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212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347" i="69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81" i="54"/>
  <c r="W193" i="69"/>
  <c r="W164" i="49"/>
  <c r="W161" i="49" s="1"/>
  <c r="W23" i="26"/>
  <c r="W424" i="72"/>
  <c r="W424" i="71"/>
  <c r="W162" i="63"/>
  <c r="W162" i="62"/>
  <c r="W162" i="61"/>
  <c r="W144" i="63"/>
  <c r="W23" i="15"/>
  <c r="W242" i="71"/>
  <c r="W224" i="71"/>
  <c r="W162" i="52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06" i="72"/>
  <c r="W442" i="72"/>
  <c r="W144" i="62"/>
  <c r="W144" i="61"/>
  <c r="W406" i="71"/>
  <c r="W442" i="71"/>
  <c r="W12" i="15"/>
  <c r="W224" i="72"/>
  <c r="W260" i="72"/>
  <c r="W242" i="72"/>
  <c r="W162" i="53"/>
  <c r="W144" i="51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8" i="4"/>
  <c r="B12" i="4"/>
  <c r="B11" i="4"/>
  <c r="B15" i="4"/>
  <c r="B49" i="4"/>
  <c r="B25" i="4"/>
  <c r="B56" i="4"/>
  <c r="B22" i="4"/>
  <c r="B52" i="4"/>
  <c r="B73" i="4"/>
  <c r="B47" i="4"/>
  <c r="B17" i="4"/>
  <c r="B36" i="4"/>
  <c r="B46" i="4"/>
  <c r="B9" i="4"/>
  <c r="B4" i="4"/>
  <c r="B8" i="4"/>
  <c r="B78" i="4"/>
  <c r="B57" i="4"/>
  <c r="B72" i="4"/>
  <c r="B41" i="4"/>
  <c r="B13" i="4"/>
  <c r="B83" i="4"/>
  <c r="B55" i="4"/>
  <c r="B28" i="4"/>
  <c r="B61" i="4"/>
  <c r="B29" i="4"/>
  <c r="B67" i="4"/>
  <c r="B60" i="4"/>
  <c r="B65" i="4"/>
  <c r="B45" i="4"/>
  <c r="B80" i="4"/>
  <c r="B20" i="4"/>
  <c r="B35" i="4"/>
  <c r="B76" i="4"/>
  <c r="B30" i="4"/>
  <c r="B79" i="4"/>
  <c r="B68" i="4"/>
  <c r="B70" i="4"/>
  <c r="B27" i="4"/>
  <c r="B40" i="4"/>
  <c r="B44" i="4"/>
  <c r="B84" i="4"/>
  <c r="B23" i="4"/>
  <c r="B34" i="4"/>
  <c r="B24" i="4"/>
  <c r="B38" i="4"/>
  <c r="B37" i="4"/>
  <c r="B53" i="4"/>
  <c r="B66" i="4"/>
  <c r="B59" i="4"/>
  <c r="B39" i="4"/>
  <c r="B81" i="4"/>
  <c r="B26" i="4"/>
  <c r="B7" i="4"/>
  <c r="B77" i="4"/>
  <c r="B82" i="4"/>
  <c r="B48" i="4"/>
  <c r="B21" i="4"/>
  <c r="B64" i="4"/>
  <c r="B33" i="4"/>
  <c r="B10" i="4"/>
  <c r="B71" i="4"/>
  <c r="B54" i="4"/>
  <c r="B16" i="4"/>
  <c r="B14" i="4"/>
  <c r="B69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22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<sst xmlns="http://schemas.openxmlformats.org/spreadsheetml/2006/main" count="18216" uniqueCount="4947">
  <si>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</si>
  <si>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</si>
  <si>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</si>
  <si>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</si>
  <si>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</si>
  <si>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</si>
  <si>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</si>
  <si>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</si>
  <si>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</si>
  <si>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</si>
  <si>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</si>
  <si>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</si>
  <si>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</si>
  <si>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</si>
  <si>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</si>
  <si>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</si>
  <si>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</si>
  <si>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</si>
  <si>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</si>
  <si>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</si>
  <si>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</si>
  <si>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</si>
  <si>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</si>
  <si>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</si>
  <si>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</si>
  <si>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</si>
  <si>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</si>
  <si>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</si>
  <si>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</si>
  <si>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</si>
  <si>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</si>
  <si>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</si>
  <si>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</si>
  <si>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</si>
  <si>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</si>
  <si>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</si>
  <si>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</si>
  <si>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</si>
  <si>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</si>
  <si>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</si>
  <si>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</si>
  <si>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</si>
  <si>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</si>
  <si>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</si>
  <si>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</si>
  <si>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</si>
  <si>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</si>
  <si>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</si>
  <si>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</si>
  <si>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</si>
  <si>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</si>
  <si>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</si>
  <si>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</si>
  <si>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</si>
  <si>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</si>
  <si>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</si>
  <si>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</si>
  <si>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</si>
  <si>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</si>
  <si>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</si>
  <si>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</si>
  <si>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</si>
  <si>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</si>
  <si>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</si>
  <si>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</si>
  <si>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</si>
  <si>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</si>
  <si>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</si>
  <si>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</si>
  <si>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</si>
  <si>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</si>
  <si>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</si>
  <si>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</si>
  <si>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</si>
  <si>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</si>
  <si>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</si>
  <si>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</si>
  <si>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</si>
  <si>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</si>
  <si>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</si>
  <si>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</si>
  <si>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</si>
  <si>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</si>
  <si>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</si>
  <si>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</si>
  <si>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</si>
  <si>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</si>
  <si>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</si>
  <si>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</si>
  <si>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</si>
  <si>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</si>
  <si>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</si>
  <si>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</si>
  <si>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</si>
  <si>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</si>
  <si>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</si>
  <si>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</si>
  <si>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</si>
  <si>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</si>
  <si>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</si>
  <si>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</si>
  <si>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</si>
  <si>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</si>
  <si>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</si>
  <si>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</si>
  <si>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</si>
  <si>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</si>
  <si>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</si>
  <si>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</si>
  <si>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</si>
  <si>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</si>
  <si>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</si>
  <si>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</si>
  <si>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</si>
  <si>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</si>
  <si>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</si>
  <si>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</si>
  <si>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</si>
  <si>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</si>
  <si>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</si>
  <si>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</si>
  <si>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</si>
  <si>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</si>
  <si>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</si>
  <si>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</si>
  <si>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</si>
  <si>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</si>
  <si>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</si>
  <si>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</si>
  <si>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</si>
  <si>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</si>
  <si>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</si>
  <si>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</si>
  <si>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</si>
  <si>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</si>
  <si>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</si>
  <si>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</si>
  <si>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</si>
  <si>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</si>
  <si>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</si>
  <si>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</si>
  <si>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</si>
  <si>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</si>
  <si>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</si>
  <si>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</si>
  <si>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</si>
  <si>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</si>
  <si>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</si>
  <si>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</si>
  <si>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</si>
  <si>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</si>
  <si>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</si>
  <si>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</si>
  <si>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</si>
  <si>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</si>
  <si>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</si>
  <si>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</si>
  <si>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</si>
  <si>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</si>
  <si>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</si>
  <si>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</si>
  <si>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</si>
  <si>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</si>
  <si>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</si>
  <si>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</si>
  <si>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</si>
  <si>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</si>
  <si>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</si>
  <si>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</si>
  <si>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</si>
  <si>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</si>
  <si>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</si>
  <si>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</si>
  <si>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</si>
  <si>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</si>
  <si>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</si>
  <si>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</si>
  <si>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</si>
  <si>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</si>
  <si>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</si>
  <si>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</si>
  <si>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</si>
  <si>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</si>
  <si>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</si>
  <si>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</si>
  <si>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</si>
  <si>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</si>
  <si>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</si>
  <si>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</si>
  <si>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</si>
  <si>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</si>
  <si>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</si>
  <si>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</si>
  <si>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</si>
  <si>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</si>
  <si>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</si>
  <si>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</si>
  <si>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</si>
  <si>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</si>
  <si>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</si>
  <si>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</si>
  <si>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</si>
  <si>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</si>
  <si>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</si>
  <si>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</si>
  <si>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</si>
  <si>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</si>
  <si>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</si>
  <si>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</si>
  <si>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</si>
  <si>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</si>
  <si>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</si>
  <si>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</si>
  <si>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</si>
  <si>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</si>
  <si>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</si>
  <si>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</si>
  <si>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</si>
  <si>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EE</t>
  </si>
  <si>
    <t>Estonia</t>
  </si>
  <si>
    <t>EE - Residential sector summary</t>
  </si>
  <si>
    <t>Macro.Meuro2015.EE.ConsumptionExpenditure</t>
  </si>
  <si>
    <t>Macro.number.EE.Population</t>
  </si>
  <si>
    <t>NUM.number.EE.Res.HH</t>
  </si>
  <si>
    <t>SurfaceArea.ksqm.EE.Res.HH</t>
  </si>
  <si>
    <t>NUM.number.EE.Res.HHnew</t>
  </si>
  <si>
    <t>SurfaceArea.ksqm.EE.Res.HHnew</t>
  </si>
  <si>
    <t>HDD.Celsius.EE.Actual</t>
  </si>
  <si>
    <t>HDD.Celsius.EE.Mean</t>
  </si>
  <si>
    <t>HDD.ratio.EE.Relative</t>
  </si>
  <si>
    <t>FEC.ktoe.EE.ES.Res</t>
  </si>
  <si>
    <t>FEC.ktoe.EE.ES.Res.Solids</t>
  </si>
  <si>
    <t>FEC.ktoe.EE.ES.Res.LPG</t>
  </si>
  <si>
    <t>FEC.ktoe.EE.ES.Res.Oil</t>
  </si>
  <si>
    <t>FEC.ktoe.EE.ES.Res.NG</t>
  </si>
  <si>
    <t>FEC.ktoe.EE.ES.Res.Biomass_Waste</t>
  </si>
  <si>
    <t>FEC.ktoe.EE.ES.Res.Biogas</t>
  </si>
  <si>
    <t>FEC.ktoe.EE.ES.Res.LiqBio</t>
  </si>
  <si>
    <t>FEC.ktoe.EE.ES.Res.Solar</t>
  </si>
  <si>
    <t>FEC.ktoe.EE.ES.Res.Geo</t>
  </si>
  <si>
    <t>FEC.ktoe.EE.ES.Res.Ambient</t>
  </si>
  <si>
    <t>FEC.ktoe.EE.ES.Res.Steam_Distr</t>
  </si>
  <si>
    <t>FEC.ktoe.EE.ES.Res.Elec</t>
  </si>
  <si>
    <t>FEC.ktoe.EE.Res.HH</t>
  </si>
  <si>
    <t>FEC.ktoe.EE.Res.HH.Thermal</t>
  </si>
  <si>
    <t>FEC.ktoe.EE.Res.HH.Thermal.SH</t>
  </si>
  <si>
    <t>FEC.ktoe.EE.Res.HH.Thermal.SC</t>
  </si>
  <si>
    <t>FEC.ktoe.EE.Res.HH.Thermal.WH</t>
  </si>
  <si>
    <t>FEC.ktoe.EE.Res.HH.Thermal.CO</t>
  </si>
  <si>
    <t>FEC.ktoe.EE.Res.HH.Appl</t>
  </si>
  <si>
    <t>EMI.ktCO2.EE.ES.Res</t>
  </si>
  <si>
    <t>EMI.ktCO2.EE.ES.Res.Solids</t>
  </si>
  <si>
    <t>EMI.ktCO2.EE.ES.Res.LPG</t>
  </si>
  <si>
    <t>EMI.ktCO2.EE.ES.Res.Oil</t>
  </si>
  <si>
    <t>EMI.ktCO2.EE.ES.Res.NG</t>
  </si>
  <si>
    <t>EMI.ktCO2.EE.ES.Res.Biomass_Waste</t>
  </si>
  <si>
    <t>EMI.ktCO2.EE.ES.Res.Biogas</t>
  </si>
  <si>
    <t>EMI.ktCO2.EE.ES.Res.LiqBio</t>
  </si>
  <si>
    <t>EMI.ktCO2.EE.ES.Res.Solar</t>
  </si>
  <si>
    <t>EMI.ktCO2.EE.ES.Res.Geo</t>
  </si>
  <si>
    <t>EMI.ktCO2.EE.ES.Res.Ambient</t>
  </si>
  <si>
    <t>EMI.ktCO2.EE.ES.Res.Steam_Distr</t>
  </si>
  <si>
    <t>EMI.ktCO2.EE.ES.Res.Elec</t>
  </si>
  <si>
    <t>EMI.ktCO2.EE.Res.HH</t>
  </si>
  <si>
    <t>EMI.ktCO2.EE.Res.HH.Thermal</t>
  </si>
  <si>
    <t>EMI.ktCO2.EE.Res.HH.Thermal.SH</t>
  </si>
  <si>
    <t>EMI.ktCO2.EE.Res.HH.Thermal.SC</t>
  </si>
  <si>
    <t>EMI.ktCO2.EE.Res.HH.Thermal.WH</t>
  </si>
  <si>
    <t>EMI.ktCO2.EE.Res.HH.Thermal.CO</t>
  </si>
  <si>
    <t>EMI.ktCO2.EE.Res.HH.Appl</t>
  </si>
  <si>
    <t>FEC_per_household.kWh.EE.Res.HH</t>
  </si>
  <si>
    <t>FEC_per_household.kWh.EE.Res.HH.Thermal</t>
  </si>
  <si>
    <t>FEC_per_household.kWh.EE.Res.HH.Thermal.SH</t>
  </si>
  <si>
    <t>FEC_per_household.kWh.EE.Res.HH.Thermal.SC</t>
  </si>
  <si>
    <t>FEC_per_household.kWh.EE.Res.HH.Thermal.WH</t>
  </si>
  <si>
    <t>FEC_per_household.kWh.EE.Res.HH.Thermal.CO</t>
  </si>
  <si>
    <t>FEC_per_household.kWh.EE.Res.HH.Appl</t>
  </si>
  <si>
    <t>TES_per_household.kWh.EE.Res.HH.Thermal</t>
  </si>
  <si>
    <t>TES_per_household.kWh.EE.Res.HH.Thermal.SH</t>
  </si>
  <si>
    <t>TES_per_household.kWh.EE.Res.HH.Thermal.SC</t>
  </si>
  <si>
    <t>TES_per_household.kWh.EE.Res.HH.Thermal.WH</t>
  </si>
  <si>
    <t>TES_per_household.kWh.EE.Res.HH.Thermal.CO</t>
  </si>
  <si>
    <t>EMI_per_household.kgCO2.EE.Res.HH</t>
  </si>
  <si>
    <t>EMI_per_household.kgCO2.EE.Res.HH.Thermal</t>
  </si>
  <si>
    <t>EMI_per_household.kgCO2.EE.Res.HH.Thermal.SH</t>
  </si>
  <si>
    <t>EMI_per_household.kgCO2.EE.Res.HH.Thermal.SC</t>
  </si>
  <si>
    <t>EMI_per_household.kgCO2.EE.Res.HH.Thermal.WH</t>
  </si>
  <si>
    <t>EMI_per_household.kgCO2.EE.Res.HH.Thermal.CO</t>
  </si>
  <si>
    <t>EMI_per_household.kgCO2.EE.Res.HH.Appl</t>
  </si>
  <si>
    <t>Eff.ratio.EE.Res.HH.Thermal</t>
  </si>
  <si>
    <t>Eff.ratio.EE.Res.HH.Thermal.SH</t>
  </si>
  <si>
    <t>Eff.ratio.EE.Res.HH.Thermal.SC</t>
  </si>
  <si>
    <t>Eff.ratio.EE.Res.HH.Thermal.WH</t>
  </si>
  <si>
    <t>Eff.ratio.EE.Res.HH.Thermal.CO</t>
  </si>
  <si>
    <t>FEC_per_sqm.kWh.EE.Res.HH</t>
  </si>
  <si>
    <t>FEC_per_sqm.kWh.EE.Res.HH.Thermal</t>
  </si>
  <si>
    <t>FEC_per_sqm.kWh.EE.Res.HH.Thermal.SH</t>
  </si>
  <si>
    <t>FEC_per_sqm.kWh.EE.Res.HH.Thermal.SC</t>
  </si>
  <si>
    <t>FEC_per_sqm.kWh.EE.Res.HH.Thermal.WH</t>
  </si>
  <si>
    <t>FEC_per_sqm.kWh.EE.Res.HH.Thermal.CO</t>
  </si>
  <si>
    <t>FEC_per_sqm.kWh.EE.Res.HH.Appl</t>
  </si>
  <si>
    <t>TES_per_sqm.kWh.EE.Res.HH.Thermal</t>
  </si>
  <si>
    <t>TES_per_sqm.kWh.EE.Res.HH.Thermal.SH</t>
  </si>
  <si>
    <t>TES_per_sqm.kWh.EE.Res.HH.Thermal.SC</t>
  </si>
  <si>
    <t>TES_per_sqm.kWh.EE.Res.HH.Thermal.WH</t>
  </si>
  <si>
    <t>TES_per_sqm.kWh.EE.Res.HH.Thermal.CO</t>
  </si>
  <si>
    <t>EMI_per_sqm.kgCO2.EE.Res.HH</t>
  </si>
  <si>
    <t>EMI_per_sqm.kgCO2.EE.Res.HH.Thermal</t>
  </si>
  <si>
    <t>EMI_per_sqm.kgCO2.EE.Res.HH.Thermal.SH</t>
  </si>
  <si>
    <t>EMI_per_sqm.kgCO2.EE.Res.HH.Thermal.SC</t>
  </si>
  <si>
    <t>EMI_per_sqm.kgCO2.EE.Res.HH.Thermal.WH</t>
  </si>
  <si>
    <t>EMI_per_sqm.kgCO2.EE.Res.HH.Thermal.CO</t>
  </si>
  <si>
    <t>EMI_per_sqm.kgCO2.EE.Res.HH.Appl</t>
  </si>
  <si>
    <t>FEC_per_capita.kWh.EE.Res.HH</t>
  </si>
  <si>
    <t>FEC_per_capita.kWh.EE.Res.HH.Thermal</t>
  </si>
  <si>
    <t>FEC_per_capita.kWh.EE.Res.HH.Thermal.SH</t>
  </si>
  <si>
    <t>FEC_per_capita.kWh.EE.Res.HH.Thermal.SC</t>
  </si>
  <si>
    <t>FEC_per_capita.kWh.EE.Res.HH.Thermal.WH</t>
  </si>
  <si>
    <t>FEC_per_capita.kWh.EE.Res.HH.Thermal.CO</t>
  </si>
  <si>
    <t>FEC_per_capita.kWh.EE.Res.HH.Appl</t>
  </si>
  <si>
    <t>TES_per_capita.kWh.EE.Res.HH.Thermal</t>
  </si>
  <si>
    <t>TES_per_capita.kWh.EE.Res.HH.Thermal.SH</t>
  </si>
  <si>
    <t>TES_per_capita.kWh.EE.Res.HH.Thermal.SC</t>
  </si>
  <si>
    <t>TES_per_capita.kWh.EE.Res.HH.Thermal.WH</t>
  </si>
  <si>
    <t>TES_per_capita.kWh.EE.Res.HH.Thermal.CO</t>
  </si>
  <si>
    <t>EMI_per_capita.kgCO2.EE.Res.HH</t>
  </si>
  <si>
    <t>EMI_per_capita.kgCO2.EE.Res.HH.Thermal</t>
  </si>
  <si>
    <t>EMI_per_capita.kgCO2.EE.Res.HH.Thermal.SH</t>
  </si>
  <si>
    <t>EMI_per_capita.kgCO2.EE.Res.HH.Thermal.SC</t>
  </si>
  <si>
    <t>EMI_per_capita.kgCO2.EE.Res.HH.Thermal.WH</t>
  </si>
  <si>
    <t>EMI_per_capita.kgCO2.EE.Res.HH.Thermal.CO</t>
  </si>
  <si>
    <t>EMI_per_capita.kgCO2.EE.Res.HH.Appl</t>
  </si>
  <si>
    <t>EE - Number of households</t>
  </si>
  <si>
    <t>NUM.number.EE.Res.HH.Thermal</t>
  </si>
  <si>
    <t>NUM.number.EE.Res.HH.Thermal.SH</t>
  </si>
  <si>
    <t>NUM.number.EE.Res.HH.Thermal.SH.Solids</t>
  </si>
  <si>
    <t>NUM.number.EE.Res.HH.Thermal.SH.LPG</t>
  </si>
  <si>
    <t>NUM.number.EE.Res.HH.Thermal.SH.Oil</t>
  </si>
  <si>
    <t>NUM.number.EE.Res.HH.Thermal.SH.Gas</t>
  </si>
  <si>
    <t>NUM.number.EE.Res.HH.Thermal.SH.Biomass</t>
  </si>
  <si>
    <t>NUM.number.EE.Res.HH.Thermal.SH.Geo</t>
  </si>
  <si>
    <t>NUM.number.EE.Res.HH.Thermal.SH.DistrHeat</t>
  </si>
  <si>
    <t>NUM.number.EE.Res.HH.Thermal.SH.AdvElc</t>
  </si>
  <si>
    <t>NUM.number.EE.Res.HH.Thermal.SH.ConvElc</t>
  </si>
  <si>
    <t>NUM.number.EE.Res.HH.Thermal.SC</t>
  </si>
  <si>
    <t>NUM.number.EE.Res.HH.Thermal.SC.AC</t>
  </si>
  <si>
    <t>NUM.number.EE.Res.HH.Thermal.WH</t>
  </si>
  <si>
    <t>NUM.number.EE.Res.HH.Thermal.WH.Solids</t>
  </si>
  <si>
    <t>NUM.number.EE.Res.HH.Thermal.WH.LPG</t>
  </si>
  <si>
    <t>NUM.number.EE.Res.HH.Thermal.WH.Oil</t>
  </si>
  <si>
    <t>NUM.number.EE.Res.HH.Thermal.WH.Gas</t>
  </si>
  <si>
    <t>NUM.number.EE.Res.HH.Thermal.WH.Biomass</t>
  </si>
  <si>
    <t>NUM.number.EE.Res.HH.Thermal.WH.Geo</t>
  </si>
  <si>
    <t>NUM.number.EE.Res.HH.Thermal.WH.DistrHeat</t>
  </si>
  <si>
    <t>NUM.number.EE.Res.HH.Thermal.WH.Elc</t>
  </si>
  <si>
    <t>NUM.number.EE.Res.HH.Thermal.WH.Solar</t>
  </si>
  <si>
    <t>NUM.number.EE.Res.HH.Thermal.CO</t>
  </si>
  <si>
    <t>NUM.number.EE.Res.HH.Thermal.CO.Solids</t>
  </si>
  <si>
    <t>NUM.number.EE.Res.HH.Thermal.CO.LPG</t>
  </si>
  <si>
    <t>NUM.number.EE.Res.HH.Thermal.CO.Gas</t>
  </si>
  <si>
    <t>NUM.number.EE.Res.HH.Thermal.CO.Biomass</t>
  </si>
  <si>
    <t>NUM.number.EE.Res.HH.Thermal.CO.Elc</t>
  </si>
  <si>
    <t>EE - Final energy consumption</t>
  </si>
  <si>
    <t>FEC.ktoe.EE.Res.HH.Thermal.SH.Solids.Solids</t>
  </si>
  <si>
    <t>FEC.ktoe.EE.Res.HH.Thermal.SH.LPG.LPG</t>
  </si>
  <si>
    <t>FEC.ktoe.EE.Res.HH.Thermal.SH.Oil.Oil_LiqBio</t>
  </si>
  <si>
    <t>FEC.ktoe.EE.Res.HH.Thermal.SH.Gas.NG_Biogas</t>
  </si>
  <si>
    <t>FEC.ktoe.EE.Res.HH.Thermal.SH.Biomass.Biomass_Waste</t>
  </si>
  <si>
    <t>FEC.ktoe.EE.Res.HH.Thermal.SH.Geo.Geo</t>
  </si>
  <si>
    <t>FEC.ktoe.EE.Res.HH.Thermal.SH.DistrHeat.Steam_Distr</t>
  </si>
  <si>
    <t>FEC.ktoe.EE.Res.HH.Thermal.SH.AdvElc.Elec</t>
  </si>
  <si>
    <t>FEC.ktoe.EE.Res.HH.Thermal.SH.ConvElc.Elec</t>
  </si>
  <si>
    <t>FEC.ktoe.EE.Res.HH.Thermal.SH.TotalCirculation.Elec</t>
  </si>
  <si>
    <t>FEC.ktoe.EE.Res.HH.Thermal.SC.AC.Elec</t>
  </si>
  <si>
    <t>FEC.ktoe.EE.Res.HH.Thermal.WH.Solids.Solids</t>
  </si>
  <si>
    <t>FEC.ktoe.EE.Res.HH.Thermal.WH.LPG.LPG</t>
  </si>
  <si>
    <t>FEC.ktoe.EE.Res.HH.Thermal.WH.Oil.Oil_LiqBio</t>
  </si>
  <si>
    <t>FEC.ktoe.EE.Res.HH.Thermal.WH.Gas.NG_Biogas</t>
  </si>
  <si>
    <t>FEC.ktoe.EE.Res.HH.Thermal.WH.Biomass.Biomass_Waste</t>
  </si>
  <si>
    <t>FEC.ktoe.EE.Res.HH.Thermal.WH.Geo.Geo</t>
  </si>
  <si>
    <t>FEC.ktoe.EE.Res.HH.Thermal.WH.DistrHeat.Steam_Distr</t>
  </si>
  <si>
    <t>FEC.ktoe.EE.Res.HH.Thermal.WH.Elc.Elec</t>
  </si>
  <si>
    <t>FEC.ktoe.EE.Res.HH.Thermal.WH.TotalSolar.Solar</t>
  </si>
  <si>
    <t>FEC.ktoe.EE.Res.HH.Thermal.CO.Solids.Solids</t>
  </si>
  <si>
    <t>FEC.ktoe.EE.Res.HH.Thermal.CO.LPG.LPG</t>
  </si>
  <si>
    <t>FEC.ktoe.EE.Res.HH.Thermal.CO.Gas.NG_Biogas</t>
  </si>
  <si>
    <t>FEC.ktoe.EE.Res.HH.Thermal.CO.Biomass.Biomass_Waste</t>
  </si>
  <si>
    <t>FEC.ktoe.EE.Res.HH.Thermal.CO.Elc.Elec</t>
  </si>
  <si>
    <t>EE - Thermal energy service</t>
  </si>
  <si>
    <t>TES.ktoe.EE.Res.HH.Thermal</t>
  </si>
  <si>
    <t>TES.ktoe.EE.Res.HH.Thermal.SH</t>
  </si>
  <si>
    <t>TES.ktoe.EE.Res.HH.Thermal.SH.Solids.Solids</t>
  </si>
  <si>
    <t>TES.ktoe.EE.Res.HH.Thermal.SH.LPG.LPG</t>
  </si>
  <si>
    <t>TES.ktoe.EE.Res.HH.Thermal.SH.Oil.Oil_LiqBio</t>
  </si>
  <si>
    <t>TES.ktoe.EE.Res.HH.Thermal.SH.Gas.NG_Biogas</t>
  </si>
  <si>
    <t>TES.ktoe.EE.Res.HH.Thermal.SH.Biomass.Biomass_Waste</t>
  </si>
  <si>
    <t>TES.ktoe.EE.Res.HH.Thermal.SH.Geo.Geo</t>
  </si>
  <si>
    <t>TES.ktoe.EE.Res.HH.Thermal.SH.DistrHeat.Steam_Distr</t>
  </si>
  <si>
    <t>TES.ktoe.EE.Res.HH.Thermal.SH.AdvElc.Elec</t>
  </si>
  <si>
    <t>TES.ktoe.EE.Res.HH.Thermal.SH.ConvElc.Elec</t>
  </si>
  <si>
    <t>TES.ktoe.EE.Res.HH.Thermal.SH.TotalCirculation.Elec</t>
  </si>
  <si>
    <t>TES.ktoe.EE.Res.HH.Thermal.SC</t>
  </si>
  <si>
    <t>TES.ktoe.EE.Res.HH.Thermal.SC.AC.Elec</t>
  </si>
  <si>
    <t>TES.ktoe.EE.Res.HH.Thermal.WH</t>
  </si>
  <si>
    <t>TES.ktoe.EE.Res.HH.Thermal.WH.Solids.Solids</t>
  </si>
  <si>
    <t>TES.ktoe.EE.Res.HH.Thermal.WH.LPG.LPG</t>
  </si>
  <si>
    <t>TES.ktoe.EE.Res.HH.Thermal.WH.Oil.Oil_LiqBio</t>
  </si>
  <si>
    <t>TES.ktoe.EE.Res.HH.Thermal.WH.Gas.NG_Biogas</t>
  </si>
  <si>
    <t>TES.ktoe.EE.Res.HH.Thermal.WH.Biomass.Biomass_Waste</t>
  </si>
  <si>
    <t>TES.ktoe.EE.Res.HH.Thermal.WH.Geo.Geo</t>
  </si>
  <si>
    <t>TES.ktoe.EE.Res.HH.Thermal.WH.DistrHeat.Steam_Distr</t>
  </si>
  <si>
    <t>TES.ktoe.EE.Res.HH.Thermal.WH.Elc.Elec</t>
  </si>
  <si>
    <t>TES.ktoe.EE.Res.HH.Thermal.WH.TotalSolar.Solar</t>
  </si>
  <si>
    <t>TES.ktoe.EE.Res.HH.Thermal.CO</t>
  </si>
  <si>
    <t>TES.ktoe.EE.Res.HH.Thermal.CO.Solids.Solids</t>
  </si>
  <si>
    <t>TES.ktoe.EE.Res.HH.Thermal.CO.LPG.LPG</t>
  </si>
  <si>
    <t>TES.ktoe.EE.Res.HH.Thermal.CO.Gas.NG_Biogas</t>
  </si>
  <si>
    <t>TES.ktoe.EE.Res.HH.Thermal.CO.Biomass.Biomass_Waste</t>
  </si>
  <si>
    <t>TES.ktoe.EE.Res.HH.Thermal.CO.Elc.Elec</t>
  </si>
  <si>
    <t>EE - System efficiency indicator of total stock</t>
  </si>
  <si>
    <t>Eff.ratio.EE.Res.HH.Thermal.SH.Solids.Solids</t>
  </si>
  <si>
    <t>Eff.ratio.EE.Res.HH.Thermal.SH.LPG.LPG</t>
  </si>
  <si>
    <t>Eff.ratio.EE.Res.HH.Thermal.SH.Oil.Oil_LiqBio</t>
  </si>
  <si>
    <t>Eff.ratio.EE.Res.HH.Thermal.SH.Gas.NG_Biogas</t>
  </si>
  <si>
    <t>Eff.ratio.EE.Res.HH.Thermal.SH.Biomass.Biomass_Waste</t>
  </si>
  <si>
    <t>Eff.ratio.EE.Res.HH.Thermal.SH.Geo.Geo</t>
  </si>
  <si>
    <t>Eff.ratio.EE.Res.HH.Thermal.SH.DistrHeat.Steam_Distr</t>
  </si>
  <si>
    <t>Eff.ratio.EE.Res.HH.Thermal.SH.AdvElc.Elec</t>
  </si>
  <si>
    <t>Eff.ratio.EE.Res.HH.Thermal.SH.ConvElc.Elec</t>
  </si>
  <si>
    <t>Eff.ratio.EE.Res.HH.Thermal.SH.TotalCirculation.Elec</t>
  </si>
  <si>
    <t>Eff.ratio.EE.Res.HH.Thermal.SC.AC.Elec</t>
  </si>
  <si>
    <t>Eff.ratio.EE.Res.HH.Thermal.WH.Solids.Solids</t>
  </si>
  <si>
    <t>Eff.ratio.EE.Res.HH.Thermal.WH.LPG.LPG</t>
  </si>
  <si>
    <t>Eff.ratio.EE.Res.HH.Thermal.WH.Oil.Oil_LiqBio</t>
  </si>
  <si>
    <t>Eff.ratio.EE.Res.HH.Thermal.WH.Gas.NG_Biogas</t>
  </si>
  <si>
    <t>Eff.ratio.EE.Res.HH.Thermal.WH.Biomass.Biomass_Waste</t>
  </si>
  <si>
    <t>Eff.ratio.EE.Res.HH.Thermal.WH.Geo.Geo</t>
  </si>
  <si>
    <t>Eff.ratio.EE.Res.HH.Thermal.WH.DistrHeat.Steam_Distr</t>
  </si>
  <si>
    <t>Eff.ratio.EE.Res.HH.Thermal.WH.Elc.Elec</t>
  </si>
  <si>
    <t>Eff.ratio.EE.Res.HH.Thermal.WH.TotalSolar.Solar</t>
  </si>
  <si>
    <t>Eff.ratio.EE.Res.HH.Thermal.CO.Solids.Solids</t>
  </si>
  <si>
    <t>Eff.ratio.EE.Res.HH.Thermal.CO.LPG.LPG</t>
  </si>
  <si>
    <t>Eff.ratio.EE.Res.HH.Thermal.CO.Gas.NG_Biogas</t>
  </si>
  <si>
    <t>Eff.ratio.EE.Res.HH.Thermal.CO.Biomass.Biomass_Waste</t>
  </si>
  <si>
    <t>Eff.ratio.EE.Res.HH.Thermal.CO.Elc.Elec</t>
  </si>
  <si>
    <t>EE - CO2 emissions</t>
  </si>
  <si>
    <t>EMI.ktCO2.EE.Res.HH.Thermal.SH.Solids.Solids</t>
  </si>
  <si>
    <t>EMI.ktCO2.EE.Res.HH.Thermal.SH.LPG.LPG</t>
  </si>
  <si>
    <t>EMI.ktCO2.EE.Res.HH.Thermal.SH.Oil.Oil_LiqBio</t>
  </si>
  <si>
    <t>EMI.ktCO2.EE.Res.HH.Thermal.SH.Gas.NG_Biogas</t>
  </si>
  <si>
    <t>EMI.ktCO2.EE.Res.HH.Thermal.SH.Biomass.Biomass_Waste</t>
  </si>
  <si>
    <t>EMI.ktCO2.EE.Res.HH.Thermal.SH.Geo.Geo</t>
  </si>
  <si>
    <t>EMI.ktCO2.EE.Res.HH.Thermal.SH.DistrHeat.Steam_Distr</t>
  </si>
  <si>
    <t>EMI.ktCO2.EE.Res.HH.Thermal.SH.AdvElc.Elec</t>
  </si>
  <si>
    <t>EMI.ktCO2.EE.Res.HH.Thermal.SH.ConvElc.Elec</t>
  </si>
  <si>
    <t>EMI.ktCO2.EE.Res.HH.Thermal.SH.TotalCirculation.Elec</t>
  </si>
  <si>
    <t>EMI.ktCO2.EE.Res.HH.Thermal.SC.AC.Elec</t>
  </si>
  <si>
    <t>EMI.ktCO2.EE.Res.HH.Thermal.WH.Solids.Solids</t>
  </si>
  <si>
    <t>EMI.ktCO2.EE.Res.HH.Thermal.WH.LPG.LPG</t>
  </si>
  <si>
    <t>EMI.ktCO2.EE.Res.HH.Thermal.WH.Oil.Oil_LiqBio</t>
  </si>
  <si>
    <t>EMI.ktCO2.EE.Res.HH.Thermal.WH.Gas.NG_Biogas</t>
  </si>
  <si>
    <t>EMI.ktCO2.EE.Res.HH.Thermal.WH.Biomass.Biomass_Waste</t>
  </si>
  <si>
    <t>EMI.ktCO2.EE.Res.HH.Thermal.WH.Geo.Geo</t>
  </si>
  <si>
    <t>EMI.ktCO2.EE.Res.HH.Thermal.WH.DistrHeat.Steam_Distr</t>
  </si>
  <si>
    <t>EMI.ktCO2.EE.Res.HH.Thermal.WH.Elc.Elec</t>
  </si>
  <si>
    <t>EMI.ktCO2.EE.Res.HH.Thermal.WH.TotalSolar.Solar</t>
  </si>
  <si>
    <t>EMI.ktCO2.EE.Res.HH.Thermal.CO.Solids.Solids</t>
  </si>
  <si>
    <t>EMI.ktCO2.EE.Res.HH.Thermal.CO.LPG.LPG</t>
  </si>
  <si>
    <t>EMI.ktCO2.EE.Res.HH.Thermal.CO.Gas.NG_Biogas</t>
  </si>
  <si>
    <t>EMI.ktCO2.EE.Res.HH.Thermal.CO.Biomass.Biomass_Waste</t>
  </si>
  <si>
    <t>EMI.ktCO2.EE.Res.HH.Thermal.CO.Elc.Elec</t>
  </si>
  <si>
    <t>EE - Final energy consumption per household</t>
  </si>
  <si>
    <t>FEC_per_household.kWh.EE.Res.HH.Thermal.SH.Solids.Solids</t>
  </si>
  <si>
    <t>FEC_per_household.kWh.EE.Res.HH.Thermal.SH.LPG.LPG</t>
  </si>
  <si>
    <t>FEC_per_household.kWh.EE.Res.HH.Thermal.SH.Oil.Oil_LiqBio</t>
  </si>
  <si>
    <t>FEC_per_household.kWh.EE.Res.HH.Thermal.SH.Gas.NG_Biogas</t>
  </si>
  <si>
    <t>FEC_per_household.kWh.EE.Res.HH.Thermal.SH.Biomass.Biomass_Waste</t>
  </si>
  <si>
    <t>FEC_per_household.kWh.EE.Res.HH.Thermal.SH.Geo.Geo</t>
  </si>
  <si>
    <t>FEC_per_household.kWh.EE.Res.HH.Thermal.SH.DistrHeat.Steam_Distr</t>
  </si>
  <si>
    <t>FEC_per_household.kWh.EE.Res.HH.Thermal.SH.AdvElc.Elec</t>
  </si>
  <si>
    <t>FEC_per_household.kWh.EE.Res.HH.Thermal.SH.ConvElc.Elec</t>
  </si>
  <si>
    <t>FEC_per_household.kWh.EE.Res.HH.Thermal.SH.TotalCirculation.Elec</t>
  </si>
  <si>
    <t>FEC_per_household.kWh.EE.Res.HH.Thermal.SC.AC.Elec</t>
  </si>
  <si>
    <t>FEC_per_household.kWh.EE.Res.HH.Thermal.WH.Solids.Solids</t>
  </si>
  <si>
    <t>FEC_per_household.kWh.EE.Res.HH.Thermal.WH.LPG.LPG</t>
  </si>
  <si>
    <t>FEC_per_household.kWh.EE.Res.HH.Thermal.WH.Oil.Oil_LiqBio</t>
  </si>
  <si>
    <t>FEC_per_household.kWh.EE.Res.HH.Thermal.WH.Gas.NG_Biogas</t>
  </si>
  <si>
    <t>FEC_per_household.kWh.EE.Res.HH.Thermal.WH.Biomass.Biomass_Waste</t>
  </si>
  <si>
    <t>FEC_per_household.kWh.EE.Res.HH.Thermal.WH.Geo.Geo</t>
  </si>
  <si>
    <t>FEC_per_household.kWh.EE.Res.HH.Thermal.WH.DistrHeat.Steam_Distr</t>
  </si>
  <si>
    <t>FEC_per_household.kWh.EE.Res.HH.Thermal.WH.Elc.Elec</t>
  </si>
  <si>
    <t>FEC_per_household.kWh.EE.Res.HH.Thermal.WH.TotalSolar.Solar</t>
  </si>
  <si>
    <t>FEC_per_household.kWh.EE.Res.HH.Thermal.CO.Solids.Solids</t>
  </si>
  <si>
    <t>FEC_per_household.kWh.EE.Res.HH.Thermal.CO.LPG.LPG</t>
  </si>
  <si>
    <t>FEC_per_household.kWh.EE.Res.HH.Thermal.CO.Gas.NG_Biogas</t>
  </si>
  <si>
    <t>FEC_per_household.kWh.EE.Res.HH.Thermal.CO.Biomass.Biomass_Waste</t>
  </si>
  <si>
    <t>FEC_per_household.kWh.EE.Res.HH.Thermal.CO.Elc.Elec</t>
  </si>
  <si>
    <t>EE - Thermal energy service per household</t>
  </si>
  <si>
    <t>TES_per_household.kWh.EE.Res.HH.Thermal.SH.Solids.Solids</t>
  </si>
  <si>
    <t>TES_per_household.kWh.EE.Res.HH.Thermal.SH.LPG.LPG</t>
  </si>
  <si>
    <t>TES_per_household.kWh.EE.Res.HH.Thermal.SH.Oil.Oil_LiqBio</t>
  </si>
  <si>
    <t>TES_per_household.kWh.EE.Res.HH.Thermal.SH.Gas.NG_Biogas</t>
  </si>
  <si>
    <t>TES_per_household.kWh.EE.Res.HH.Thermal.SH.Biomass.Biomass_Waste</t>
  </si>
  <si>
    <t>TES_per_household.kWh.EE.Res.HH.Thermal.SH.Geo.Geo</t>
  </si>
  <si>
    <t>TES_per_household.kWh.EE.Res.HH.Thermal.SH.DistrHeat.Steam_Distr</t>
  </si>
  <si>
    <t>TES_per_household.kWh.EE.Res.HH.Thermal.SH.AdvElc.Elec</t>
  </si>
  <si>
    <t>TES_per_household.kWh.EE.Res.HH.Thermal.SH.ConvElc.Elec</t>
  </si>
  <si>
    <t>TES_per_household.kWh.EE.Res.HH.Thermal.SH.TotalCirculation.Elec</t>
  </si>
  <si>
    <t>TES_per_household.kWh.EE.Res.HH.Thermal.SC.AC.Elec</t>
  </si>
  <si>
    <t>TES_per_household.kWh.EE.Res.HH.Thermal.WH.Solids.Solids</t>
  </si>
  <si>
    <t>TES_per_household.kWh.EE.Res.HH.Thermal.WH.LPG.LPG</t>
  </si>
  <si>
    <t>TES_per_household.kWh.EE.Res.HH.Thermal.WH.Oil.Oil_LiqBio</t>
  </si>
  <si>
    <t>TES_per_household.kWh.EE.Res.HH.Thermal.WH.Gas.NG_Biogas</t>
  </si>
  <si>
    <t>TES_per_household.kWh.EE.Res.HH.Thermal.WH.Biomass.Biomass_Waste</t>
  </si>
  <si>
    <t>TES_per_household.kWh.EE.Res.HH.Thermal.WH.Geo.Geo</t>
  </si>
  <si>
    <t>TES_per_household.kWh.EE.Res.HH.Thermal.WH.DistrHeat.Steam_Distr</t>
  </si>
  <si>
    <t>TES_per_household.kWh.EE.Res.HH.Thermal.WH.Elc.Elec</t>
  </si>
  <si>
    <t>TES_per_household.kWh.EE.Res.HH.Thermal.WH.TotalSolar.Solar</t>
  </si>
  <si>
    <t>TES_per_household.kWh.EE.Res.HH.Thermal.CO.Solids.Solids</t>
  </si>
  <si>
    <t>TES_per_household.kWh.EE.Res.HH.Thermal.CO.LPG.LPG</t>
  </si>
  <si>
    <t>TES_per_household.kWh.EE.Res.HH.Thermal.CO.Gas.NG_Biogas</t>
  </si>
  <si>
    <t>TES_per_household.kWh.EE.Res.HH.Thermal.CO.Biomass.Biomass_Waste</t>
  </si>
  <si>
    <t>TES_per_household.kWh.EE.Res.HH.Thermal.CO.Elc.Elec</t>
  </si>
  <si>
    <t>EE - CO2 emissions per household</t>
  </si>
  <si>
    <t>EMI_per_household.kgCO2.EE.Res.HH.Thermal.SH.Solids.Solids</t>
  </si>
  <si>
    <t>EMI_per_household.kgCO2.EE.Res.HH.Thermal.SH.LPG.LPG</t>
  </si>
  <si>
    <t>EMI_per_household.kgCO2.EE.Res.HH.Thermal.SH.Oil.Oil_LiqBio</t>
  </si>
  <si>
    <t>EMI_per_household.kgCO2.EE.Res.HH.Thermal.SH.Gas.NG_Biogas</t>
  </si>
  <si>
    <t>EMI_per_household.kgCO2.EE.Res.HH.Thermal.SH.Biomass.Biomass_Waste</t>
  </si>
  <si>
    <t>EMI_per_household.kgCO2.EE.Res.HH.Thermal.SH.Geo.Geo</t>
  </si>
  <si>
    <t>EMI_per_household.kgCO2.EE.Res.HH.Thermal.SH.DistrHeat.Steam_Distr</t>
  </si>
  <si>
    <t>EMI_per_household.kgCO2.EE.Res.HH.Thermal.SH.AdvElc.Elec</t>
  </si>
  <si>
    <t>EMI_per_household.kgCO2.EE.Res.HH.Thermal.SH.ConvElc.Elec</t>
  </si>
  <si>
    <t>EMI_per_household.kgCO2.EE.Res.HH.Thermal.SH.TotalCirculation.Elec</t>
  </si>
  <si>
    <t>EMI_per_household.kgCO2.EE.Res.HH.Thermal.SC.AC.Elec</t>
  </si>
  <si>
    <t>EMI_per_household.kgCO2.EE.Res.HH.Thermal.WH.Solids.Solids</t>
  </si>
  <si>
    <t>EMI_per_household.kgCO2.EE.Res.HH.Thermal.WH.LPG.LPG</t>
  </si>
  <si>
    <t>EMI_per_household.kgCO2.EE.Res.HH.Thermal.WH.Oil.Oil_LiqBio</t>
  </si>
  <si>
    <t>EMI_per_household.kgCO2.EE.Res.HH.Thermal.WH.Gas.NG_Biogas</t>
  </si>
  <si>
    <t>EMI_per_household.kgCO2.EE.Res.HH.Thermal.WH.Biomass.Biomass_Waste</t>
  </si>
  <si>
    <t>EMI_per_household.kgCO2.EE.Res.HH.Thermal.WH.Geo.Geo</t>
  </si>
  <si>
    <t>EMI_per_household.kgCO2.EE.Res.HH.Thermal.WH.DistrHeat.Steam_Distr</t>
  </si>
  <si>
    <t>EMI_per_household.kgCO2.EE.Res.HH.Thermal.WH.Elc.Elec</t>
  </si>
  <si>
    <t>EMI_per_household.kgCO2.EE.Res.HH.Thermal.WH.TotalSolar.Solar</t>
  </si>
  <si>
    <t>EMI_per_household.kgCO2.EE.Res.HH.Thermal.CO.Solids.Solids</t>
  </si>
  <si>
    <t>EMI_per_household.kgCO2.EE.Res.HH.Thermal.CO.LPG.LPG</t>
  </si>
  <si>
    <t>EMI_per_household.kgCO2.EE.Res.HH.Thermal.CO.Gas.NG_Biogas</t>
  </si>
  <si>
    <t>EMI_per_household.kgCO2.EE.Res.HH.Thermal.CO.Biomass.Biomass_Waste</t>
  </si>
  <si>
    <t>EMI_per_household.kgCO2.EE.Res.HH.Thermal.CO.Elc.Elec</t>
  </si>
  <si>
    <t>EE - Final energy consumption per surface area</t>
  </si>
  <si>
    <t>FEC_per_sqm.kWh.EE.Res.HH.Thermal.SH.Solids.Solids</t>
  </si>
  <si>
    <t>FEC_per_sqm.kWh.EE.Res.HH.Thermal.SH.LPG.LPG</t>
  </si>
  <si>
    <t>FEC_per_sqm.kWh.EE.Res.HH.Thermal.SH.Oil.Oil_LiqBio</t>
  </si>
  <si>
    <t>FEC_per_sqm.kWh.EE.Res.HH.Thermal.SH.Gas.NG_Biogas</t>
  </si>
  <si>
    <t>FEC_per_sqm.kWh.EE.Res.HH.Thermal.SH.Biomass.Biomass_Waste</t>
  </si>
  <si>
    <t>FEC_per_sqm.kWh.EE.Res.HH.Thermal.SH.Geo.Geo</t>
  </si>
  <si>
    <t>FEC_per_sqm.kWh.EE.Res.HH.Thermal.SH.DistrHeat.Steam_Distr</t>
  </si>
  <si>
    <t>FEC_per_sqm.kWh.EE.Res.HH.Thermal.SH.AdvElc.Elec</t>
  </si>
  <si>
    <t>FEC_per_sqm.kWh.EE.Res.HH.Thermal.SH.ConvElc.Elec</t>
  </si>
  <si>
    <t>FEC_per_sqm.kWh.EE.Res.HH.Thermal.SH.TotalCirculation.Elec</t>
  </si>
  <si>
    <t>FEC_per_sqm.kWh.EE.Res.HH.Thermal.SC.AC.Elec</t>
  </si>
  <si>
    <t>FEC_per_sqm.kWh.EE.Res.HH.Thermal.WH.Solids.Solids</t>
  </si>
  <si>
    <t>FEC_per_sqm.kWh.EE.Res.HH.Thermal.WH.LPG.LPG</t>
  </si>
  <si>
    <t>FEC_per_sqm.kWh.EE.Res.HH.Thermal.WH.Oil.Oil_LiqBio</t>
  </si>
  <si>
    <t>FEC_per_sqm.kWh.EE.Res.HH.Thermal.WH.Gas.NG_Biogas</t>
  </si>
  <si>
    <t>FEC_per_sqm.kWh.EE.Res.HH.Thermal.WH.Biomass.Biomass_Waste</t>
  </si>
  <si>
    <t>FEC_per_sqm.kWh.EE.Res.HH.Thermal.WH.Geo.Geo</t>
  </si>
  <si>
    <t>FEC_per_sqm.kWh.EE.Res.HH.Thermal.WH.DistrHeat.Steam_Distr</t>
  </si>
  <si>
    <t>FEC_per_sqm.kWh.EE.Res.HH.Thermal.WH.Elc.Elec</t>
  </si>
  <si>
    <t>FEC_per_sqm.kWh.EE.Res.HH.Thermal.WH.TotalSolar.Solar</t>
  </si>
  <si>
    <t>FEC_per_sqm.kWh.EE.Res.HH.Thermal.CO.Solids.Solids</t>
  </si>
  <si>
    <t>FEC_per_sqm.kWh.EE.Res.HH.Thermal.CO.LPG.LPG</t>
  </si>
  <si>
    <t>FEC_per_sqm.kWh.EE.Res.HH.Thermal.CO.Gas.NG_Biogas</t>
  </si>
  <si>
    <t>FEC_per_sqm.kWh.EE.Res.HH.Thermal.CO.Biomass.Biomass_Waste</t>
  </si>
  <si>
    <t>FEC_per_sqm.kWh.EE.Res.HH.Thermal.CO.Elc.Elec</t>
  </si>
  <si>
    <t>EE - Thermal energy service per surface area</t>
  </si>
  <si>
    <t>TES_per_sqm.kWh.EE.Res.HH.Thermal.SH.Solids.Solids</t>
  </si>
  <si>
    <t>TES_per_sqm.kWh.EE.Res.HH.Thermal.SH.LPG.LPG</t>
  </si>
  <si>
    <t>TES_per_sqm.kWh.EE.Res.HH.Thermal.SH.Oil.Oil_LiqBio</t>
  </si>
  <si>
    <t>TES_per_sqm.kWh.EE.Res.HH.Thermal.SH.Gas.NG_Biogas</t>
  </si>
  <si>
    <t>TES_per_sqm.kWh.EE.Res.HH.Thermal.SH.Biomass.Biomass_Waste</t>
  </si>
  <si>
    <t>TES_per_sqm.kWh.EE.Res.HH.Thermal.SH.Geo.Geo</t>
  </si>
  <si>
    <t>TES_per_sqm.kWh.EE.Res.HH.Thermal.SH.DistrHeat.Steam_Distr</t>
  </si>
  <si>
    <t>TES_per_sqm.kWh.EE.Res.HH.Thermal.SH.AdvElc.Elec</t>
  </si>
  <si>
    <t>TES_per_sqm.kWh.EE.Res.HH.Thermal.SH.ConvElc.Elec</t>
  </si>
  <si>
    <t>TES_per_sqm.kWh.EE.Res.HH.Thermal.SH.TotalCirculation.Elec</t>
  </si>
  <si>
    <t>TES_per_sqm.kWh.EE.Res.HH.Thermal.SC.AC.Elec</t>
  </si>
  <si>
    <t>TES_per_sqm.kWh.EE.Res.HH.Thermal.WH.Solids.Solids</t>
  </si>
  <si>
    <t>TES_per_sqm.kWh.EE.Res.HH.Thermal.WH.LPG.LPG</t>
  </si>
  <si>
    <t>TES_per_sqm.kWh.EE.Res.HH.Thermal.WH.Oil.Oil_LiqBio</t>
  </si>
  <si>
    <t>TES_per_sqm.kWh.EE.Res.HH.Thermal.WH.Gas.NG_Biogas</t>
  </si>
  <si>
    <t>TES_per_sqm.kWh.EE.Res.HH.Thermal.WH.Biomass.Biomass_Waste</t>
  </si>
  <si>
    <t>TES_per_sqm.kWh.EE.Res.HH.Thermal.WH.Geo.Geo</t>
  </si>
  <si>
    <t>TES_per_sqm.kWh.EE.Res.HH.Thermal.WH.DistrHeat.Steam_Distr</t>
  </si>
  <si>
    <t>TES_per_sqm.kWh.EE.Res.HH.Thermal.WH.Elc.Elec</t>
  </si>
  <si>
    <t>TES_per_sqm.kWh.EE.Res.HH.Thermal.WH.TotalSolar.Solar</t>
  </si>
  <si>
    <t>TES_per_sqm.kWh.EE.Res.HH.Thermal.CO.Solids.Solids</t>
  </si>
  <si>
    <t>TES_per_sqm.kWh.EE.Res.HH.Thermal.CO.LPG.LPG</t>
  </si>
  <si>
    <t>TES_per_sqm.kWh.EE.Res.HH.Thermal.CO.Gas.NG_Biogas</t>
  </si>
  <si>
    <t>TES_per_sqm.kWh.EE.Res.HH.Thermal.CO.Biomass.Biomass_Waste</t>
  </si>
  <si>
    <t>TES_per_sqm.kWh.EE.Res.HH.Thermal.CO.Elc.Elec</t>
  </si>
  <si>
    <t>EE - CO2 emissions per surface area</t>
  </si>
  <si>
    <t>EMI_per_sqm.kgCO2.EE.Res.HH.Thermal.SH.Solids.Solids</t>
  </si>
  <si>
    <t>EMI_per_sqm.kgCO2.EE.Res.HH.Thermal.SH.LPG.LPG</t>
  </si>
  <si>
    <t>EMI_per_sqm.kgCO2.EE.Res.HH.Thermal.SH.Oil.Oil_LiqBio</t>
  </si>
  <si>
    <t>EMI_per_sqm.kgCO2.EE.Res.HH.Thermal.SH.Gas.NG_Biogas</t>
  </si>
  <si>
    <t>EMI_per_sqm.kgCO2.EE.Res.HH.Thermal.SH.Biomass.Biomass_Waste</t>
  </si>
  <si>
    <t>EMI_per_sqm.kgCO2.EE.Res.HH.Thermal.SH.Geo.Geo</t>
  </si>
  <si>
    <t>EMI_per_sqm.kgCO2.EE.Res.HH.Thermal.SH.DistrHeat.Steam_Distr</t>
  </si>
  <si>
    <t>EMI_per_sqm.kgCO2.EE.Res.HH.Thermal.SH.AdvElc.Elec</t>
  </si>
  <si>
    <t>EMI_per_sqm.kgCO2.EE.Res.HH.Thermal.SH.ConvElc.Elec</t>
  </si>
  <si>
    <t>EMI_per_sqm.kgCO2.EE.Res.HH.Thermal.SH.TotalCirculation.Elec</t>
  </si>
  <si>
    <t>EMI_per_sqm.kgCO2.EE.Res.HH.Thermal.SC.AC.Elec</t>
  </si>
  <si>
    <t>EMI_per_sqm.kgCO2.EE.Res.HH.Thermal.WH.Solids.Solids</t>
  </si>
  <si>
    <t>EMI_per_sqm.kgCO2.EE.Res.HH.Thermal.WH.LPG.LPG</t>
  </si>
  <si>
    <t>EMI_per_sqm.kgCO2.EE.Res.HH.Thermal.WH.Oil.Oil_LiqBio</t>
  </si>
  <si>
    <t>EMI_per_sqm.kgCO2.EE.Res.HH.Thermal.WH.Gas.NG_Biogas</t>
  </si>
  <si>
    <t>EMI_per_sqm.kgCO2.EE.Res.HH.Thermal.WH.Biomass.Biomass_Waste</t>
  </si>
  <si>
    <t>EMI_per_sqm.kgCO2.EE.Res.HH.Thermal.WH.Geo.Geo</t>
  </si>
  <si>
    <t>EMI_per_sqm.kgCO2.EE.Res.HH.Thermal.WH.DistrHeat.Steam_Distr</t>
  </si>
  <si>
    <t>EMI_per_sqm.kgCO2.EE.Res.HH.Thermal.WH.Elc.Elec</t>
  </si>
  <si>
    <t>EMI_per_sqm.kgCO2.EE.Res.HH.Thermal.WH.TotalSolar.Solar</t>
  </si>
  <si>
    <t>EMI_per_sqm.kgCO2.EE.Res.HH.Thermal.CO.Solids.Solids</t>
  </si>
  <si>
    <t>EMI_per_sqm.kgCO2.EE.Res.HH.Thermal.CO.LPG.LPG</t>
  </si>
  <si>
    <t>EMI_per_sqm.kgCO2.EE.Res.HH.Thermal.CO.Gas.NG_Biogas</t>
  </si>
  <si>
    <t>EMI_per_sqm.kgCO2.EE.Res.HH.Thermal.CO.Biomass.Biomass_Waste</t>
  </si>
  <si>
    <t>EMI_per_sqm.kgCO2.EE.Res.HH.Thermal.CO.Elc.Elec</t>
  </si>
  <si>
    <t>EE - Number of new and renovated households</t>
  </si>
  <si>
    <t>NUM.number.EE.Res.HHnew.Thermal</t>
  </si>
  <si>
    <t>NUM.number.EE.Res.HHnew.Thermal.SH</t>
  </si>
  <si>
    <t>NUM.number.EE.Res.HHnew.Thermal.SH.Solids</t>
  </si>
  <si>
    <t>NUM.number.EE.Res.HHnew.Thermal.SH.LPG</t>
  </si>
  <si>
    <t>NUM.number.EE.Res.HHnew.Thermal.SH.Oil</t>
  </si>
  <si>
    <t>NUM.number.EE.Res.HHnew.Thermal.SH.Gas</t>
  </si>
  <si>
    <t>NUM.number.EE.Res.HHnew.Thermal.SH.Biomass</t>
  </si>
  <si>
    <t>NUM.number.EE.Res.HHnew.Thermal.SH.Geo</t>
  </si>
  <si>
    <t>NUM.number.EE.Res.HHnew.Thermal.SH.DistrHeat</t>
  </si>
  <si>
    <t>NUM.number.EE.Res.HHnew.Thermal.SH.AdvElc</t>
  </si>
  <si>
    <t>NUM.number.EE.Res.HHnew.Thermal.SH.ConvElc</t>
  </si>
  <si>
    <t>NUM.number.EE.Res.HHnew.Thermal.SC</t>
  </si>
  <si>
    <t>NUM.number.EE.Res.HHnew.Thermal.SC.AC</t>
  </si>
  <si>
    <t>NUM.number.EE.Res.HHnew.Thermal.WH</t>
  </si>
  <si>
    <t>NUM.number.EE.Res.HHnew.Thermal.WH.Solids</t>
  </si>
  <si>
    <t>NUM.number.EE.Res.HHnew.Thermal.WH.LPG</t>
  </si>
  <si>
    <t>NUM.number.EE.Res.HHnew.Thermal.WH.Oil</t>
  </si>
  <si>
    <t>NUM.number.EE.Res.HHnew.Thermal.WH.Gas</t>
  </si>
  <si>
    <t>NUM.number.EE.Res.HHnew.Thermal.WH.Biomass</t>
  </si>
  <si>
    <t>NUM.number.EE.Res.HHnew.Thermal.WH.Geo</t>
  </si>
  <si>
    <t>NUM.number.EE.Res.HHnew.Thermal.WH.DistrHeat</t>
  </si>
  <si>
    <t>NUM.number.EE.Res.HHnew.Thermal.WH.Elc</t>
  </si>
  <si>
    <t>NUM.number.EE.Res.HHnew.Thermal.WH.Solar</t>
  </si>
  <si>
    <t>NUM.number.EE.Res.HHnew.Thermal.CO</t>
  </si>
  <si>
    <t>NUM.number.EE.Res.HHnew.Thermal.CO.Solids</t>
  </si>
  <si>
    <t>NUM.number.EE.Res.HHnew.Thermal.CO.LPG</t>
  </si>
  <si>
    <t>NUM.number.EE.Res.HHnew.Thermal.CO.Gas</t>
  </si>
  <si>
    <t>NUM.number.EE.Res.HHnew.Thermal.CO.Biomass</t>
  </si>
  <si>
    <t>NUM.number.EE.Res.HHnew.Thermal.CO.Elc</t>
  </si>
  <si>
    <t>EE - Final energy consumption in new and renovated households</t>
  </si>
  <si>
    <t>FEC.ktoe.EE.Res.HHnew.Thermal</t>
  </si>
  <si>
    <t>FEC.ktoe.EE.Res.HHnew.Thermal.SH</t>
  </si>
  <si>
    <t>FEC.ktoe.EE.Res.HHnew.Thermal.SH.Solids.Solids</t>
  </si>
  <si>
    <t>FEC.ktoe.EE.Res.HHnew.Thermal.SH.LPG.LPG</t>
  </si>
  <si>
    <t>FEC.ktoe.EE.Res.HHnew.Thermal.SH.Oil.Oil_LiqBio</t>
  </si>
  <si>
    <t>FEC.ktoe.EE.Res.HHnew.Thermal.SH.Gas.NG_Biogas</t>
  </si>
  <si>
    <t>FEC.ktoe.EE.Res.HHnew.Thermal.SH.Biomass.Biomass_Waste</t>
  </si>
  <si>
    <t>FEC.ktoe.EE.Res.HHnew.Thermal.SH.Geo.Geo</t>
  </si>
  <si>
    <t>FEC.ktoe.EE.Res.HHnew.Thermal.SH.DistrHeat.Steam_Distr</t>
  </si>
  <si>
    <t>FEC.ktoe.EE.Res.HHnew.Thermal.SH.AdvElc.Elec</t>
  </si>
  <si>
    <t>FEC.ktoe.EE.Res.HHnew.Thermal.SH.ConvElc.Elec</t>
  </si>
  <si>
    <t>FEC.ktoe.EE.Res.HHnew.Thermal.SH.TotalCirculation.Elec</t>
  </si>
  <si>
    <t>FEC.ktoe.EE.Res.HHnew.Thermal.SC</t>
  </si>
  <si>
    <t>FEC.ktoe.EE.Res.HHnew.Thermal.SC.AC.Elec</t>
  </si>
  <si>
    <t>FEC.ktoe.EE.Res.HHnew.Thermal.WH</t>
  </si>
  <si>
    <t>FEC.ktoe.EE.Res.HHnew.Thermal.WH.Solids.Solids</t>
  </si>
  <si>
    <t>FEC.ktoe.EE.Res.HHnew.Thermal.WH.LPG.LPG</t>
  </si>
  <si>
    <t>FEC.ktoe.EE.Res.HHnew.Thermal.WH.Oil.Oil_LiqBio</t>
  </si>
  <si>
    <t>FEC.ktoe.EE.Res.HHnew.Thermal.WH.Gas.NG_Biogas</t>
  </si>
  <si>
    <t>FEC.ktoe.EE.Res.HHnew.Thermal.WH.Biomass.Biomass_Waste</t>
  </si>
  <si>
    <t>FEC.ktoe.EE.Res.HHnew.Thermal.WH.Geo.Geo</t>
  </si>
  <si>
    <t>FEC.ktoe.EE.Res.HHnew.Thermal.WH.DistrHeat.Steam_Distr</t>
  </si>
  <si>
    <t>FEC.ktoe.EE.Res.HHnew.Thermal.WH.Elc.Elec</t>
  </si>
  <si>
    <t>FEC.ktoe.EE.Res.HHnew.Thermal.WH.TotalSolar.Solar</t>
  </si>
  <si>
    <t>FEC.ktoe.EE.Res.HHnew.Thermal.CO</t>
  </si>
  <si>
    <t>FEC.ktoe.EE.Res.HHnew.Thermal.CO.Solids.Solids</t>
  </si>
  <si>
    <t>FEC.ktoe.EE.Res.HHnew.Thermal.CO.LPG.LPG</t>
  </si>
  <si>
    <t>FEC.ktoe.EE.Res.HHnew.Thermal.CO.Gas.NG_Biogas</t>
  </si>
  <si>
    <t>FEC.ktoe.EE.Res.HHnew.Thermal.CO.Biomass.Biomass_Waste</t>
  </si>
  <si>
    <t>FEC.ktoe.EE.Res.HHnew.Thermal.CO.Elc.Elec</t>
  </si>
  <si>
    <t>EE - Thermal energy service in new and renovated households</t>
  </si>
  <si>
    <t>TES.ktoe.EE.Res.HHnew.Thermal</t>
  </si>
  <si>
    <t>TES.ktoe.EE.Res.HHnew.Thermal.SH</t>
  </si>
  <si>
    <t>TES.ktoe.EE.Res.HHnew.Thermal.SH.Solids.Solids</t>
  </si>
  <si>
    <t>TES.ktoe.EE.Res.HHnew.Thermal.SH.LPG.LPG</t>
  </si>
  <si>
    <t>TES.ktoe.EE.Res.HHnew.Thermal.SH.Oil.Oil_LiqBio</t>
  </si>
  <si>
    <t>TES.ktoe.EE.Res.HHnew.Thermal.SH.Gas.NG_Biogas</t>
  </si>
  <si>
    <t>TES.ktoe.EE.Res.HHnew.Thermal.SH.Biomass.Biomass_Waste</t>
  </si>
  <si>
    <t>TES.ktoe.EE.Res.HHnew.Thermal.SH.Geo.Geo</t>
  </si>
  <si>
    <t>TES.ktoe.EE.Res.HHnew.Thermal.SH.DistrHeat.Steam_Distr</t>
  </si>
  <si>
    <t>TES.ktoe.EE.Res.HHnew.Thermal.SH.AdvElc.Elec</t>
  </si>
  <si>
    <t>TES.ktoe.EE.Res.HHnew.Thermal.SH.ConvElc.Elec</t>
  </si>
  <si>
    <t>TES.ktoe.EE.Res.HHnew.Thermal.SH.TotalCirculation.Elec</t>
  </si>
  <si>
    <t>TES.ktoe.EE.Res.HHnew.Thermal.SC</t>
  </si>
  <si>
    <t>TES.ktoe.EE.Res.HHnew.Thermal.SC.AC.Elec</t>
  </si>
  <si>
    <t>TES.ktoe.EE.Res.HHnew.Thermal.WH</t>
  </si>
  <si>
    <t>TES.ktoe.EE.Res.HHnew.Thermal.WH.Solids.Solids</t>
  </si>
  <si>
    <t>TES.ktoe.EE.Res.HHnew.Thermal.WH.LPG.LPG</t>
  </si>
  <si>
    <t>TES.ktoe.EE.Res.HHnew.Thermal.WH.Oil.Oil_LiqBio</t>
  </si>
  <si>
    <t>TES.ktoe.EE.Res.HHnew.Thermal.WH.Gas.NG_Biogas</t>
  </si>
  <si>
    <t>TES.ktoe.EE.Res.HHnew.Thermal.WH.Biomass.Biomass_Waste</t>
  </si>
  <si>
    <t>TES.ktoe.EE.Res.HHnew.Thermal.WH.Geo.Geo</t>
  </si>
  <si>
    <t>TES.ktoe.EE.Res.HHnew.Thermal.WH.DistrHeat.Steam_Distr</t>
  </si>
  <si>
    <t>TES.ktoe.EE.Res.HHnew.Thermal.WH.Elc.Elec</t>
  </si>
  <si>
    <t>TES.ktoe.EE.Res.HHnew.Thermal.WH.TotalSolar.Solar</t>
  </si>
  <si>
    <t>TES.ktoe.EE.Res.HHnew.Thermal.CO</t>
  </si>
  <si>
    <t>TES.ktoe.EE.Res.HHnew.Thermal.CO.Solids.Solids</t>
  </si>
  <si>
    <t>TES.ktoe.EE.Res.HHnew.Thermal.CO.LPG.LPG</t>
  </si>
  <si>
    <t>TES.ktoe.EE.Res.HHnew.Thermal.CO.Gas.NG_Biogas</t>
  </si>
  <si>
    <t>TES.ktoe.EE.Res.HHnew.Thermal.CO.Biomass.Biomass_Waste</t>
  </si>
  <si>
    <t>TES.ktoe.EE.Res.HHnew.Thermal.CO.Elc.Elec</t>
  </si>
  <si>
    <t>EE - System efficiency indicator of new and renovated households</t>
  </si>
  <si>
    <t>Eff.ratio.EE.Res.HHnew.Thermal</t>
  </si>
  <si>
    <t>Eff.ratio.EE.Res.HHnew.Thermal.SH</t>
  </si>
  <si>
    <t>Eff.ratio.EE.Res.HHnew.Thermal.SH.Solids.Solids</t>
  </si>
  <si>
    <t>Eff.ratio.EE.Res.HHnew.Thermal.SH.LPG.LPG</t>
  </si>
  <si>
    <t>Eff.ratio.EE.Res.HHnew.Thermal.SH.Oil.Oil_LiqBio</t>
  </si>
  <si>
    <t>Eff.ratio.EE.Res.HHnew.Thermal.SH.Gas.NG_Biogas</t>
  </si>
  <si>
    <t>Eff.ratio.EE.Res.HHnew.Thermal.SH.Biomass.Biomass_Waste</t>
  </si>
  <si>
    <t>Eff.ratio.EE.Res.HHnew.Thermal.SH.Geo.Geo</t>
  </si>
  <si>
    <t>Eff.ratio.EE.Res.HHnew.Thermal.SH.DistrHeat.Steam_Distr</t>
  </si>
  <si>
    <t>Eff.ratio.EE.Res.HHnew.Thermal.SH.AdvElc.Elec</t>
  </si>
  <si>
    <t>Eff.ratio.EE.Res.HHnew.Thermal.SH.ConvElc.Elec</t>
  </si>
  <si>
    <t>Eff.ratio.EE.Res.HHnew.Thermal.SH.TotalCirculation.Elec</t>
  </si>
  <si>
    <t>Eff.ratio.EE.Res.HHnew.Thermal.SC</t>
  </si>
  <si>
    <t>Eff.ratio.EE.Res.HHnew.Thermal.SC.AC.Elec</t>
  </si>
  <si>
    <t>Eff.ratio.EE.Res.HHnew.Thermal.WH</t>
  </si>
  <si>
    <t>Eff.ratio.EE.Res.HHnew.Thermal.WH.Solids.Solids</t>
  </si>
  <si>
    <t>Eff.ratio.EE.Res.HHnew.Thermal.WH.LPG.LPG</t>
  </si>
  <si>
    <t>Eff.ratio.EE.Res.HHnew.Thermal.WH.Oil.Oil_LiqBio</t>
  </si>
  <si>
    <t>Eff.ratio.EE.Res.HHnew.Thermal.WH.Gas.NG_Biogas</t>
  </si>
  <si>
    <t>Eff.ratio.EE.Res.HHnew.Thermal.WH.Biomass.Biomass_Waste</t>
  </si>
  <si>
    <t>Eff.ratio.EE.Res.HHnew.Thermal.WH.Geo.Geo</t>
  </si>
  <si>
    <t>Eff.ratio.EE.Res.HHnew.Thermal.WH.DistrHeat.Steam_Distr</t>
  </si>
  <si>
    <t>Eff.ratio.EE.Res.HHnew.Thermal.WH.Elc.Elec</t>
  </si>
  <si>
    <t>Eff.ratio.EE.Res.HHnew.Thermal.WH.TotalSolar.Solar</t>
  </si>
  <si>
    <t>Eff.ratio.EE.Res.HHnew.Thermal.CO</t>
  </si>
  <si>
    <t>Eff.ratio.EE.Res.HHnew.Thermal.CO.Solids.Solids</t>
  </si>
  <si>
    <t>Eff.ratio.EE.Res.HHnew.Thermal.CO.LPG.LPG</t>
  </si>
  <si>
    <t>Eff.ratio.EE.Res.HHnew.Thermal.CO.Gas.NG_Biogas</t>
  </si>
  <si>
    <t>Eff.ratio.EE.Res.HHnew.Thermal.CO.Biomass.Biomass_Waste</t>
  </si>
  <si>
    <t>Eff.ratio.EE.Res.HHnew.Thermal.CO.Elc.Elec</t>
  </si>
  <si>
    <t>EE - CO2 emissions in new and renovated households</t>
  </si>
  <si>
    <t>EMI.ktCO2.EE.Res.HHnew.Thermal</t>
  </si>
  <si>
    <t>EMI.ktCO2.EE.Res.HHnew.Thermal.SH</t>
  </si>
  <si>
    <t>EMI.ktCO2.EE.Res.HHnew.Thermal.SH.Solids.Solids</t>
  </si>
  <si>
    <t>EMI.ktCO2.EE.Res.HHnew.Thermal.SH.LPG.LPG</t>
  </si>
  <si>
    <t>EMI.ktCO2.EE.Res.HHnew.Thermal.SH.Oil.Oil_LiqBio</t>
  </si>
  <si>
    <t>EMI.ktCO2.EE.Res.HHnew.Thermal.SH.Gas.NG_Biogas</t>
  </si>
  <si>
    <t>EMI.ktCO2.EE.Res.HHnew.Thermal.SH.Biomass.Biomass_Waste</t>
  </si>
  <si>
    <t>EMI.ktCO2.EE.Res.HHnew.Thermal.SH.Geo.Geo</t>
  </si>
  <si>
    <t>EMI.ktCO2.EE.Res.HHnew.Thermal.SH.DistrHeat.Steam_Distr</t>
  </si>
  <si>
    <t>EMI.ktCO2.EE.Res.HHnew.Thermal.SH.AdvElc.Elec</t>
  </si>
  <si>
    <t>EMI.ktCO2.EE.Res.HHnew.Thermal.SH.ConvElc.Elec</t>
  </si>
  <si>
    <t>EMI.ktCO2.EE.Res.HHnew.Thermal.SH.TotalCirculation.Elec</t>
  </si>
  <si>
    <t>EMI.ktCO2.EE.Res.HHnew.Thermal.SC</t>
  </si>
  <si>
    <t>EMI.ktCO2.EE.Res.HHnew.Thermal.SC.AC.Elec</t>
  </si>
  <si>
    <t>EMI.ktCO2.EE.Res.HHnew.Thermal.WH</t>
  </si>
  <si>
    <t>EMI.ktCO2.EE.Res.HHnew.Thermal.WH.Solids.Solids</t>
  </si>
  <si>
    <t>EMI.ktCO2.EE.Res.HHnew.Thermal.WH.LPG.LPG</t>
  </si>
  <si>
    <t>EMI.ktCO2.EE.Res.HHnew.Thermal.WH.Oil.Oil_LiqBio</t>
  </si>
  <si>
    <t>EMI.ktCO2.EE.Res.HHnew.Thermal.WH.Gas.NG_Biogas</t>
  </si>
  <si>
    <t>EMI.ktCO2.EE.Res.HHnew.Thermal.WH.Biomass.Biomass_Waste</t>
  </si>
  <si>
    <t>EMI.ktCO2.EE.Res.HHnew.Thermal.WH.Geo.Geo</t>
  </si>
  <si>
    <t>EMI.ktCO2.EE.Res.HHnew.Thermal.WH.DistrHeat.Steam_Distr</t>
  </si>
  <si>
    <t>EMI.ktCO2.EE.Res.HHnew.Thermal.WH.Elc.Elec</t>
  </si>
  <si>
    <t>EMI.ktCO2.EE.Res.HHnew.Thermal.WH.TotalSolar.Solar</t>
  </si>
  <si>
    <t>EMI.ktCO2.EE.Res.HHnew.Thermal.CO</t>
  </si>
  <si>
    <t>EMI.ktCO2.EE.Res.HHnew.Thermal.CO.Solids.Solids</t>
  </si>
  <si>
    <t>EMI.ktCO2.EE.Res.HHnew.Thermal.CO.LPG.LPG</t>
  </si>
  <si>
    <t>EMI.ktCO2.EE.Res.HHnew.Thermal.CO.Gas.NG_Biogas</t>
  </si>
  <si>
    <t>EMI.ktCO2.EE.Res.HHnew.Thermal.CO.Biomass.Biomass_Waste</t>
  </si>
  <si>
    <t>EMI.ktCO2.EE.Res.HHnew.Thermal.CO.Elc.Elec</t>
  </si>
  <si>
    <t>EE - Final energy consumption of new and renovated households (per household)</t>
  </si>
  <si>
    <t>FEC_per_household.kWh.EE.Res.HHnew.Thermal</t>
  </si>
  <si>
    <t>FEC_per_household.kWh.EE.Res.HHnew.Thermal.SH</t>
  </si>
  <si>
    <t>FEC_per_household.kWh.EE.Res.HHnew.Thermal.SH.Solids.Solids</t>
  </si>
  <si>
    <t>FEC_per_household.kWh.EE.Res.HHnew.Thermal.SH.LPG.LPG</t>
  </si>
  <si>
    <t>FEC_per_household.kWh.EE.Res.HHnew.Thermal.SH.Oil.Oil_LiqBio</t>
  </si>
  <si>
    <t>FEC_per_household.kWh.EE.Res.HHnew.Thermal.SH.Gas.NG_Biogas</t>
  </si>
  <si>
    <t>FEC_per_household.kWh.EE.Res.HHnew.Thermal.SH.Biomass.Biomass_Waste</t>
  </si>
  <si>
    <t>FEC_per_household.kWh.EE.Res.HHnew.Thermal.SH.Geo.Geo</t>
  </si>
  <si>
    <t>FEC_per_household.kWh.EE.Res.HHnew.Thermal.SH.DistrHeat.Steam_Distr</t>
  </si>
  <si>
    <t>FEC_per_household.kWh.EE.Res.HHnew.Thermal.SH.AdvElc.Elec</t>
  </si>
  <si>
    <t>FEC_per_household.kWh.EE.Res.HHnew.Thermal.SH.ConvElc.Elec</t>
  </si>
  <si>
    <t>FEC_per_household.kWh.EE.Res.HHnew.Thermal.SH.TotalCirculation.Elec</t>
  </si>
  <si>
    <t>FEC_per_household.kWh.EE.Res.HHnew.Thermal.SC</t>
  </si>
  <si>
    <t>FEC_per_household.kWh.EE.Res.HHnew.Thermal.SC.AC.Elec</t>
  </si>
  <si>
    <t>FEC_per_household.kWh.EE.Res.HHnew.Thermal.WH</t>
  </si>
  <si>
    <t>FEC_per_household.kWh.EE.Res.HHnew.Thermal.WH.Solids.Solids</t>
  </si>
  <si>
    <t>FEC_per_household.kWh.EE.Res.HHnew.Thermal.WH.LPG.LPG</t>
  </si>
  <si>
    <t>FEC_per_household.kWh.EE.Res.HHnew.Thermal.WH.Oil.Oil_LiqBio</t>
  </si>
  <si>
    <t>FEC_per_household.kWh.EE.Res.HHnew.Thermal.WH.Gas.NG_Biogas</t>
  </si>
  <si>
    <t>FEC_per_household.kWh.EE.Res.HHnew.Thermal.WH.Biomass.Biomass_Waste</t>
  </si>
  <si>
    <t>FEC_per_household.kWh.EE.Res.HHnew.Thermal.WH.Geo.Geo</t>
  </si>
  <si>
    <t>FEC_per_household.kWh.EE.Res.HHnew.Thermal.WH.DistrHeat.Steam_Distr</t>
  </si>
  <si>
    <t>FEC_per_household.kWh.EE.Res.HHnew.Thermal.WH.Elc.Elec</t>
  </si>
  <si>
    <t>FEC_per_household.kWh.EE.Res.HHnew.Thermal.WH.TotalSolar.Solar</t>
  </si>
  <si>
    <t>FEC_per_household.kWh.EE.Res.HHnew.Thermal.CO</t>
  </si>
  <si>
    <t>FEC_per_household.kWh.EE.Res.HHnew.Thermal.CO.Solids.Solids</t>
  </si>
  <si>
    <t>FEC_per_household.kWh.EE.Res.HHnew.Thermal.CO.LPG.LPG</t>
  </si>
  <si>
    <t>FEC_per_household.kWh.EE.Res.HHnew.Thermal.CO.Gas.NG_Biogas</t>
  </si>
  <si>
    <t>FEC_per_household.kWh.EE.Res.HHnew.Thermal.CO.Biomass.Biomass_Waste</t>
  </si>
  <si>
    <t>FEC_per_household.kWh.EE.Res.HHnew.Thermal.CO.Elc.Elec</t>
  </si>
  <si>
    <t>EE - Thermal energy service of new and renovated households (per household)</t>
  </si>
  <si>
    <t>TES_per_household.kWh.EE.Res.HHnew.Thermal</t>
  </si>
  <si>
    <t>TES_per_household.kWh.EE.Res.HHnew.Thermal.SH</t>
  </si>
  <si>
    <t>TES_per_household.kWh.EE.Res.HHnew.Thermal.SH.Solids.Solids</t>
  </si>
  <si>
    <t>TES_per_household.kWh.EE.Res.HHnew.Thermal.SH.LPG.LPG</t>
  </si>
  <si>
    <t>TES_per_household.kWh.EE.Res.HHnew.Thermal.SH.Oil.Oil_LiqBio</t>
  </si>
  <si>
    <t>TES_per_household.kWh.EE.Res.HHnew.Thermal.SH.Gas.NG_Biogas</t>
  </si>
  <si>
    <t>TES_per_household.kWh.EE.Res.HHnew.Thermal.SH.Biomass.Biomass_Waste</t>
  </si>
  <si>
    <t>TES_per_household.kWh.EE.Res.HHnew.Thermal.SH.Geo.Geo</t>
  </si>
  <si>
    <t>TES_per_household.kWh.EE.Res.HHnew.Thermal.SH.DistrHeat.Steam_Distr</t>
  </si>
  <si>
    <t>TES_per_household.kWh.EE.Res.HHnew.Thermal.SH.AdvElc.Elec</t>
  </si>
  <si>
    <t>TES_per_household.kWh.EE.Res.HHnew.Thermal.SH.ConvElc.Elec</t>
  </si>
  <si>
    <t>TES_per_household.kWh.EE.Res.HHnew.Thermal.SH.TotalCirculation.Elec</t>
  </si>
  <si>
    <t>TES_per_household.kWh.EE.Res.HHnew.Thermal.SC</t>
  </si>
  <si>
    <t>TES_per_household.kWh.EE.Res.HHnew.Thermal.SC.AC.Elec</t>
  </si>
  <si>
    <t>TES_per_household.kWh.EE.Res.HHnew.Thermal.WH</t>
  </si>
  <si>
    <t>TES_per_household.kWh.EE.Res.HHnew.Thermal.WH.Solids.Solids</t>
  </si>
  <si>
    <t>TES_per_household.kWh.EE.Res.HHnew.Thermal.WH.LPG.LPG</t>
  </si>
  <si>
    <t>TES_per_household.kWh.EE.Res.HHnew.Thermal.WH.Oil.Oil_LiqBio</t>
  </si>
  <si>
    <t>TES_per_household.kWh.EE.Res.HHnew.Thermal.WH.Gas.NG_Biogas</t>
  </si>
  <si>
    <t>TES_per_household.kWh.EE.Res.HHnew.Thermal.WH.Biomass.Biomass_Waste</t>
  </si>
  <si>
    <t>TES_per_household.kWh.EE.Res.HHnew.Thermal.WH.Geo.Geo</t>
  </si>
  <si>
    <t>TES_per_household.kWh.EE.Res.HHnew.Thermal.WH.DistrHeat.Steam_Distr</t>
  </si>
  <si>
    <t>TES_per_household.kWh.EE.Res.HHnew.Thermal.WH.Elc.Elec</t>
  </si>
  <si>
    <t>TES_per_household.kWh.EE.Res.HHnew.Thermal.WH.TotalSolar.Solar</t>
  </si>
  <si>
    <t>TES_per_household.kWh.EE.Res.HHnew.Thermal.CO</t>
  </si>
  <si>
    <t>TES_per_household.kWh.EE.Res.HHnew.Thermal.CO.Solids.Solids</t>
  </si>
  <si>
    <t>TES_per_household.kWh.EE.Res.HHnew.Thermal.CO.LPG.LPG</t>
  </si>
  <si>
    <t>TES_per_household.kWh.EE.Res.HHnew.Thermal.CO.Gas.NG_Biogas</t>
  </si>
  <si>
    <t>TES_per_household.kWh.EE.Res.HHnew.Thermal.CO.Biomass.Biomass_Waste</t>
  </si>
  <si>
    <t>TES_per_household.kWh.EE.Res.HHnew.Thermal.CO.Elc.Elec</t>
  </si>
  <si>
    <t>EE - CO2 emissions in new and renovated households (per household)</t>
  </si>
  <si>
    <t>EMI_per_household.kgCO2.EE.Res.HHnew.Thermal</t>
  </si>
  <si>
    <t>EMI_per_household.kgCO2.EE.Res.HHnew.Thermal.SH</t>
  </si>
  <si>
    <t>EMI_per_household.kgCO2.EE.Res.HHnew.Thermal.SH.Solids.Solids</t>
  </si>
  <si>
    <t>EMI_per_household.kgCO2.EE.Res.HHnew.Thermal.SH.LPG.LPG</t>
  </si>
  <si>
    <t>EMI_per_household.kgCO2.EE.Res.HHnew.Thermal.SH.Oil.Oil_LiqBio</t>
  </si>
  <si>
    <t>EMI_per_household.kgCO2.EE.Res.HHnew.Thermal.SH.Gas.NG_Biogas</t>
  </si>
  <si>
    <t>EMI_per_household.kgCO2.EE.Res.HHnew.Thermal.SH.Biomass.Biomass_Waste</t>
  </si>
  <si>
    <t>EMI_per_household.kgCO2.EE.Res.HHnew.Thermal.SH.Geo.Geo</t>
  </si>
  <si>
    <t>EMI_per_household.kgCO2.EE.Res.HHnew.Thermal.SH.DistrHeat.Steam_Distr</t>
  </si>
  <si>
    <t>EMI_per_household.kgCO2.EE.Res.HHnew.Thermal.SH.AdvElc.Elec</t>
  </si>
  <si>
    <t>EMI_per_household.kgCO2.EE.Res.HHnew.Thermal.SH.ConvElc.Elec</t>
  </si>
  <si>
    <t>EMI_per_household.kgCO2.EE.Res.HHnew.Thermal.SH.TotalCirculation.Elec</t>
  </si>
  <si>
    <t>EMI_per_household.kgCO2.EE.Res.HHnew.Thermal.SC</t>
  </si>
  <si>
    <t>EMI_per_household.kgCO2.EE.Res.HHnew.Thermal.SC.AC.Elec</t>
  </si>
  <si>
    <t>EMI_per_household.kgCO2.EE.Res.HHnew.Thermal.WH</t>
  </si>
  <si>
    <t>EMI_per_household.kgCO2.EE.Res.HHnew.Thermal.WH.Solids.Solids</t>
  </si>
  <si>
    <t>EMI_per_household.kgCO2.EE.Res.HHnew.Thermal.WH.LPG.LPG</t>
  </si>
  <si>
    <t>EMI_per_household.kgCO2.EE.Res.HHnew.Thermal.WH.Oil.Oil_LiqBio</t>
  </si>
  <si>
    <t>EMI_per_household.kgCO2.EE.Res.HHnew.Thermal.WH.Gas.NG_Biogas</t>
  </si>
  <si>
    <t>EMI_per_household.kgCO2.EE.Res.HHnew.Thermal.WH.Biomass.Biomass_Waste</t>
  </si>
  <si>
    <t>EMI_per_household.kgCO2.EE.Res.HHnew.Thermal.WH.Geo.Geo</t>
  </si>
  <si>
    <t>EMI_per_household.kgCO2.EE.Res.HHnew.Thermal.WH.DistrHeat.Steam_Distr</t>
  </si>
  <si>
    <t>EMI_per_household.kgCO2.EE.Res.HHnew.Thermal.WH.Elc.Elec</t>
  </si>
  <si>
    <t>EMI_per_household.kgCO2.EE.Res.HHnew.Thermal.WH.TotalSolar.Solar</t>
  </si>
  <si>
    <t>EMI_per_household.kgCO2.EE.Res.HHnew.Thermal.CO</t>
  </si>
  <si>
    <t>EMI_per_household.kgCO2.EE.Res.HHnew.Thermal.CO.Solids.Solids</t>
  </si>
  <si>
    <t>EMI_per_household.kgCO2.EE.Res.HHnew.Thermal.CO.LPG.LPG</t>
  </si>
  <si>
    <t>EMI_per_household.kgCO2.EE.Res.HHnew.Thermal.CO.Gas.NG_Biogas</t>
  </si>
  <si>
    <t>EMI_per_household.kgCO2.EE.Res.HHnew.Thermal.CO.Biomass.Biomass_Waste</t>
  </si>
  <si>
    <t>EMI_per_household.kgCO2.EE.Res.HHnew.Thermal.CO.Elc.Elec</t>
  </si>
  <si>
    <t>EE - Final energy consumption in new and renovated households per surface area</t>
  </si>
  <si>
    <t>FEC_per_sqm.kWh.EE.Res.HHnew.Thermal</t>
  </si>
  <si>
    <t>FEC_per_sqm.kWh.EE.Res.HHnew.Thermal.SH</t>
  </si>
  <si>
    <t>FEC_per_sqm.kWh.EE.Res.HHnew.Thermal.SH.Solids.Solids</t>
  </si>
  <si>
    <t>FEC_per_sqm.kWh.EE.Res.HHnew.Thermal.SH.LPG.LPG</t>
  </si>
  <si>
    <t>FEC_per_sqm.kWh.EE.Res.HHnew.Thermal.SH.Oil.Oil_LiqBio</t>
  </si>
  <si>
    <t>FEC_per_sqm.kWh.EE.Res.HHnew.Thermal.SH.Gas.NG_Biogas</t>
  </si>
  <si>
    <t>FEC_per_sqm.kWh.EE.Res.HHnew.Thermal.SH.Biomass.Biomass_Waste</t>
  </si>
  <si>
    <t>FEC_per_sqm.kWh.EE.Res.HHnew.Thermal.SH.Geo.Geo</t>
  </si>
  <si>
    <t>FEC_per_sqm.kWh.EE.Res.HHnew.Thermal.SH.DistrHeat.Steam_Distr</t>
  </si>
  <si>
    <t>FEC_per_sqm.kWh.EE.Res.HHnew.Thermal.SH.AdvElc.Elec</t>
  </si>
  <si>
    <t>FEC_per_sqm.kWh.EE.Res.HHnew.Thermal.SH.ConvElc.Elec</t>
  </si>
  <si>
    <t>FEC_per_sqm.kWh.EE.Res.HHnew.Thermal.SH.TotalCirculation.Elec</t>
  </si>
  <si>
    <t>FEC_per_sqm.kWh.EE.Res.HHnew.Thermal.SC</t>
  </si>
  <si>
    <t>FEC_per_sqm.kWh.EE.Res.HHnew.Thermal.SC.AC.Elec</t>
  </si>
  <si>
    <t>FEC_per_sqm.kWh.EE.Res.HHnew.Thermal.WH</t>
  </si>
  <si>
    <t>FEC_per_sqm.kWh.EE.Res.HHnew.Thermal.WH.Solids.Solids</t>
  </si>
  <si>
    <t>FEC_per_sqm.kWh.EE.Res.HHnew.Thermal.WH.LPG.LPG</t>
  </si>
  <si>
    <t>FEC_per_sqm.kWh.EE.Res.HHnew.Thermal.WH.Oil.Oil_LiqBio</t>
  </si>
  <si>
    <t>FEC_per_sqm.kWh.EE.Res.HHnew.Thermal.WH.Gas.NG_Biogas</t>
  </si>
  <si>
    <t>FEC_per_sqm.kWh.EE.Res.HHnew.Thermal.WH.Biomass.Biomass_Waste</t>
  </si>
  <si>
    <t>FEC_per_sqm.kWh.EE.Res.HHnew.Thermal.WH.Geo.Geo</t>
  </si>
  <si>
    <t>FEC_per_sqm.kWh.EE.Res.HHnew.Thermal.WH.DistrHeat.Steam_Distr</t>
  </si>
  <si>
    <t>FEC_per_sqm.kWh.EE.Res.HHnew.Thermal.WH.Elc.Elec</t>
  </si>
  <si>
    <t>FEC_per_sqm.kWh.EE.Res.HHnew.Thermal.WH.TotalSolar.Solar</t>
  </si>
  <si>
    <t>FEC_per_sqm.kWh.EE.Res.HHnew.Thermal.CO</t>
  </si>
  <si>
    <t>FEC_per_sqm.kWh.EE.Res.HHnew.Thermal.CO.Solids.Solids</t>
  </si>
  <si>
    <t>FEC_per_sqm.kWh.EE.Res.HHnew.Thermal.CO.LPG.LPG</t>
  </si>
  <si>
    <t>FEC_per_sqm.kWh.EE.Res.HHnew.Thermal.CO.Gas.NG_Biogas</t>
  </si>
  <si>
    <t>FEC_per_sqm.kWh.EE.Res.HHnew.Thermal.CO.Biomass.Biomass_Waste</t>
  </si>
  <si>
    <t>FEC_per_sqm.kWh.EE.Res.HHnew.Thermal.CO.Elc.Elec</t>
  </si>
  <si>
    <t>EE - Thermal energy service in new and renovated households per surface area</t>
  </si>
  <si>
    <t>TES_per_sqm.kWh.EE.Res.HHnew.Thermal</t>
  </si>
  <si>
    <t>TES_per_sqm.kWh.EE.Res.HHnew.Thermal.SH</t>
  </si>
  <si>
    <t>TES_per_sqm.kWh.EE.Res.HHnew.Thermal.SH.Solids.Solids</t>
  </si>
  <si>
    <t>TES_per_sqm.kWh.EE.Res.HHnew.Thermal.SH.LPG.LPG</t>
  </si>
  <si>
    <t>TES_per_sqm.kWh.EE.Res.HHnew.Thermal.SH.Oil.Oil_LiqBio</t>
  </si>
  <si>
    <t>TES_per_sqm.kWh.EE.Res.HHnew.Thermal.SH.Gas.NG_Biogas</t>
  </si>
  <si>
    <t>TES_per_sqm.kWh.EE.Res.HHnew.Thermal.SH.Biomass.Biomass_Waste</t>
  </si>
  <si>
    <t>TES_per_sqm.kWh.EE.Res.HHnew.Thermal.SH.Geo.Geo</t>
  </si>
  <si>
    <t>TES_per_sqm.kWh.EE.Res.HHnew.Thermal.SH.DistrHeat.Steam_Distr</t>
  </si>
  <si>
    <t>TES_per_sqm.kWh.EE.Res.HHnew.Thermal.SH.AdvElc.Elec</t>
  </si>
  <si>
    <t>TES_per_sqm.kWh.EE.Res.HHnew.Thermal.SH.ConvElc.Elec</t>
  </si>
  <si>
    <t>TES_per_sqm.kWh.EE.Res.HHnew.Thermal.SH.TotalCirculation.Elec</t>
  </si>
  <si>
    <t>TES_per_sqm.kWh.EE.Res.HHnew.Thermal.SC</t>
  </si>
  <si>
    <t>TES_per_sqm.kWh.EE.Res.HHnew.Thermal.SC.AC.Elec</t>
  </si>
  <si>
    <t>TES_per_sqm.kWh.EE.Res.HHnew.Thermal.WH</t>
  </si>
  <si>
    <t>TES_per_sqm.kWh.EE.Res.HHnew.Thermal.WH.Solids.Solids</t>
  </si>
  <si>
    <t>TES_per_sqm.kWh.EE.Res.HHnew.Thermal.WH.LPG.LPG</t>
  </si>
  <si>
    <t>TES_per_sqm.kWh.EE.Res.HHnew.Thermal.WH.Oil.Oil_LiqBio</t>
  </si>
  <si>
    <t>TES_per_sqm.kWh.EE.Res.HHnew.Thermal.WH.Gas.NG_Biogas</t>
  </si>
  <si>
    <t>TES_per_sqm.kWh.EE.Res.HHnew.Thermal.WH.Biomass.Biomass_Waste</t>
  </si>
  <si>
    <t>TES_per_sqm.kWh.EE.Res.HHnew.Thermal.WH.Geo.Geo</t>
  </si>
  <si>
    <t>TES_per_sqm.kWh.EE.Res.HHnew.Thermal.WH.DistrHeat.Steam_Distr</t>
  </si>
  <si>
    <t>TES_per_sqm.kWh.EE.Res.HHnew.Thermal.WH.Elc.Elec</t>
  </si>
  <si>
    <t>TES_per_sqm.kWh.EE.Res.HHnew.Thermal.WH.TotalSolar.Solar</t>
  </si>
  <si>
    <t>TES_per_sqm.kWh.EE.Res.HHnew.Thermal.CO</t>
  </si>
  <si>
    <t>TES_per_sqm.kWh.EE.Res.HHnew.Thermal.CO.Solids.Solids</t>
  </si>
  <si>
    <t>TES_per_sqm.kWh.EE.Res.HHnew.Thermal.CO.LPG.LPG</t>
  </si>
  <si>
    <t>TES_per_sqm.kWh.EE.Res.HHnew.Thermal.CO.Gas.NG_Biogas</t>
  </si>
  <si>
    <t>TES_per_sqm.kWh.EE.Res.HHnew.Thermal.CO.Biomass.Biomass_Waste</t>
  </si>
  <si>
    <t>TES_per_sqm.kWh.EE.Res.HHnew.Thermal.CO.Elc.Elec</t>
  </si>
  <si>
    <t>EE - CO2 emissions in new and renovated households per surface area</t>
  </si>
  <si>
    <t>EMI_per_sqm.kgCO2.EE.Res.HHnew.Thermal</t>
  </si>
  <si>
    <t>EMI_per_sqm.kgCO2.EE.Res.HHnew.Thermal.SH</t>
  </si>
  <si>
    <t>EMI_per_sqm.kgCO2.EE.Res.HHnew.Thermal.SH.Solids.Solids</t>
  </si>
  <si>
    <t>EMI_per_sqm.kgCO2.EE.Res.HHnew.Thermal.SH.LPG.LPG</t>
  </si>
  <si>
    <t>EMI_per_sqm.kgCO2.EE.Res.HHnew.Thermal.SH.Oil.Oil_LiqBio</t>
  </si>
  <si>
    <t>EMI_per_sqm.kgCO2.EE.Res.HHnew.Thermal.SH.Gas.NG_Biogas</t>
  </si>
  <si>
    <t>EMI_per_sqm.kgCO2.EE.Res.HHnew.Thermal.SH.Biomass.Biomass_Waste</t>
  </si>
  <si>
    <t>EMI_per_sqm.kgCO2.EE.Res.HHnew.Thermal.SH.Geo.Geo</t>
  </si>
  <si>
    <t>EMI_per_sqm.kgCO2.EE.Res.HHnew.Thermal.SH.DistrHeat.Steam_Distr</t>
  </si>
  <si>
    <t>EMI_per_sqm.kgCO2.EE.Res.HHnew.Thermal.SH.AdvElc.Elec</t>
  </si>
  <si>
    <t>EMI_per_sqm.kgCO2.EE.Res.HHnew.Thermal.SH.ConvElc.Elec</t>
  </si>
  <si>
    <t>EMI_per_sqm.kgCO2.EE.Res.HHnew.Thermal.SH.TotalCirculation.Elec</t>
  </si>
  <si>
    <t>EMI_per_sqm.kgCO2.EE.Res.HHnew.Thermal.SC</t>
  </si>
  <si>
    <t>EMI_per_sqm.kgCO2.EE.Res.HHnew.Thermal.SC.AC.Elec</t>
  </si>
  <si>
    <t>EMI_per_sqm.kgCO2.EE.Res.HHnew.Thermal.WH</t>
  </si>
  <si>
    <t>EMI_per_sqm.kgCO2.EE.Res.HHnew.Thermal.WH.Solids.Solids</t>
  </si>
  <si>
    <t>EMI_per_sqm.kgCO2.EE.Res.HHnew.Thermal.WH.LPG.LPG</t>
  </si>
  <si>
    <t>EMI_per_sqm.kgCO2.EE.Res.HHnew.Thermal.WH.Oil.Oil_LiqBio</t>
  </si>
  <si>
    <t>EMI_per_sqm.kgCO2.EE.Res.HHnew.Thermal.WH.Gas.NG_Biogas</t>
  </si>
  <si>
    <t>EMI_per_sqm.kgCO2.EE.Res.HHnew.Thermal.WH.Biomass.Biomass_Waste</t>
  </si>
  <si>
    <t>EMI_per_sqm.kgCO2.EE.Res.HHnew.Thermal.WH.Geo.Geo</t>
  </si>
  <si>
    <t>EMI_per_sqm.kgCO2.EE.Res.HHnew.Thermal.WH.DistrHeat.Steam_Distr</t>
  </si>
  <si>
    <t>EMI_per_sqm.kgCO2.EE.Res.HHnew.Thermal.WH.Elc.Elec</t>
  </si>
  <si>
    <t>EMI_per_sqm.kgCO2.EE.Res.HHnew.Thermal.WH.TotalSolar.Solar</t>
  </si>
  <si>
    <t>EMI_per_sqm.kgCO2.EE.Res.HHnew.Thermal.CO</t>
  </si>
  <si>
    <t>EMI_per_sqm.kgCO2.EE.Res.HHnew.Thermal.CO.Solids.Solids</t>
  </si>
  <si>
    <t>EMI_per_sqm.kgCO2.EE.Res.HHnew.Thermal.CO.LPG.LPG</t>
  </si>
  <si>
    <t>EMI_per_sqm.kgCO2.EE.Res.HHnew.Thermal.CO.Gas.NG_Biogas</t>
  </si>
  <si>
    <t>EMI_per_sqm.kgCO2.EE.Res.HHnew.Thermal.CO.Biomass.Biomass_Waste</t>
  </si>
  <si>
    <t>EMI_per_sqm.kgCO2.EE.Res.HHnew.Thermal.CO.Elc.Elec</t>
  </si>
  <si>
    <t>FEC.ktoe.EE.Res.HH.Appl.RF</t>
  </si>
  <si>
    <t>FEC.ktoe.EE.Res.HH.Appl.WM</t>
  </si>
  <si>
    <t>FEC.ktoe.EE.Res.HH.Appl.DR</t>
  </si>
  <si>
    <t>FEC.ktoe.EE.Res.HH.Appl.DW</t>
  </si>
  <si>
    <t>FEC.ktoe.EE.Res.HH.Appl.TV</t>
  </si>
  <si>
    <t>FEC.ktoe.EE.Res.HH.Appl.IT</t>
  </si>
  <si>
    <t>FEC.ktoe.EE.Res.HH.Appl.LI</t>
  </si>
  <si>
    <t>FEC.ktoe.EE.Res.HH.Appl.OA</t>
  </si>
  <si>
    <t>Size.MW.EE.Res.HH.Appl</t>
  </si>
  <si>
    <t>Size.MW.EE.Res.HH.Appl.RF</t>
  </si>
  <si>
    <t>Size.MW.EE.Res.HH.Appl.WM</t>
  </si>
  <si>
    <t>Size.MW.EE.Res.HH.Appl.DR</t>
  </si>
  <si>
    <t>Size.MW.EE.Res.HH.Appl.DW</t>
  </si>
  <si>
    <t>Size.MW.EE.Res.HH.Appl.TV</t>
  </si>
  <si>
    <t>Size.MW.EE.Res.HH.Appl.IT</t>
  </si>
  <si>
    <t>Size.MW.EE.Res.HH.Appl.LI</t>
  </si>
  <si>
    <t>Size.MW.EE.Res.HH.Appl.OA</t>
  </si>
  <si>
    <t>NUM.number.EE.Res.HH.Appl.RF</t>
  </si>
  <si>
    <t>NUM.number.EE.Res.HH.Appl.WM</t>
  </si>
  <si>
    <t>NUM.number.EE.Res.HH.Appl.DR</t>
  </si>
  <si>
    <t>NUM.number.EE.Res.HH.Appl.DW</t>
  </si>
  <si>
    <t>NUM.number.EE.Res.HH.Appl.TV</t>
  </si>
  <si>
    <t>NUM.number.EE.Res.HH.Appl.IT</t>
  </si>
  <si>
    <t>NUM.number.EE.Res.HH.Appl.LI</t>
  </si>
  <si>
    <t>NUM.number.EE.Res.HH.Appl.OA</t>
  </si>
  <si>
    <t>NUM.number.EE.Res.HH.Applnew.RF</t>
  </si>
  <si>
    <t>NUM.number.EE.Res.HH.Applnew.WM</t>
  </si>
  <si>
    <t>NUM.number.EE.Res.HH.Applnew.DR</t>
  </si>
  <si>
    <t>NUM.number.EE.Res.HH.Applnew.DW</t>
  </si>
  <si>
    <t>NUM.number.EE.Res.HH.Applnew.TV</t>
  </si>
  <si>
    <t>NUM.number.EE.Res.HH.Applnew.IT</t>
  </si>
  <si>
    <t>NUM.number.EE.Res.HH.Applnew.LI</t>
  </si>
  <si>
    <t>NUM.number.EE.Res.HH.Applnew.OA</t>
  </si>
  <si>
    <t>NUM.number.EE.Res.HH.Applrepl.RF</t>
  </si>
  <si>
    <t>NUM.number.EE.Res.HH.Applrepl.WM</t>
  </si>
  <si>
    <t>NUM.number.EE.Res.HH.Applrepl.DR</t>
  </si>
  <si>
    <t>NUM.number.EE.Res.HH.Applrepl.DW</t>
  </si>
  <si>
    <t>NUM.number.EE.Res.HH.Applrepl.TV</t>
  </si>
  <si>
    <t>NUM.number.EE.Res.HH.Applrepl.IT</t>
  </si>
  <si>
    <t>NUM.number.EE.Res.HH.Applrepl.LI</t>
  </si>
  <si>
    <t>NUM.number.EE.Res.HH.Applrepl.OA</t>
  </si>
  <si>
    <t>Op.hours.EE.Res.HH.Appl.RF</t>
  </si>
  <si>
    <t>Op.hours.EE.Res.HH.Appl.WM</t>
  </si>
  <si>
    <t>Op.hours.EE.Res.HH.Appl.DR</t>
  </si>
  <si>
    <t>Op.hours.EE.Res.HH.Appl.DW</t>
  </si>
  <si>
    <t>Op.hours.EE.Res.HH.Appl.TV</t>
  </si>
  <si>
    <t>Op.hours.EE.Res.HH.Appl.IT</t>
  </si>
  <si>
    <t>Op.hours.EE.Res.HH.Appl.LI</t>
  </si>
  <si>
    <t>Op.hours.EE.Res.HH.Appl.OA</t>
  </si>
  <si>
    <t>Size_per_appl.W.EE.Res.HH.Appl.RF</t>
  </si>
  <si>
    <t>Size_per_appl.W.EE.Res.HH.Appl.WM</t>
  </si>
  <si>
    <t>Size_per_appl.W.EE.Res.HH.Appl.DR</t>
  </si>
  <si>
    <t>Size_per_appl.W.EE.Res.HH.Appl.DW</t>
  </si>
  <si>
    <t>Size_per_appl.W.EE.Res.HH.Appl.TV</t>
  </si>
  <si>
    <t>Size_per_appl.W.EE.Res.HH.Appl.IT</t>
  </si>
  <si>
    <t>Size_per_appl.W.EE.Res.HH.Appl.LI</t>
  </si>
  <si>
    <t>Size_per_appl.W.EE.Res.HH.Appl.OA</t>
  </si>
  <si>
    <t>Size_per_appl.W.EE.Res.HH.Applnew.RF</t>
  </si>
  <si>
    <t>Size_per_appl.W.EE.Res.HH.Applnew.WM</t>
  </si>
  <si>
    <t>Size_per_appl.W.EE.Res.HH.Applnew.DR</t>
  </si>
  <si>
    <t>Size_per_appl.W.EE.Res.HH.Applnew.DW</t>
  </si>
  <si>
    <t>Size_per_appl.W.EE.Res.HH.Applnew.TV</t>
  </si>
  <si>
    <t>Size_per_appl.W.EE.Res.HH.Applnew.IT</t>
  </si>
  <si>
    <t>Size_per_appl.W.EE.Res.HH.Applnew.LI</t>
  </si>
  <si>
    <t>Size_per_appl.W.EE.Res.HH.Applnew.OA</t>
  </si>
  <si>
    <t>NUM.number_per_household.EE.Res.HH.Appl.RF</t>
  </si>
  <si>
    <t>NUM.number_per_household.EE.Res.HH.Appl.WM</t>
  </si>
  <si>
    <t>NUM.number_per_household.EE.Res.HH.Appl.DR</t>
  </si>
  <si>
    <t>NUM.number_per_household.EE.Res.HH.Appl.DW</t>
  </si>
  <si>
    <t>NUM.number_per_household.EE.Res.HH.Appl.TV</t>
  </si>
  <si>
    <t>NUM.number_per_household.EE.Res.HH.Appl.IT</t>
  </si>
  <si>
    <t>NUM.number_per_household.EE.Res.HH.Appl.LI</t>
  </si>
  <si>
    <t>NUM.number_per_household.EE.Res.HH.Appl.OA</t>
  </si>
  <si>
    <t>Size_per_household.W.EE.Res.HH.Appl.RF</t>
  </si>
  <si>
    <t>Size_per_household.W.EE.Res.HH.Appl.WM</t>
  </si>
  <si>
    <t>Size_per_household.W.EE.Res.HH.Appl.DR</t>
  </si>
  <si>
    <t>Size_per_household.W.EE.Res.HH.Appl.DW</t>
  </si>
  <si>
    <t>Size_per_household.W.EE.Res.HH.Appl.TV</t>
  </si>
  <si>
    <t>Size_per_household.W.EE.Res.HH.Appl.IT</t>
  </si>
  <si>
    <t>Size_per_household.W.EE.Res.HH.Appl.LI</t>
  </si>
  <si>
    <t>Size_per_household.W.EE.Res.HH.Appl.OA</t>
  </si>
  <si>
    <t>FEC_per_household.kWh.EE.Res.HH.Appl.RF</t>
  </si>
  <si>
    <t>FEC_per_household.kWh.EE.Res.HH.Appl.WM</t>
  </si>
  <si>
    <t>FEC_per_household.kWh.EE.Res.HH.Appl.DR</t>
  </si>
  <si>
    <t>FEC_per_household.kWh.EE.Res.HH.Appl.DW</t>
  </si>
  <si>
    <t>FEC_per_household.kWh.EE.Res.HH.Appl.TV</t>
  </si>
  <si>
    <t>FEC_per_household.kWh.EE.Res.HH.Appl.IT</t>
  </si>
  <si>
    <t>FEC_per_household.kWh.EE.Res.HH.Appl.LI</t>
  </si>
  <si>
    <t>FEC_per_household.kWh.EE.Res.HH.Appl.OA</t>
  </si>
  <si>
    <t>Lumens_per_household.lumen.EE.Res.HH.Appl.LI</t>
  </si>
  <si>
    <t>EE - Number of households (detailed structure)</t>
  </si>
  <si>
    <t>NUM.number.EE.Res.HH.Thermal.SH.Solids.SH</t>
  </si>
  <si>
    <t>NUM.number.EE.Res.HH.Thermal.SH.Solids.SC.AC</t>
  </si>
  <si>
    <t>NUM.number.EE.Res.HH.Thermal.SH.Solids.WH.Solids.NoSolar</t>
  </si>
  <si>
    <t>NUM.number.EE.Res.HH.Thermal.SH.Solids.WH.LPG.NoSolar</t>
  </si>
  <si>
    <t>NUM.number.EE.Res.HH.Thermal.SH.Solids.WH.LPG.Solar</t>
  </si>
  <si>
    <t>NUM.number.EE.Res.HH.Thermal.SH.Solids.WH.Elc.NoSolar</t>
  </si>
  <si>
    <t>NUM.number.EE.Res.HH.Thermal.SH.Solids.WH.Elc.Solar</t>
  </si>
  <si>
    <t>NUM.number.EE.Res.HH.Thermal.SH.Solids.CO.Solids</t>
  </si>
  <si>
    <t>NUM.number.EE.Res.HH.Thermal.SH.Solids.CO.LPG</t>
  </si>
  <si>
    <t>NUM.number.EE.Res.HH.Thermal.SH.Solids.CO.Elc</t>
  </si>
  <si>
    <t>NUM.number.EE.Res.HH.Thermal.SH.LPG.SH</t>
  </si>
  <si>
    <t>NUM.number.EE.Res.HH.Thermal.SH.LPG.SC.AC</t>
  </si>
  <si>
    <t>NUM.number.EE.Res.HH.Thermal.SH.LPG.WH.LPG.NoSolar</t>
  </si>
  <si>
    <t>NUM.number.EE.Res.HH.Thermal.SH.LPG.WH.LPG.Solar</t>
  </si>
  <si>
    <t>NUM.number.EE.Res.HH.Thermal.SH.LPG.WH.Elc.NoSolar</t>
  </si>
  <si>
    <t>NUM.number.EE.Res.HH.Thermal.SH.LPG.WH.Elc.Solar</t>
  </si>
  <si>
    <t>NUM.number.EE.Res.HH.Thermal.SH.LPG.CO.LPG</t>
  </si>
  <si>
    <t>NUM.number.EE.Res.HH.Thermal.SH.LPG.CO.Elc</t>
  </si>
  <si>
    <t>NUM.number.EE.Res.HH.Thermal.SH.Oil.SH</t>
  </si>
  <si>
    <t>NUM.number.EE.Res.HH.Thermal.SH.Oil.SC.AC</t>
  </si>
  <si>
    <t>NUM.number.EE.Res.HH.Thermal.SH.Oil.WH.Oil.NoSolar</t>
  </si>
  <si>
    <t>NUM.number.EE.Res.HH.Thermal.SH.Oil.WH.Oil.Solar</t>
  </si>
  <si>
    <t>NUM.number.EE.Res.HH.Thermal.SH.Oil.WH.Elc.NoSolar</t>
  </si>
  <si>
    <t>NUM.number.EE.Res.HH.Thermal.SH.Oil.WH.Elc.Solar</t>
  </si>
  <si>
    <t>NUM.number.EE.Res.HH.Thermal.SH.Oil.CO.LPG</t>
  </si>
  <si>
    <t>NUM.number.EE.Res.HH.Thermal.SH.Oil.CO.Elc</t>
  </si>
  <si>
    <t>NUM.number.EE.Res.HH.Thermal.SH.Gas.SH</t>
  </si>
  <si>
    <t>NUM.number.EE.Res.HH.Thermal.SH.Gas.SC.AC</t>
  </si>
  <si>
    <t>NUM.number.EE.Res.HH.Thermal.SH.Gas.WH.Gas.NoSolar</t>
  </si>
  <si>
    <t>NUM.number.EE.Res.HH.Thermal.SH.Gas.WH.Gas.Solar</t>
  </si>
  <si>
    <t>NUM.number.EE.Res.HH.Thermal.SH.Gas.WH.Elc.NoSolar</t>
  </si>
  <si>
    <t>NUM.number.EE.Res.HH.Thermal.SH.Gas.WH.Elc.Solar</t>
  </si>
  <si>
    <t>NUM.number.EE.Res.HH.Thermal.SH.Gas.CO.Gas</t>
  </si>
  <si>
    <t>NUM.number.EE.Res.HH.Thermal.SH.Gas.CO.Elc</t>
  </si>
  <si>
    <t>NUM.number.EE.Res.HH.Thermal.SH.Biomass.SH</t>
  </si>
  <si>
    <t>NUM.number.EE.Res.HH.Thermal.SH.Biomass.SC.AC</t>
  </si>
  <si>
    <t>NUM.number.EE.Res.HH.Thermal.SH.Biomass.WH.Biomass.NoSolar</t>
  </si>
  <si>
    <t>NUM.number.EE.Res.HH.Thermal.SH.Biomass.WH.Biomass.Solar</t>
  </si>
  <si>
    <t>NUM.number.EE.Res.HH.Thermal.SH.Biomass.WH.LPG.NoSolar</t>
  </si>
  <si>
    <t>NUM.number.EE.Res.HH.Thermal.SH.Biomass.WH.LPG.Solar</t>
  </si>
  <si>
    <t>NUM.number.EE.Res.HH.Thermal.SH.Biomass.WH.Elc.NoSolar</t>
  </si>
  <si>
    <t>NUM.number.EE.Res.HH.Thermal.SH.Biomass.WH.Elc.Solar</t>
  </si>
  <si>
    <t>NUM.number.EE.Res.HH.Thermal.SH.Biomass.CO.Biomass</t>
  </si>
  <si>
    <t>NUM.number.EE.Res.HH.Thermal.SH.Biomass.CO.LPG</t>
  </si>
  <si>
    <t>NUM.number.EE.Res.HH.Thermal.SH.Biomass.CO.Elc</t>
  </si>
  <si>
    <t>NUM.number.EE.Res.HH.Thermal.SH.Geo.SH</t>
  </si>
  <si>
    <t>NUM.number.EE.Res.HH.Thermal.SH.Geo.SC.AC</t>
  </si>
  <si>
    <t>NUM.number.EE.Res.HH.Thermal.SH.Geo.WH.Geo.NoSolar</t>
  </si>
  <si>
    <t>NUM.number.EE.Res.HH.Thermal.SH.Geo.WH.Geo.Solar</t>
  </si>
  <si>
    <t>NUM.number.EE.Res.HH.Thermal.SH.Geo.WH.Elc.NoSolar</t>
  </si>
  <si>
    <t>NUM.number.EE.Res.HH.Thermal.SH.Geo.WH.Elc.Solar</t>
  </si>
  <si>
    <t>NUM.number.EE.Res.HH.Thermal.SH.Geo.CO.LPG</t>
  </si>
  <si>
    <t>NUM.number.EE.Res.HH.Thermal.SH.Geo.CO.Elc</t>
  </si>
  <si>
    <t>NUM.number.EE.Res.HH.Thermal.SH.DistrHeat.SH</t>
  </si>
  <si>
    <t>NUM.number.EE.Res.HH.Thermal.SH.DistrHeat.SC.AC</t>
  </si>
  <si>
    <t>NUM.number.EE.Res.HH.Thermal.SH.DistrHeat.WH.DistrHeat.NoSolar</t>
  </si>
  <si>
    <t>NUM.number.EE.Res.HH.Thermal.SH.DistrHeat.WH.DistrHeat.Solar</t>
  </si>
  <si>
    <t>NUM.number.EE.Res.HH.Thermal.SH.DistrHeat.WH.Elc.NoSolar</t>
  </si>
  <si>
    <t>NUM.number.EE.Res.HH.Thermal.SH.DistrHeat.WH.Elc.Solar</t>
  </si>
  <si>
    <t>NUM.number.EE.Res.HH.Thermal.SH.DistrHeat.CO.LPG</t>
  </si>
  <si>
    <t>NUM.number.EE.Res.HH.Thermal.SH.DistrHeat.CO.Elc</t>
  </si>
  <si>
    <t>NUM.number.EE.Res.HH.Thermal.SH.AdvElc.SH</t>
  </si>
  <si>
    <t>NUM.number.EE.Res.HH.Thermal.SH.AdvElc.SC.AC</t>
  </si>
  <si>
    <t>NUM.number.EE.Res.HH.Thermal.SH.AdvElc.WH.LPG.NoSolar</t>
  </si>
  <si>
    <t>NUM.number.EE.Res.HH.Thermal.SH.AdvElc.WH.LPG.Solar</t>
  </si>
  <si>
    <t>NUM.number.EE.Res.HH.Thermal.SH.AdvElc.WH.Elc.NoSolar</t>
  </si>
  <si>
    <t>NUM.number.EE.Res.HH.Thermal.SH.AdvElc.WH.Elc.Solar</t>
  </si>
  <si>
    <t>NUM.number.EE.Res.HH.Thermal.SH.AdvElc.CO.LPG</t>
  </si>
  <si>
    <t>NUM.number.EE.Res.HH.Thermal.SH.AdvElc.CO.Elc</t>
  </si>
  <si>
    <t>NUM.number.EE.Res.HH.Thermal.SH.ConvElc.SH</t>
  </si>
  <si>
    <t>NUM.number.EE.Res.HH.Thermal.SH.ConvElc.SC.AC</t>
  </si>
  <si>
    <t>NUM.number.EE.Res.HH.Thermal.SH.ConvElc.WH.LPG.NoSolar</t>
  </si>
  <si>
    <t>NUM.number.EE.Res.HH.Thermal.SH.ConvElc.WH.LPG.Solar</t>
  </si>
  <si>
    <t>NUM.number.EE.Res.HH.Thermal.SH.ConvElc.WH.Elc.NoSolar</t>
  </si>
  <si>
    <t>NUM.number.EE.Res.HH.Thermal.SH.ConvElc.WH.Elc.Solar</t>
  </si>
  <si>
    <t>NUM.number.EE.Res.HH.Thermal.SH.ConvElc.CO.LPG</t>
  </si>
  <si>
    <t>NUM.number.EE.Res.HH.Thermal.SH.ConvElc.CO.Elc</t>
  </si>
  <si>
    <t>EE - Retired equipment (detailed structure)</t>
  </si>
  <si>
    <t>NUM.number.EE.Res.HH.ThermalOut.SH.Solids</t>
  </si>
  <si>
    <t>NUM.number.EE.Res.HH.ThermalOut.SH.Solids.SH</t>
  </si>
  <si>
    <t>NUM.number.EE.Res.HH.ThermalOut.SH.Solids.SC.AC</t>
  </si>
  <si>
    <t>NUM.number.EE.Res.HH.ThermalOut.SH.Solids.WH.Solids.NoSolar</t>
  </si>
  <si>
    <t>NUM.number.EE.Res.HH.ThermalOut.SH.Solids.WH.LPG.NoSolar</t>
  </si>
  <si>
    <t>NUM.number.EE.Res.HH.ThermalOut.SH.Solids.WH.LPG.Solar</t>
  </si>
  <si>
    <t>NUM.number.EE.Res.HH.ThermalOut.SH.Solids.WH.Elc.NoSolar</t>
  </si>
  <si>
    <t>NUM.number.EE.Res.HH.ThermalOut.SH.Solids.WH.Elc.Solar</t>
  </si>
  <si>
    <t>NUM.number.EE.Res.HH.ThermalOut.SH.Solids.CO.Solids</t>
  </si>
  <si>
    <t>NUM.number.EE.Res.HH.ThermalOut.SH.Solids.CO.LPG</t>
  </si>
  <si>
    <t>NUM.number.EE.Res.HH.ThermalOut.SH.Solids.CO.Elc</t>
  </si>
  <si>
    <t>NUM.number.EE.Res.HH.ThermalOut.SH.LPG</t>
  </si>
  <si>
    <t>NUM.number.EE.Res.HH.ThermalOut.SH.LPG.SH</t>
  </si>
  <si>
    <t>NUM.number.EE.Res.HH.ThermalOut.SH.LPG.SC.AC</t>
  </si>
  <si>
    <t>NUM.number.EE.Res.HH.ThermalOut.SH.LPG.WH.LPG.NoSolar</t>
  </si>
  <si>
    <t>NUM.number.EE.Res.HH.ThermalOut.SH.LPG.WH.LPG.Solar</t>
  </si>
  <si>
    <t>NUM.number.EE.Res.HH.ThermalOut.SH.LPG.WH.Elc.NoSolar</t>
  </si>
  <si>
    <t>NUM.number.EE.Res.HH.ThermalOut.SH.LPG.WH.Elc.Solar</t>
  </si>
  <si>
    <t>NUM.number.EE.Res.HH.ThermalOut.SH.LPG.CO.LPG</t>
  </si>
  <si>
    <t>NUM.number.EE.Res.HH.ThermalOut.SH.LPG.CO.Elc</t>
  </si>
  <si>
    <t>NUM.number.EE.Res.HH.ThermalOut.SH.Oil</t>
  </si>
  <si>
    <t>NUM.number.EE.Res.HH.ThermalOut.SH.Oil.SH</t>
  </si>
  <si>
    <t>NUM.number.EE.Res.HH.ThermalOut.SH.Oil.SC.AC</t>
  </si>
  <si>
    <t>NUM.number.EE.Res.HH.ThermalOut.SH.Oil.WH.Oil.NoSolar</t>
  </si>
  <si>
    <t>NUM.number.EE.Res.HH.ThermalOut.SH.Oil.WH.Oil.Solar</t>
  </si>
  <si>
    <t>NUM.number.EE.Res.HH.ThermalOut.SH.Oil.WH.Elc.NoSolar</t>
  </si>
  <si>
    <t>NUM.number.EE.Res.HH.ThermalOut.SH.Oil.WH.Elc.Solar</t>
  </si>
  <si>
    <t>NUM.number.EE.Res.HH.ThermalOut.SH.Oil.CO.LPG</t>
  </si>
  <si>
    <t>NUM.number.EE.Res.HH.ThermalOut.SH.Oil.CO.Elc</t>
  </si>
  <si>
    <t>NUM.number.EE.Res.HH.ThermalOut.SH.Gas</t>
  </si>
  <si>
    <t>NUM.number.EE.Res.HH.ThermalOut.SH.Gas.SH</t>
  </si>
  <si>
    <t>NUM.number.EE.Res.HH.ThermalOut.SH.Gas.SC.AC</t>
  </si>
  <si>
    <t>NUM.number.EE.Res.HH.ThermalOut.SH.Gas.WH.Gas.NoSolar</t>
  </si>
  <si>
    <t>NUM.number.EE.Res.HH.ThermalOut.SH.Gas.WH.Gas.Solar</t>
  </si>
  <si>
    <t>NUM.number.EE.Res.HH.ThermalOut.SH.Gas.WH.Elc.NoSolar</t>
  </si>
  <si>
    <t>NUM.number.EE.Res.HH.ThermalOut.SH.Gas.WH.Elc.Solar</t>
  </si>
  <si>
    <t>NUM.number.EE.Res.HH.ThermalOut.SH.Gas.CO.Gas</t>
  </si>
  <si>
    <t>NUM.number.EE.Res.HH.ThermalOut.SH.Gas.CO.Elc</t>
  </si>
  <si>
    <t>NUM.number.EE.Res.HH.ThermalOut.SH.Biomass</t>
  </si>
  <si>
    <t>NUM.number.EE.Res.HH.ThermalOut.SH.Biomass.SH</t>
  </si>
  <si>
    <t>NUM.number.EE.Res.HH.ThermalOut.SH.Biomass.SC.AC</t>
  </si>
  <si>
    <t>NUM.number.EE.Res.HH.ThermalOut.SH.Biomass.WH.Biomass.NoSolar</t>
  </si>
  <si>
    <t>NUM.number.EE.Res.HH.ThermalOut.SH.Biomass.WH.Biomass.Solar</t>
  </si>
  <si>
    <t>NUM.number.EE.Res.HH.ThermalOut.SH.Biomass.WH.LPG.NoSolar</t>
  </si>
  <si>
    <t>NUM.number.EE.Res.HH.ThermalOut.SH.Biomass.WH.LPG.Solar</t>
  </si>
  <si>
    <t>NUM.number.EE.Res.HH.ThermalOut.SH.Biomass.WH.Elc.NoSolar</t>
  </si>
  <si>
    <t>NUM.number.EE.Res.HH.ThermalOut.SH.Biomass.WH.Elc.Solar</t>
  </si>
  <si>
    <t>NUM.number.EE.Res.HH.ThermalOut.SH.Biomass.CO.Biomass</t>
  </si>
  <si>
    <t>NUM.number.EE.Res.HH.ThermalOut.SH.Biomass.CO.LPG</t>
  </si>
  <si>
    <t>NUM.number.EE.Res.HH.ThermalOut.SH.Biomass.CO.Elc</t>
  </si>
  <si>
    <t>NUM.number.EE.Res.HH.ThermalOut.SH.Geo</t>
  </si>
  <si>
    <t>NUM.number.EE.Res.HH.ThermalOut.SH.Geo.SH</t>
  </si>
  <si>
    <t>NUM.number.EE.Res.HH.ThermalOut.SH.Geo.SC.AC</t>
  </si>
  <si>
    <t>NUM.number.EE.Res.HH.ThermalOut.SH.Geo.WH.Geo.NoSolar</t>
  </si>
  <si>
    <t>NUM.number.EE.Res.HH.ThermalOut.SH.Geo.WH.Geo.Solar</t>
  </si>
  <si>
    <t>NUM.number.EE.Res.HH.ThermalOut.SH.Geo.WH.Elc.NoSolar</t>
  </si>
  <si>
    <t>NUM.number.EE.Res.HH.ThermalOut.SH.Geo.WH.Elc.Solar</t>
  </si>
  <si>
    <t>NUM.number.EE.Res.HH.ThermalOut.SH.Geo.CO.LPG</t>
  </si>
  <si>
    <t>NUM.number.EE.Res.HH.ThermalOut.SH.Geo.CO.Elc</t>
  </si>
  <si>
    <t>NUM.number.EE.Res.HH.ThermalOut.SH.DistrHeat</t>
  </si>
  <si>
    <t>NUM.number.EE.Res.HH.ThermalOut.SH.DistrHeat.SH</t>
  </si>
  <si>
    <t>NUM.number.EE.Res.HH.ThermalOut.SH.DistrHeat.SC.AC</t>
  </si>
  <si>
    <t>NUM.number.EE.Res.HH.ThermalOut.SH.DistrHeat.WH.DistrHeat.NoSolar</t>
  </si>
  <si>
    <t>NUM.number.EE.Res.HH.ThermalOut.SH.DistrHeat.WH.DistrHeat.Solar</t>
  </si>
  <si>
    <t>NUM.number.EE.Res.HH.ThermalOut.SH.DistrHeat.WH.Elc.NoSolar</t>
  </si>
  <si>
    <t>NUM.number.EE.Res.HH.ThermalOut.SH.DistrHeat.WH.Elc.Solar</t>
  </si>
  <si>
    <t>NUM.number.EE.Res.HH.ThermalOut.SH.DistrHeat.CO.LPG</t>
  </si>
  <si>
    <t>NUM.number.EE.Res.HH.ThermalOut.SH.DistrHeat.CO.Elc</t>
  </si>
  <si>
    <t>NUM.number.EE.Res.HH.ThermalOut.SH.AdvElc</t>
  </si>
  <si>
    <t>NUM.number.EE.Res.HH.ThermalOut.SH.AdvElc.SH</t>
  </si>
  <si>
    <t>NUM.number.EE.Res.HH.ThermalOut.SH.AdvElc.SC.AC</t>
  </si>
  <si>
    <t>NUM.number.EE.Res.HH.ThermalOut.SH.AdvElc.WH.LPG.NoSolar</t>
  </si>
  <si>
    <t>NUM.number.EE.Res.HH.ThermalOut.SH.AdvElc.WH.LPG.Solar</t>
  </si>
  <si>
    <t>NUM.number.EE.Res.HH.ThermalOut.SH.AdvElc.WH.Elc.NoSolar</t>
  </si>
  <si>
    <t>NUM.number.EE.Res.HH.ThermalOut.SH.AdvElc.WH.Elc.Solar</t>
  </si>
  <si>
    <t>NUM.number.EE.Res.HH.ThermalOut.SH.AdvElc.CO.LPG</t>
  </si>
  <si>
    <t>NUM.number.EE.Res.HH.ThermalOut.SH.AdvElc.CO.Elc</t>
  </si>
  <si>
    <t>NUM.number.EE.Res.HH.ThermalOut.SH.ConvElc</t>
  </si>
  <si>
    <t>NUM.number.EE.Res.HH.ThermalOut.SH.ConvElc.SH</t>
  </si>
  <si>
    <t>NUM.number.EE.Res.HH.ThermalOut.SH.ConvElc.SC.AC</t>
  </si>
  <si>
    <t>NUM.number.EE.Res.HH.ThermalOut.SH.ConvElc.WH.LPG.NoSolar</t>
  </si>
  <si>
    <t>NUM.number.EE.Res.HH.ThermalOut.SH.ConvElc.WH.LPG.Solar</t>
  </si>
  <si>
    <t>NUM.number.EE.Res.HH.ThermalOut.SH.ConvElc.WH.Elc.NoSolar</t>
  </si>
  <si>
    <t>NUM.number.EE.Res.HH.ThermalOut.SH.ConvElc.WH.Elc.Solar</t>
  </si>
  <si>
    <t>NUM.number.EE.Res.HH.ThermalOut.SH.ConvElc.CO.LPG</t>
  </si>
  <si>
    <t>NUM.number.EE.Res.HH.ThermalOut.SH.ConvElc.CO.Elc</t>
  </si>
  <si>
    <t>EE - New equipment installations (detailed structure)</t>
  </si>
  <si>
    <t>NUM.number.EE.Res.HH.ThermalNew.SH.Solids</t>
  </si>
  <si>
    <t>NUM.number.EE.Res.HH.ThermalNew.SH.Solids.SH</t>
  </si>
  <si>
    <t>NUM.number.EE.Res.HH.ThermalNew.SH.Solids.SC.AC</t>
  </si>
  <si>
    <t>NUM.number.EE.Res.HH.ThermalNew.SH.Solids.WH.Solids.NoSolar</t>
  </si>
  <si>
    <t>NUM.number.EE.Res.HH.ThermalNew.SH.Solids.WH.LPG.NoSolar</t>
  </si>
  <si>
    <t>NUM.number.EE.Res.HH.ThermalNew.SH.Solids.WH.LPG.Solar</t>
  </si>
  <si>
    <t>NUM.number.EE.Res.HH.ThermalNew.SH.Solids.WH.Elc.NoSolar</t>
  </si>
  <si>
    <t>NUM.number.EE.Res.HH.ThermalNew.SH.Solids.WH.Elc.Solar</t>
  </si>
  <si>
    <t>NUM.number.EE.Res.HH.ThermalNew.SH.Solids.CO.Solids</t>
  </si>
  <si>
    <t>NUM.number.EE.Res.HH.ThermalNew.SH.Solids.CO.LPG</t>
  </si>
  <si>
    <t>NUM.number.EE.Res.HH.ThermalNew.SH.Solids.CO.Elc</t>
  </si>
  <si>
    <t>NUM.number.EE.Res.HH.ThermalNew.SH.LPG</t>
  </si>
  <si>
    <t>NUM.number.EE.Res.HH.ThermalNew.SH.LPG.SH</t>
  </si>
  <si>
    <t>NUM.number.EE.Res.HH.ThermalNew.SH.LPG.SC.AC</t>
  </si>
  <si>
    <t>NUM.number.EE.Res.HH.ThermalNew.SH.LPG.WH.LPG.NoSolar</t>
  </si>
  <si>
    <t>NUM.number.EE.Res.HH.ThermalNew.SH.LPG.WH.LPG.Solar</t>
  </si>
  <si>
    <t>NUM.number.EE.Res.HH.ThermalNew.SH.LPG.WH.Elc.NoSolar</t>
  </si>
  <si>
    <t>NUM.number.EE.Res.HH.ThermalNew.SH.LPG.WH.Elc.Solar</t>
  </si>
  <si>
    <t>NUM.number.EE.Res.HH.ThermalNew.SH.LPG.CO.LPG</t>
  </si>
  <si>
    <t>NUM.number.EE.Res.HH.ThermalNew.SH.LPG.CO.Elc</t>
  </si>
  <si>
    <t>NUM.number.EE.Res.HH.ThermalNew.SH.Oil</t>
  </si>
  <si>
    <t>NUM.number.EE.Res.HH.ThermalNew.SH.Oil.SH</t>
  </si>
  <si>
    <t>NUM.number.EE.Res.HH.ThermalNew.SH.Oil.SC.AC</t>
  </si>
  <si>
    <t>NUM.number.EE.Res.HH.ThermalNew.SH.Oil.WH.Oil.NoSolar</t>
  </si>
  <si>
    <t>NUM.number.EE.Res.HH.ThermalNew.SH.Oil.WH.Oil.Solar</t>
  </si>
  <si>
    <t>NUM.number.EE.Res.HH.ThermalNew.SH.Oil.WH.Elc.NoSolar</t>
  </si>
  <si>
    <t>NUM.number.EE.Res.HH.ThermalNew.SH.Oil.WH.Elc.Solar</t>
  </si>
  <si>
    <t>NUM.number.EE.Res.HH.ThermalNew.SH.Oil.CO.LPG</t>
  </si>
  <si>
    <t>NUM.number.EE.Res.HH.ThermalNew.SH.Oil.CO.Elc</t>
  </si>
  <si>
    <t>NUM.number.EE.Res.HH.ThermalNew.SH.Gas</t>
  </si>
  <si>
    <t>NUM.number.EE.Res.HH.ThermalNew.SH.Gas.SH</t>
  </si>
  <si>
    <t>NUM.number.EE.Res.HH.ThermalNew.SH.Gas.SC.AC</t>
  </si>
  <si>
    <t>NUM.number.EE.Res.HH.ThermalNew.SH.Gas.WH.Gas.NoSolar</t>
  </si>
  <si>
    <t>NUM.number.EE.Res.HH.ThermalNew.SH.Gas.WH.Gas.Solar</t>
  </si>
  <si>
    <t>NUM.number.EE.Res.HH.ThermalNew.SH.Gas.WH.Elc.NoSolar</t>
  </si>
  <si>
    <t>NUM.number.EE.Res.HH.ThermalNew.SH.Gas.WH.Elc.Solar</t>
  </si>
  <si>
    <t>NUM.number.EE.Res.HH.ThermalNew.SH.Gas.CO.Gas</t>
  </si>
  <si>
    <t>NUM.number.EE.Res.HH.ThermalNew.SH.Gas.CO.Elc</t>
  </si>
  <si>
    <t>NUM.number.EE.Res.HH.ThermalNew.SH.Biomass</t>
  </si>
  <si>
    <t>NUM.number.EE.Res.HH.ThermalNew.SH.Biomass.SH</t>
  </si>
  <si>
    <t>NUM.number.EE.Res.HH.ThermalNew.SH.Biomass.SC.AC</t>
  </si>
  <si>
    <t>NUM.number.EE.Res.HH.ThermalNew.SH.Biomass.WH.Biomass.NoSolar</t>
  </si>
  <si>
    <t>NUM.number.EE.Res.HH.ThermalNew.SH.Biomass.WH.Biomass.Solar</t>
  </si>
  <si>
    <t>NUM.number.EE.Res.HH.ThermalNew.SH.Biomass.WH.LPG.NoSolar</t>
  </si>
  <si>
    <t>NUM.number.EE.Res.HH.ThermalNew.SH.Biomass.WH.LPG.Solar</t>
  </si>
  <si>
    <t>NUM.number.EE.Res.HH.ThermalNew.SH.Biomass.WH.Elc.NoSolar</t>
  </si>
  <si>
    <t>NUM.number.EE.Res.HH.ThermalNew.SH.Biomass.WH.Elc.Solar</t>
  </si>
  <si>
    <t>NUM.number.EE.Res.HH.ThermalNew.SH.Biomass.CO.Biomass</t>
  </si>
  <si>
    <t>NUM.number.EE.Res.HH.ThermalNew.SH.Biomass.CO.LPG</t>
  </si>
  <si>
    <t>NUM.number.EE.Res.HH.ThermalNew.SH.Biomass.CO.Elc</t>
  </si>
  <si>
    <t>NUM.number.EE.Res.HH.ThermalNew.SH.Geo</t>
  </si>
  <si>
    <t>NUM.number.EE.Res.HH.ThermalNew.SH.Geo.SH</t>
  </si>
  <si>
    <t>NUM.number.EE.Res.HH.ThermalNew.SH.Geo.SC.AC</t>
  </si>
  <si>
    <t>NUM.number.EE.Res.HH.ThermalNew.SH.Geo.WH.Geo.NoSolar</t>
  </si>
  <si>
    <t>NUM.number.EE.Res.HH.ThermalNew.SH.Geo.WH.Geo.Solar</t>
  </si>
  <si>
    <t>NUM.number.EE.Res.HH.ThermalNew.SH.Geo.WH.Elc.NoSolar</t>
  </si>
  <si>
    <t>NUM.number.EE.Res.HH.ThermalNew.SH.Geo.WH.Elc.Solar</t>
  </si>
  <si>
    <t>NUM.number.EE.Res.HH.ThermalNew.SH.Geo.CO.LPG</t>
  </si>
  <si>
    <t>NUM.number.EE.Res.HH.ThermalNew.SH.Geo.CO.Elc</t>
  </si>
  <si>
    <t>NUM.number.EE.Res.HH.ThermalNew.SH.DistrHeat</t>
  </si>
  <si>
    <t>NUM.number.EE.Res.HH.ThermalNew.SH.DistrHeat.SH</t>
  </si>
  <si>
    <t>NUM.number.EE.Res.HH.ThermalNew.SH.DistrHeat.SC.AC</t>
  </si>
  <si>
    <t>NUM.number.EE.Res.HH.ThermalNew.SH.DistrHeat.WH.DistrHeat.NoSolar</t>
  </si>
  <si>
    <t>NUM.number.EE.Res.HH.ThermalNew.SH.DistrHeat.WH.DistrHeat.Solar</t>
  </si>
  <si>
    <t>NUM.number.EE.Res.HH.ThermalNew.SH.DistrHeat.WH.Elc.NoSolar</t>
  </si>
  <si>
    <t>NUM.number.EE.Res.HH.ThermalNew.SH.DistrHeat.WH.Elc.Solar</t>
  </si>
  <si>
    <t>NUM.number.EE.Res.HH.ThermalNew.SH.DistrHeat.CO.LPG</t>
  </si>
  <si>
    <t>NUM.number.EE.Res.HH.ThermalNew.SH.DistrHeat.CO.Elc</t>
  </si>
  <si>
    <t>NUM.number.EE.Res.HH.ThermalNew.SH.AdvElc</t>
  </si>
  <si>
    <t>NUM.number.EE.Res.HH.ThermalNew.SH.AdvElc.SH</t>
  </si>
  <si>
    <t>NUM.number.EE.Res.HH.ThermalNew.SH.AdvElc.SC.AC</t>
  </si>
  <si>
    <t>NUM.number.EE.Res.HH.ThermalNew.SH.AdvElc.WH.LPG.NoSolar</t>
  </si>
  <si>
    <t>NUM.number.EE.Res.HH.ThermalNew.SH.AdvElc.WH.LPG.Solar</t>
  </si>
  <si>
    <t>NUM.number.EE.Res.HH.ThermalNew.SH.AdvElc.WH.Elc.NoSolar</t>
  </si>
  <si>
    <t>NUM.number.EE.Res.HH.ThermalNew.SH.AdvElc.WH.Elc.Solar</t>
  </si>
  <si>
    <t>NUM.number.EE.Res.HH.ThermalNew.SH.AdvElc.CO.LPG</t>
  </si>
  <si>
    <t>NUM.number.EE.Res.HH.ThermalNew.SH.AdvElc.CO.Elc</t>
  </si>
  <si>
    <t>NUM.number.EE.Res.HH.ThermalNew.SH.ConvElc</t>
  </si>
  <si>
    <t>NUM.number.EE.Res.HH.ThermalNew.SH.ConvElc.SH</t>
  </si>
  <si>
    <t>NUM.number.EE.Res.HH.ThermalNew.SH.ConvElc.SC.AC</t>
  </si>
  <si>
    <t>NUM.number.EE.Res.HH.ThermalNew.SH.ConvElc.WH.LPG.NoSolar</t>
  </si>
  <si>
    <t>NUM.number.EE.Res.HH.ThermalNew.SH.ConvElc.WH.LPG.Solar</t>
  </si>
  <si>
    <t>NUM.number.EE.Res.HH.ThermalNew.SH.ConvElc.WH.Elc.NoSolar</t>
  </si>
  <si>
    <t>NUM.number.EE.Res.HH.ThermalNew.SH.ConvElc.WH.Elc.Solar</t>
  </si>
  <si>
    <t>NUM.number.EE.Res.HH.ThermalNew.SH.ConvElc.CO.LPG</t>
  </si>
  <si>
    <t>NUM.number.EE.Res.HH.ThermalNew.SH.ConvElc.CO.Elc</t>
  </si>
  <si>
    <t>EE - New equipment installations in new and renovated households (detailed structure)</t>
  </si>
  <si>
    <t>NUM.number.EE.Res.HHnew.ThermalNew.SH.Solids</t>
  </si>
  <si>
    <t>NUM.number.EE.Res.HHnew.ThermalNew.SH.Solids.SH</t>
  </si>
  <si>
    <t>NUM.number.EE.Res.HHnew.ThermalNew.SH.Solids.SC.AC</t>
  </si>
  <si>
    <t>NUM.number.EE.Res.HHnew.ThermalNew.SH.Solids.WH.Solids.NoSolar</t>
  </si>
  <si>
    <t>NUM.number.EE.Res.HHnew.ThermalNew.SH.Solids.WH.LPG.NoSolar</t>
  </si>
  <si>
    <t>NUM.number.EE.Res.HHnew.ThermalNew.SH.Solids.WH.LPG.Solar</t>
  </si>
  <si>
    <t>NUM.number.EE.Res.HHnew.ThermalNew.SH.Solids.WH.Elc.NoSolar</t>
  </si>
  <si>
    <t>NUM.number.EE.Res.HHnew.ThermalNew.SH.Solids.WH.Elc.Solar</t>
  </si>
  <si>
    <t>NUM.number.EE.Res.HHnew.ThermalNew.SH.Solids.CO.Solids</t>
  </si>
  <si>
    <t>NUM.number.EE.Res.HHnew.ThermalNew.SH.Solids.CO.LPG</t>
  </si>
  <si>
    <t>NUM.number.EE.Res.HHnew.ThermalNew.SH.Solids.CO.Elc</t>
  </si>
  <si>
    <t>NUM.number.EE.Res.HHnew.ThermalNew.SH.LPG</t>
  </si>
  <si>
    <t>NUM.number.EE.Res.HHnew.ThermalNew.SH.LPG.SH</t>
  </si>
  <si>
    <t>NUM.number.EE.Res.HHnew.ThermalNew.SH.LPG.SC.AC</t>
  </si>
  <si>
    <t>NUM.number.EE.Res.HHnew.ThermalNew.SH.LPG.WH.LPG.NoSolar</t>
  </si>
  <si>
    <t>NUM.number.EE.Res.HHnew.ThermalNew.SH.LPG.WH.LPG.Solar</t>
  </si>
  <si>
    <t>NUM.number.EE.Res.HHnew.ThermalNew.SH.LPG.WH.Elc.NoSolar</t>
  </si>
  <si>
    <t>NUM.number.EE.Res.HHnew.ThermalNew.SH.LPG.WH.Elc.Solar</t>
  </si>
  <si>
    <t>NUM.number.EE.Res.HHnew.ThermalNew.SH.LPG.CO.LPG</t>
  </si>
  <si>
    <t>NUM.number.EE.Res.HHnew.ThermalNew.SH.LPG.CO.Elc</t>
  </si>
  <si>
    <t>NUM.number.EE.Res.HHnew.ThermalNew.SH.Oil</t>
  </si>
  <si>
    <t>NUM.number.EE.Res.HHnew.ThermalNew.SH.Oil.SH</t>
  </si>
  <si>
    <t>NUM.number.EE.Res.HHnew.ThermalNew.SH.Oil.SC.AC</t>
  </si>
  <si>
    <t>NUM.number.EE.Res.HHnew.ThermalNew.SH.Oil.WH.Oil.NoSolar</t>
  </si>
  <si>
    <t>NUM.number.EE.Res.HHnew.ThermalNew.SH.Oil.WH.Oil.Solar</t>
  </si>
  <si>
    <t>NUM.number.EE.Res.HHnew.ThermalNew.SH.Oil.WH.Elc.NoSolar</t>
  </si>
  <si>
    <t>NUM.number.EE.Res.HHnew.ThermalNew.SH.Oil.WH.Elc.Solar</t>
  </si>
  <si>
    <t>NUM.number.EE.Res.HHnew.ThermalNew.SH.Oil.CO.LPG</t>
  </si>
  <si>
    <t>NUM.number.EE.Res.HHnew.ThermalNew.SH.Oil.CO.Elc</t>
  </si>
  <si>
    <t>NUM.number.EE.Res.HHnew.ThermalNew.SH.Gas</t>
  </si>
  <si>
    <t>NUM.number.EE.Res.HHnew.ThermalNew.SH.Gas.SH</t>
  </si>
  <si>
    <t>NUM.number.EE.Res.HHnew.ThermalNew.SH.Gas.SC.AC</t>
  </si>
  <si>
    <t>NUM.number.EE.Res.HHnew.ThermalNew.SH.Gas.WH.Gas.NoSolar</t>
  </si>
  <si>
    <t>NUM.number.EE.Res.HHnew.ThermalNew.SH.Gas.WH.Gas.Solar</t>
  </si>
  <si>
    <t>NUM.number.EE.Res.HHnew.ThermalNew.SH.Gas.WH.Elc.NoSolar</t>
  </si>
  <si>
    <t>NUM.number.EE.Res.HHnew.ThermalNew.SH.Gas.WH.Elc.Solar</t>
  </si>
  <si>
    <t>NUM.number.EE.Res.HHnew.ThermalNew.SH.Gas.CO.Gas</t>
  </si>
  <si>
    <t>NUM.number.EE.Res.HHnew.ThermalNew.SH.Gas.CO.Elc</t>
  </si>
  <si>
    <t>NUM.number.EE.Res.HHnew.ThermalNew.SH.Biomass</t>
  </si>
  <si>
    <t>NUM.number.EE.Res.HHnew.ThermalNew.SH.Biomass.SH</t>
  </si>
  <si>
    <t>NUM.number.EE.Res.HHnew.ThermalNew.SH.Biomass.SC.AC</t>
  </si>
  <si>
    <t>NUM.number.EE.Res.HHnew.ThermalNew.SH.Biomass.WH.Biomass.NoSolar</t>
  </si>
  <si>
    <t>NUM.number.EE.Res.HHnew.ThermalNew.SH.Biomass.WH.Biomass.Solar</t>
  </si>
  <si>
    <t>NUM.number.EE.Res.HHnew.ThermalNew.SH.Biomass.WH.LPG.NoSolar</t>
  </si>
  <si>
    <t>NUM.number.EE.Res.HHnew.ThermalNew.SH.Biomass.WH.LPG.Solar</t>
  </si>
  <si>
    <t>NUM.number.EE.Res.HHnew.ThermalNew.SH.Biomass.WH.Elc.NoSolar</t>
  </si>
  <si>
    <t>NUM.number.EE.Res.HHnew.ThermalNew.SH.Biomass.WH.Elc.Solar</t>
  </si>
  <si>
    <t>NUM.number.EE.Res.HHnew.ThermalNew.SH.Biomass.CO.Biomass</t>
  </si>
  <si>
    <t>NUM.number.EE.Res.HHnew.ThermalNew.SH.Biomass.CO.LPG</t>
  </si>
  <si>
    <t>NUM.number.EE.Res.HHnew.ThermalNew.SH.Biomass.CO.Elc</t>
  </si>
  <si>
    <t>NUM.number.EE.Res.HHnew.ThermalNew.SH.Geo</t>
  </si>
  <si>
    <t>NUM.number.EE.Res.HHnew.ThermalNew.SH.Geo.SH</t>
  </si>
  <si>
    <t>NUM.number.EE.Res.HHnew.ThermalNew.SH.Geo.SC.AC</t>
  </si>
  <si>
    <t>NUM.number.EE.Res.HHnew.ThermalNew.SH.Geo.WH.Geo.NoSolar</t>
  </si>
  <si>
    <t>NUM.number.EE.Res.HHnew.ThermalNew.SH.Geo.WH.Geo.Solar</t>
  </si>
  <si>
    <t>NUM.number.EE.Res.HHnew.ThermalNew.SH.Geo.WH.Elc.NoSolar</t>
  </si>
  <si>
    <t>NUM.number.EE.Res.HHnew.ThermalNew.SH.Geo.WH.Elc.Solar</t>
  </si>
  <si>
    <t>NUM.number.EE.Res.HHnew.ThermalNew.SH.Geo.CO.LPG</t>
  </si>
  <si>
    <t>NUM.number.EE.Res.HHnew.ThermalNew.SH.Geo.CO.Elc</t>
  </si>
  <si>
    <t>NUM.number.EE.Res.HHnew.ThermalNew.SH.DistrHeat</t>
  </si>
  <si>
    <t>NUM.number.EE.Res.HHnew.ThermalNew.SH.DistrHeat.SH</t>
  </si>
  <si>
    <t>NUM.number.EE.Res.HHnew.ThermalNew.SH.DistrHeat.SC.AC</t>
  </si>
  <si>
    <t>NUM.number.EE.Res.HHnew.ThermalNew.SH.DistrHeat.WH.DistrHeat.NoSolar</t>
  </si>
  <si>
    <t>NUM.number.EE.Res.HHnew.ThermalNew.SH.DistrHeat.WH.DistrHeat.Solar</t>
  </si>
  <si>
    <t>NUM.number.EE.Res.HHnew.ThermalNew.SH.DistrHeat.WH.Elc.NoSolar</t>
  </si>
  <si>
    <t>NUM.number.EE.Res.HHnew.ThermalNew.SH.DistrHeat.WH.Elc.Solar</t>
  </si>
  <si>
    <t>NUM.number.EE.Res.HHnew.ThermalNew.SH.DistrHeat.CO.LPG</t>
  </si>
  <si>
    <t>NUM.number.EE.Res.HHnew.ThermalNew.SH.DistrHeat.CO.Elc</t>
  </si>
  <si>
    <t>NUM.number.EE.Res.HHnew.ThermalNew.SH.AdvElc</t>
  </si>
  <si>
    <t>NUM.number.EE.Res.HHnew.ThermalNew.SH.AdvElc.SH</t>
  </si>
  <si>
    <t>NUM.number.EE.Res.HHnew.ThermalNew.SH.AdvElc.SC.AC</t>
  </si>
  <si>
    <t>NUM.number.EE.Res.HHnew.ThermalNew.SH.AdvElc.WH.LPG.NoSolar</t>
  </si>
  <si>
    <t>NUM.number.EE.Res.HHnew.ThermalNew.SH.AdvElc.WH.LPG.Solar</t>
  </si>
  <si>
    <t>NUM.number.EE.Res.HHnew.ThermalNew.SH.AdvElc.WH.Elc.NoSolar</t>
  </si>
  <si>
    <t>NUM.number.EE.Res.HHnew.ThermalNew.SH.AdvElc.WH.Elc.Solar</t>
  </si>
  <si>
    <t>NUM.number.EE.Res.HHnew.ThermalNew.SH.AdvElc.CO.LPG</t>
  </si>
  <si>
    <t>NUM.number.EE.Res.HHnew.ThermalNew.SH.AdvElc.CO.Elc</t>
  </si>
  <si>
    <t>NUM.number.EE.Res.HHnew.ThermalNew.SH.ConvElc</t>
  </si>
  <si>
    <t>NUM.number.EE.Res.HHnew.ThermalNew.SH.ConvElc.SH</t>
  </si>
  <si>
    <t>NUM.number.EE.Res.HHnew.ThermalNew.SH.ConvElc.SC.AC</t>
  </si>
  <si>
    <t>NUM.number.EE.Res.HHnew.ThermalNew.SH.ConvElc.WH.LPG.NoSolar</t>
  </si>
  <si>
    <t>NUM.number.EE.Res.HHnew.ThermalNew.SH.ConvElc.WH.LPG.Solar</t>
  </si>
  <si>
    <t>NUM.number.EE.Res.HHnew.ThermalNew.SH.ConvElc.WH.Elc.NoSolar</t>
  </si>
  <si>
    <t>NUM.number.EE.Res.HHnew.ThermalNew.SH.ConvElc.WH.Elc.Solar</t>
  </si>
  <si>
    <t>NUM.number.EE.Res.HHnew.ThermalNew.SH.ConvElc.CO.LPG</t>
  </si>
  <si>
    <t>NUM.number.EE.Res.HHnew.ThermalNew.SH.ConvElc.CO.Elc</t>
  </si>
  <si>
    <t>EE - New equipment installations via replacement (detailed structure)</t>
  </si>
  <si>
    <t>NUM.number.EE.Res.HH.ThermalRepl.SH.Solids</t>
  </si>
  <si>
    <t>NUM.number.EE.Res.HH.ThermalRepl.SH.Solids.SH</t>
  </si>
  <si>
    <t>NUM.number.EE.Res.HH.ThermalRepl.SH.Solids.SC.AC</t>
  </si>
  <si>
    <t>NUM.number.EE.Res.HH.ThermalRepl.SH.Solids.WH.Solids.NoSolar</t>
  </si>
  <si>
    <t>NUM.number.EE.Res.HH.ThermalRepl.SH.Solids.WH.LPG.NoSolar</t>
  </si>
  <si>
    <t>NUM.number.EE.Res.HH.ThermalRepl.SH.Solids.WH.LPG.Solar</t>
  </si>
  <si>
    <t>NUM.number.EE.Res.HH.ThermalRepl.SH.Solids.WH.Elc.NoSolar</t>
  </si>
  <si>
    <t>NUM.number.EE.Res.HH.ThermalRepl.SH.Solids.WH.Elc.Solar</t>
  </si>
  <si>
    <t>NUM.number.EE.Res.HH.ThermalRepl.SH.Solids.CO.Solids</t>
  </si>
  <si>
    <t>NUM.number.EE.Res.HH.ThermalRepl.SH.Solids.CO.LPG</t>
  </si>
  <si>
    <t>NUM.number.EE.Res.HH.ThermalRepl.SH.Solids.CO.Elc</t>
  </si>
  <si>
    <t>NUM.number.EE.Res.HH.ThermalRepl.SH.LPG</t>
  </si>
  <si>
    <t>NUM.number.EE.Res.HH.ThermalRepl.SH.LPG.SH</t>
  </si>
  <si>
    <t>NUM.number.EE.Res.HH.ThermalRepl.SH.LPG.SC.AC</t>
  </si>
  <si>
    <t>NUM.number.EE.Res.HH.ThermalRepl.SH.LPG.WH.LPG.NoSolar</t>
  </si>
  <si>
    <t>NUM.number.EE.Res.HH.ThermalRepl.SH.LPG.WH.LPG.Solar</t>
  </si>
  <si>
    <t>NUM.number.EE.Res.HH.ThermalRepl.SH.LPG.WH.Elc.NoSolar</t>
  </si>
  <si>
    <t>NUM.number.EE.Res.HH.ThermalRepl.SH.LPG.WH.Elc.Solar</t>
  </si>
  <si>
    <t>NUM.number.EE.Res.HH.ThermalRepl.SH.LPG.CO.LPG</t>
  </si>
  <si>
    <t>NUM.number.EE.Res.HH.ThermalRepl.SH.LPG.CO.Elc</t>
  </si>
  <si>
    <t>NUM.number.EE.Res.HH.ThermalRepl.SH.Oil</t>
  </si>
  <si>
    <t>NUM.number.EE.Res.HH.ThermalRepl.SH.Oil.SH</t>
  </si>
  <si>
    <t>NUM.number.EE.Res.HH.ThermalRepl.SH.Oil.SC.AC</t>
  </si>
  <si>
    <t>NUM.number.EE.Res.HH.ThermalRepl.SH.Oil.WH.Oil.NoSolar</t>
  </si>
  <si>
    <t>NUM.number.EE.Res.HH.ThermalRepl.SH.Oil.WH.Oil.Solar</t>
  </si>
  <si>
    <t>NUM.number.EE.Res.HH.ThermalRepl.SH.Oil.WH.Elc.NoSolar</t>
  </si>
  <si>
    <t>NUM.number.EE.Res.HH.ThermalRepl.SH.Oil.WH.Elc.Solar</t>
  </si>
  <si>
    <t>NUM.number.EE.Res.HH.ThermalRepl.SH.Oil.CO.LPG</t>
  </si>
  <si>
    <t>NUM.number.EE.Res.HH.ThermalRepl.SH.Oil.CO.Elc</t>
  </si>
  <si>
    <t>NUM.number.EE.Res.HH.ThermalRepl.SH.Gas</t>
  </si>
  <si>
    <t>NUM.number.EE.Res.HH.ThermalRepl.SH.Gas.SH</t>
  </si>
  <si>
    <t>NUM.number.EE.Res.HH.ThermalRepl.SH.Gas.SC.AC</t>
  </si>
  <si>
    <t>NUM.number.EE.Res.HH.ThermalRepl.SH.Gas.WH.Gas.NoSolar</t>
  </si>
  <si>
    <t>NUM.number.EE.Res.HH.ThermalRepl.SH.Gas.WH.Gas.Solar</t>
  </si>
  <si>
    <t>NUM.number.EE.Res.HH.ThermalRepl.SH.Gas.WH.Elc.NoSolar</t>
  </si>
  <si>
    <t>NUM.number.EE.Res.HH.ThermalRepl.SH.Gas.WH.Elc.Solar</t>
  </si>
  <si>
    <t>NUM.number.EE.Res.HH.ThermalRepl.SH.Gas.CO.Gas</t>
  </si>
  <si>
    <t>NUM.number.EE.Res.HH.ThermalRepl.SH.Gas.CO.Elc</t>
  </si>
  <si>
    <t>NUM.number.EE.Res.HH.ThermalRepl.SH.Biomass</t>
  </si>
  <si>
    <t>NUM.number.EE.Res.HH.ThermalRepl.SH.Biomass.SH</t>
  </si>
  <si>
    <t>NUM.number.EE.Res.HH.ThermalRepl.SH.Biomass.SC.AC</t>
  </si>
  <si>
    <t>NUM.number.EE.Res.HH.ThermalRepl.SH.Biomass.WH.Biomass.NoSolar</t>
  </si>
  <si>
    <t>NUM.number.EE.Res.HH.ThermalRepl.SH.Biomass.WH.Biomass.Solar</t>
  </si>
  <si>
    <t>NUM.number.EE.Res.HH.ThermalRepl.SH.Biomass.WH.LPG.NoSolar</t>
  </si>
  <si>
    <t>NUM.number.EE.Res.HH.ThermalRepl.SH.Biomass.WH.LPG.Solar</t>
  </si>
  <si>
    <t>NUM.number.EE.Res.HH.ThermalRepl.SH.Biomass.WH.Elc.NoSolar</t>
  </si>
  <si>
    <t>NUM.number.EE.Res.HH.ThermalRepl.SH.Biomass.WH.Elc.Solar</t>
  </si>
  <si>
    <t>NUM.number.EE.Res.HH.ThermalRepl.SH.Biomass.CO.Biomass</t>
  </si>
  <si>
    <t>NUM.number.EE.Res.HH.ThermalRepl.SH.Biomass.CO.LPG</t>
  </si>
  <si>
    <t>NUM.number.EE.Res.HH.ThermalRepl.SH.Biomass.CO.Elc</t>
  </si>
  <si>
    <t>NUM.number.EE.Res.HH.ThermalRepl.SH.Geo</t>
  </si>
  <si>
    <t>NUM.number.EE.Res.HH.ThermalRepl.SH.Geo.SH</t>
  </si>
  <si>
    <t>NUM.number.EE.Res.HH.ThermalRepl.SH.Geo.SC.AC</t>
  </si>
  <si>
    <t>NUM.number.EE.Res.HH.ThermalRepl.SH.Geo.WH.Geo.NoSolar</t>
  </si>
  <si>
    <t>NUM.number.EE.Res.HH.ThermalRepl.SH.Geo.WH.Geo.Solar</t>
  </si>
  <si>
    <t>NUM.number.EE.Res.HH.ThermalRepl.SH.Geo.WH.Elc.NoSolar</t>
  </si>
  <si>
    <t>NUM.number.EE.Res.HH.ThermalRepl.SH.Geo.WH.Elc.Solar</t>
  </si>
  <si>
    <t>NUM.number.EE.Res.HH.ThermalRepl.SH.Geo.CO.LPG</t>
  </si>
  <si>
    <t>NUM.number.EE.Res.HH.ThermalRepl.SH.Geo.CO.Elc</t>
  </si>
  <si>
    <t>NUM.number.EE.Res.HH.ThermalRepl.SH.DistrHeat</t>
  </si>
  <si>
    <t>NUM.number.EE.Res.HH.ThermalRepl.SH.DistrHeat.SH</t>
  </si>
  <si>
    <t>NUM.number.EE.Res.HH.ThermalRepl.SH.DistrHeat.SC.AC</t>
  </si>
  <si>
    <t>NUM.number.EE.Res.HH.ThermalRepl.SH.DistrHeat.WH.DistrHeat.NoSolar</t>
  </si>
  <si>
    <t>NUM.number.EE.Res.HH.ThermalRepl.SH.DistrHeat.WH.DistrHeat.Solar</t>
  </si>
  <si>
    <t>NUM.number.EE.Res.HH.ThermalRepl.SH.DistrHeat.WH.Elc.NoSolar</t>
  </si>
  <si>
    <t>NUM.number.EE.Res.HH.ThermalRepl.SH.DistrHeat.WH.Elc.Solar</t>
  </si>
  <si>
    <t>NUM.number.EE.Res.HH.ThermalRepl.SH.DistrHeat.CO.LPG</t>
  </si>
  <si>
    <t>NUM.number.EE.Res.HH.ThermalRepl.SH.DistrHeat.CO.Elc</t>
  </si>
  <si>
    <t>NUM.number.EE.Res.HH.ThermalRepl.SH.AdvElc</t>
  </si>
  <si>
    <t>NUM.number.EE.Res.HH.ThermalRepl.SH.AdvElc.SH</t>
  </si>
  <si>
    <t>NUM.number.EE.Res.HH.ThermalRepl.SH.AdvElc.SC.AC</t>
  </si>
  <si>
    <t>NUM.number.EE.Res.HH.ThermalRepl.SH.AdvElc.WH.LPG.NoSolar</t>
  </si>
  <si>
    <t>NUM.number.EE.Res.HH.ThermalRepl.SH.AdvElc.WH.LPG.Solar</t>
  </si>
  <si>
    <t>NUM.number.EE.Res.HH.ThermalRepl.SH.AdvElc.WH.Elc.NoSolar</t>
  </si>
  <si>
    <t>NUM.number.EE.Res.HH.ThermalRepl.SH.AdvElc.WH.Elc.Solar</t>
  </si>
  <si>
    <t>NUM.number.EE.Res.HH.ThermalRepl.SH.AdvElc.CO.LPG</t>
  </si>
  <si>
    <t>NUM.number.EE.Res.HH.ThermalRepl.SH.AdvElc.CO.Elc</t>
  </si>
  <si>
    <t>NUM.number.EE.Res.HH.ThermalRepl.SH.ConvElc</t>
  </si>
  <si>
    <t>NUM.number.EE.Res.HH.ThermalRepl.SH.ConvElc.SH</t>
  </si>
  <si>
    <t>NUM.number.EE.Res.HH.ThermalRepl.SH.ConvElc.SC.AC</t>
  </si>
  <si>
    <t>NUM.number.EE.Res.HH.ThermalRepl.SH.ConvElc.WH.LPG.NoSolar</t>
  </si>
  <si>
    <t>NUM.number.EE.Res.HH.ThermalRepl.SH.ConvElc.WH.LPG.Solar</t>
  </si>
  <si>
    <t>NUM.number.EE.Res.HH.ThermalRepl.SH.ConvElc.WH.Elc.NoSolar</t>
  </si>
  <si>
    <t>NUM.number.EE.Res.HH.ThermalRepl.SH.ConvElc.WH.Elc.Solar</t>
  </si>
  <si>
    <t>NUM.number.EE.Res.HH.ThermalRepl.SH.ConvElc.CO.LPG</t>
  </si>
  <si>
    <t>NUM.number.EE.Res.HH.ThermalRepl.SH.ConvElc.CO.Elc</t>
  </si>
  <si>
    <t>EE - Equipment installations in 2021 - vintage structure</t>
  </si>
  <si>
    <t>VIN.number.EE.Res.HH.Thermal.SH.Solids</t>
  </si>
  <si>
    <t>VIN.number.EE.Res.HH.Thermal.SH.Solids.SH</t>
  </si>
  <si>
    <t>VIN.number.EE.Res.HH.Thermal.SH.Solids.SC.AC</t>
  </si>
  <si>
    <t>VIN.number.EE.Res.HH.Thermal.SH.Solids.WH.Solids.NoSolar</t>
  </si>
  <si>
    <t>VIN.number.EE.Res.HH.Thermal.SH.Solids.WH.LPG.NoSolar</t>
  </si>
  <si>
    <t>VIN.number.EE.Res.HH.Thermal.SH.Solids.WH.LPG.Solar</t>
  </si>
  <si>
    <t>VIN.number.EE.Res.HH.Thermal.SH.Solids.WH.Elc.NoSolar</t>
  </si>
  <si>
    <t>VIN.number.EE.Res.HH.Thermal.SH.Solids.WH.Elc.Solar</t>
  </si>
  <si>
    <t>VIN.number.EE.Res.HH.Thermal.SH.Solids.CO.Solids</t>
  </si>
  <si>
    <t>VIN.number.EE.Res.HH.Thermal.SH.Solids.CO.LPG</t>
  </si>
  <si>
    <t>VIN.number.EE.Res.HH.Thermal.SH.Solids.CO.Elc</t>
  </si>
  <si>
    <t>VIN.number.EE.Res.HH.Thermal.SH.LPG</t>
  </si>
  <si>
    <t>VIN.number.EE.Res.HH.Thermal.SH.LPG.SH</t>
  </si>
  <si>
    <t>VIN.number.EE.Res.HH.Thermal.SH.LPG.SC.AC</t>
  </si>
  <si>
    <t>VIN.number.EE.Res.HH.Thermal.SH.LPG.WH.LPG.NoSolar</t>
  </si>
  <si>
    <t>VIN.number.EE.Res.HH.Thermal.SH.LPG.WH.LPG.Solar</t>
  </si>
  <si>
    <t>VIN.number.EE.Res.HH.Thermal.SH.LPG.WH.Elc.NoSolar</t>
  </si>
  <si>
    <t>VIN.number.EE.Res.HH.Thermal.SH.LPG.WH.Elc.Solar</t>
  </si>
  <si>
    <t>VIN.number.EE.Res.HH.Thermal.SH.LPG.CO.LPG</t>
  </si>
  <si>
    <t>VIN.number.EE.Res.HH.Thermal.SH.LPG.CO.Elc</t>
  </si>
  <si>
    <t>VIN.number.EE.Res.HH.Thermal.SH.Oil</t>
  </si>
  <si>
    <t>VIN.number.EE.Res.HH.Thermal.SH.Oil.SH</t>
  </si>
  <si>
    <t>VIN.number.EE.Res.HH.Thermal.SH.Oil.SC.AC</t>
  </si>
  <si>
    <t>VIN.number.EE.Res.HH.Thermal.SH.Oil.WH.Oil.NoSolar</t>
  </si>
  <si>
    <t>VIN.number.EE.Res.HH.Thermal.SH.Oil.WH.Oil.Solar</t>
  </si>
  <si>
    <t>VIN.number.EE.Res.HH.Thermal.SH.Oil.WH.Elc.NoSolar</t>
  </si>
  <si>
    <t>VIN.number.EE.Res.HH.Thermal.SH.Oil.WH.Elc.Solar</t>
  </si>
  <si>
    <t>VIN.number.EE.Res.HH.Thermal.SH.Oil.CO.LPG</t>
  </si>
  <si>
    <t>VIN.number.EE.Res.HH.Thermal.SH.Oil.CO.Elc</t>
  </si>
  <si>
    <t>VIN.number.EE.Res.HH.Thermal.SH.Gas</t>
  </si>
  <si>
    <t>VIN.number.EE.Res.HH.Thermal.SH.Gas.SH</t>
  </si>
  <si>
    <t>VIN.number.EE.Res.HH.Thermal.SH.Gas.SC.AC</t>
  </si>
  <si>
    <t>VIN.number.EE.Res.HH.Thermal.SH.Gas.WH.Gas.NoSolar</t>
  </si>
  <si>
    <t>VIN.number.EE.Res.HH.Thermal.SH.Gas.WH.Gas.Solar</t>
  </si>
  <si>
    <t>VIN.number.EE.Res.HH.Thermal.SH.Gas.WH.Elc.NoSolar</t>
  </si>
  <si>
    <t>VIN.number.EE.Res.HH.Thermal.SH.Gas.WH.Elc.Solar</t>
  </si>
  <si>
    <t>VIN.number.EE.Res.HH.Thermal.SH.Gas.CO.Gas</t>
  </si>
  <si>
    <t>VIN.number.EE.Res.HH.Thermal.SH.Gas.CO.Elc</t>
  </si>
  <si>
    <t>VIN.number.EE.Res.HH.Thermal.SH.Biomass</t>
  </si>
  <si>
    <t>VIN.number.EE.Res.HH.Thermal.SH.Biomass.SH</t>
  </si>
  <si>
    <t>VIN.number.EE.Res.HH.Thermal.SH.Biomass.SC.AC</t>
  </si>
  <si>
    <t>VIN.number.EE.Res.HH.Thermal.SH.Biomass.WH.Biomass.NoSolar</t>
  </si>
  <si>
    <t>VIN.number.EE.Res.HH.Thermal.SH.Biomass.WH.Biomass.Solar</t>
  </si>
  <si>
    <t>VIN.number.EE.Res.HH.Thermal.SH.Biomass.WH.LPG.NoSolar</t>
  </si>
  <si>
    <t>VIN.number.EE.Res.HH.Thermal.SH.Biomass.WH.LPG.Solar</t>
  </si>
  <si>
    <t>VIN.number.EE.Res.HH.Thermal.SH.Biomass.WH.Elc.NoSolar</t>
  </si>
  <si>
    <t>VIN.number.EE.Res.HH.Thermal.SH.Biomass.WH.Elc.Solar</t>
  </si>
  <si>
    <t>VIN.number.EE.Res.HH.Thermal.SH.Biomass.CO.Biomass</t>
  </si>
  <si>
    <t>VIN.number.EE.Res.HH.Thermal.SH.Biomass.CO.LPG</t>
  </si>
  <si>
    <t>VIN.number.EE.Res.HH.Thermal.SH.Biomass.CO.Elc</t>
  </si>
  <si>
    <t>VIN.number.EE.Res.HH.Thermal.SH.Geo</t>
  </si>
  <si>
    <t>VIN.number.EE.Res.HH.Thermal.SH.Geo.SH</t>
  </si>
  <si>
    <t>VIN.number.EE.Res.HH.Thermal.SH.Geo.SC.AC</t>
  </si>
  <si>
    <t>VIN.number.EE.Res.HH.Thermal.SH.Geo.WH.Geo.NoSolar</t>
  </si>
  <si>
    <t>VIN.number.EE.Res.HH.Thermal.SH.Geo.WH.Geo.Solar</t>
  </si>
  <si>
    <t>VIN.number.EE.Res.HH.Thermal.SH.Geo.WH.Elc.NoSolar</t>
  </si>
  <si>
    <t>VIN.number.EE.Res.HH.Thermal.SH.Geo.WH.Elc.Solar</t>
  </si>
  <si>
    <t>VIN.number.EE.Res.HH.Thermal.SH.Geo.CO.LPG</t>
  </si>
  <si>
    <t>VIN.number.EE.Res.HH.Thermal.SH.Geo.CO.Elc</t>
  </si>
  <si>
    <t>VIN.number.EE.Res.HH.Thermal.SH.DistrHeat</t>
  </si>
  <si>
    <t>VIN.number.EE.Res.HH.Thermal.SH.DistrHeat.SH</t>
  </si>
  <si>
    <t>VIN.number.EE.Res.HH.Thermal.SH.DistrHeat.SC.AC</t>
  </si>
  <si>
    <t>VIN.number.EE.Res.HH.Thermal.SH.DistrHeat.WH.DistrHeat.NoSolar</t>
  </si>
  <si>
    <t>VIN.number.EE.Res.HH.Thermal.SH.DistrHeat.WH.DistrHeat.Solar</t>
  </si>
  <si>
    <t>VIN.number.EE.Res.HH.Thermal.SH.DistrHeat.WH.Elc.NoSolar</t>
  </si>
  <si>
    <t>VIN.number.EE.Res.HH.Thermal.SH.DistrHeat.WH.Elc.Solar</t>
  </si>
  <si>
    <t>VIN.number.EE.Res.HH.Thermal.SH.DistrHeat.CO.LPG</t>
  </si>
  <si>
    <t>VIN.number.EE.Res.HH.Thermal.SH.DistrHeat.CO.Elc</t>
  </si>
  <si>
    <t>VIN.number.EE.Res.HH.Thermal.SH.AdvElc</t>
  </si>
  <si>
    <t>VIN.number.EE.Res.HH.Thermal.SH.AdvElc.SH</t>
  </si>
  <si>
    <t>VIN.number.EE.Res.HH.Thermal.SH.AdvElc.SC.AC</t>
  </si>
  <si>
    <t>VIN.number.EE.Res.HH.Thermal.SH.AdvElc.WH.LPG.NoSolar</t>
  </si>
  <si>
    <t>VIN.number.EE.Res.HH.Thermal.SH.AdvElc.WH.LPG.Solar</t>
  </si>
  <si>
    <t>VIN.number.EE.Res.HH.Thermal.SH.AdvElc.WH.Elc.NoSolar</t>
  </si>
  <si>
    <t>VIN.number.EE.Res.HH.Thermal.SH.AdvElc.WH.Elc.Solar</t>
  </si>
  <si>
    <t>VIN.number.EE.Res.HH.Thermal.SH.AdvElc.CO.LPG</t>
  </si>
  <si>
    <t>VIN.number.EE.Res.HH.Thermal.SH.AdvElc.CO.Elc</t>
  </si>
  <si>
    <t>VIN.number.EE.Res.HH.Thermal.SH.ConvElc</t>
  </si>
  <si>
    <t>VIN.number.EE.Res.HH.Thermal.SH.ConvElc.SH</t>
  </si>
  <si>
    <t>VIN.number.EE.Res.HH.Thermal.SH.ConvElc.SC.AC</t>
  </si>
  <si>
    <t>VIN.number.EE.Res.HH.Thermal.SH.ConvElc.WH.LPG.NoSolar</t>
  </si>
  <si>
    <t>VIN.number.EE.Res.HH.Thermal.SH.ConvElc.WH.LPG.Solar</t>
  </si>
  <si>
    <t>VIN.number.EE.Res.HH.Thermal.SH.ConvElc.WH.Elc.NoSolar</t>
  </si>
  <si>
    <t>VIN.number.EE.Res.HH.Thermal.SH.ConvElc.WH.Elc.Solar</t>
  </si>
  <si>
    <t>VIN.number.EE.Res.HH.Thermal.SH.ConvElc.CO.LPG</t>
  </si>
  <si>
    <t>VIN.number.EE.Res.HH.Thermal.SH.ConvElc.CO.Elc</t>
  </si>
  <si>
    <t>EE - Final energy consumption (detailed structure)</t>
  </si>
  <si>
    <t>FEC.ktoe.EE.Res.HH.Thermal.SH.Solids</t>
  </si>
  <si>
    <t>FEC.ktoe.EE.Res.HH.Thermal.SH.Solids.SH</t>
  </si>
  <si>
    <t>FEC.ktoe.EE.Res.HH.Thermal.SH.Solids.SH.Solids</t>
  </si>
  <si>
    <t>FEC.ktoe.EE.Res.HH.Thermal.SH.Solids.SH.Elec</t>
  </si>
  <si>
    <t>FEC.ktoe.EE.Res.HH.Thermal.SH.Solids.SC</t>
  </si>
  <si>
    <t>FEC.ktoe.EE.Res.HH.Thermal.SH.Solids.SC.AC.Elec</t>
  </si>
  <si>
    <t>FEC.ktoe.EE.Res.HH.Thermal.SH.Solids.WH</t>
  </si>
  <si>
    <t>FEC.ktoe.EE.Res.HH.Thermal.SH.Solids.WH.Solids.NoSolar.Solids</t>
  </si>
  <si>
    <t>FEC.ktoe.EE.Res.HH.Thermal.SH.Solids.WH.LPG.NoSolar.LPG</t>
  </si>
  <si>
    <t>FEC.ktoe.EE.Res.HH.Thermal.SH.Solids.WH.LPG.Solar</t>
  </si>
  <si>
    <t>FEC.ktoe.EE.Res.HH.Thermal.SH.Solids.WH.LPG.Solar.LPG</t>
  </si>
  <si>
    <t>FEC.ktoe.EE.Res.HH.Thermal.SH.Solids.WH.LPG.Solar.Solar</t>
  </si>
  <si>
    <t>FEC.ktoe.EE.Res.HH.Thermal.SH.Solids.WH.Elc.NoSolar.Elec</t>
  </si>
  <si>
    <t>FEC.ktoe.EE.Res.HH.Thermal.SH.Solids.WH.Elc.Solar</t>
  </si>
  <si>
    <t>FEC.ktoe.EE.Res.HH.Thermal.SH.Solids.WH.Elc.Solar.Elec</t>
  </si>
  <si>
    <t>FEC.ktoe.EE.Res.HH.Thermal.SH.Solids.WH.Elc.Solar.Solar</t>
  </si>
  <si>
    <t>FEC.ktoe.EE.Res.HH.Thermal.SH.Solids.CO</t>
  </si>
  <si>
    <t>FEC.ktoe.EE.Res.HH.Thermal.SH.Solids.CO.Solids.Solids</t>
  </si>
  <si>
    <t>FEC.ktoe.EE.Res.HH.Thermal.SH.Solids.CO.LPG.LPG</t>
  </si>
  <si>
    <t>FEC.ktoe.EE.Res.HH.Thermal.SH.Solids.CO.Elc.Elec</t>
  </si>
  <si>
    <t>FEC.ktoe.EE.Res.HH.Thermal.SH.LPG</t>
  </si>
  <si>
    <t>FEC.ktoe.EE.Res.HH.Thermal.SH.LPG.SH</t>
  </si>
  <si>
    <t>FEC.ktoe.EE.Res.HH.Thermal.SH.LPG.SH.LPG</t>
  </si>
  <si>
    <t>FEC.ktoe.EE.Res.HH.Thermal.SH.LPG.SH.Elec</t>
  </si>
  <si>
    <t>FEC.ktoe.EE.Res.HH.Thermal.SH.LPG.SC</t>
  </si>
  <si>
    <t>FEC.ktoe.EE.Res.HH.Thermal.SH.LPG.SC.AC.Elec</t>
  </si>
  <si>
    <t>FEC.ktoe.EE.Res.HH.Thermal.SH.LPG.WH</t>
  </si>
  <si>
    <t>FEC.ktoe.EE.Res.HH.Thermal.SH.LPG.WH.LPG.NoSolar.LPG</t>
  </si>
  <si>
    <t>FEC.ktoe.EE.Res.HH.Thermal.SH.LPG.WH.LPG.Solar</t>
  </si>
  <si>
    <t>FEC.ktoe.EE.Res.HH.Thermal.SH.LPG.WH.LPG.Solar.LPG</t>
  </si>
  <si>
    <t>FEC.ktoe.EE.Res.HH.Thermal.SH.LPG.WH.LPG.Solar.Solar</t>
  </si>
  <si>
    <t>FEC.ktoe.EE.Res.HH.Thermal.SH.LPG.WH.Elc.NoSolar.Elec</t>
  </si>
  <si>
    <t>FEC.ktoe.EE.Res.HH.Thermal.SH.LPG.WH.Elc.Solar</t>
  </si>
  <si>
    <t>FEC.ktoe.EE.Res.HH.Thermal.SH.LPG.WH.Elc.Solar.Elec</t>
  </si>
  <si>
    <t>FEC.ktoe.EE.Res.HH.Thermal.SH.LPG.WH.Elc.Solar.Solar</t>
  </si>
  <si>
    <t>FEC.ktoe.EE.Res.HH.Thermal.SH.LPG.CO</t>
  </si>
  <si>
    <t>FEC.ktoe.EE.Res.HH.Thermal.SH.LPG.CO.LPG.LPG</t>
  </si>
  <si>
    <t>FEC.ktoe.EE.Res.HH.Thermal.SH.LPG.CO.Elc.Elec</t>
  </si>
  <si>
    <t>FEC.ktoe.EE.Res.HH.Thermal.SH.Oil</t>
  </si>
  <si>
    <t>FEC.ktoe.EE.Res.HH.Thermal.SH.Oil.SH</t>
  </si>
  <si>
    <t>FEC.ktoe.EE.Res.HH.Thermal.SH.Oil.SH.Oil</t>
  </si>
  <si>
    <t>FEC.ktoe.EE.Res.HH.Thermal.SH.Oil.SH.Elec</t>
  </si>
  <si>
    <t>FEC.ktoe.EE.Res.HH.Thermal.SH.Oil.SC</t>
  </si>
  <si>
    <t>FEC.ktoe.EE.Res.HH.Thermal.SH.Oil.SC.AC.Elec</t>
  </si>
  <si>
    <t>FEC.ktoe.EE.Res.HH.Thermal.SH.Oil.WH</t>
  </si>
  <si>
    <t>FEC.ktoe.EE.Res.HH.Thermal.SH.Oil.WH.Oil.NoSolar.Oil</t>
  </si>
  <si>
    <t>FEC.ktoe.EE.Res.HH.Thermal.SH.Oil.WH.Oil.Solar</t>
  </si>
  <si>
    <t>FEC.ktoe.EE.Res.HH.Thermal.SH.Oil.WH.Oil.Solar.Oil</t>
  </si>
  <si>
    <t>FEC.ktoe.EE.Res.HH.Thermal.SH.Oil.WH.Oil.Solar.Solar</t>
  </si>
  <si>
    <t>FEC.ktoe.EE.Res.HH.Thermal.SH.Oil.WH.Elc.NoSolar.Elec</t>
  </si>
  <si>
    <t>FEC.ktoe.EE.Res.HH.Thermal.SH.Oil.WH.Elc.Solar</t>
  </si>
  <si>
    <t>FEC.ktoe.EE.Res.HH.Thermal.SH.Oil.WH.Elc.Solar.Elec</t>
  </si>
  <si>
    <t>FEC.ktoe.EE.Res.HH.Thermal.SH.Oil.WH.Elc.Solar.Solar</t>
  </si>
  <si>
    <t>FEC.ktoe.EE.Res.HH.Thermal.SH.Oil.CO</t>
  </si>
  <si>
    <t>FEC.ktoe.EE.Res.HH.Thermal.SH.Oil.CO.LPG.LPG</t>
  </si>
  <si>
    <t>FEC.ktoe.EE.Res.HH.Thermal.SH.Oil.CO.Elc.Elec</t>
  </si>
  <si>
    <t>FEC.ktoe.EE.Res.HH.Thermal.SH.Gas</t>
  </si>
  <si>
    <t>FEC.ktoe.EE.Res.HH.Thermal.SH.Gas.SH</t>
  </si>
  <si>
    <t>FEC.ktoe.EE.Res.HH.Thermal.SH.Gas.SH.Gas</t>
  </si>
  <si>
    <t>FEC.ktoe.EE.Res.HH.Thermal.SH.Gas.SH.Elec</t>
  </si>
  <si>
    <t>FEC.ktoe.EE.Res.HH.Thermal.SH.Gas.SC</t>
  </si>
  <si>
    <t>FEC.ktoe.EE.Res.HH.Thermal.SH.Gas.SC.AC.Elec</t>
  </si>
  <si>
    <t>FEC.ktoe.EE.Res.HH.Thermal.SH.Gas.WH</t>
  </si>
  <si>
    <t>FEC.ktoe.EE.Res.HH.Thermal.SH.Gas.WH.Gas.NoSolar.Gas</t>
  </si>
  <si>
    <t>FEC.ktoe.EE.Res.HH.Thermal.SH.Gas.WH.Gas.Solar</t>
  </si>
  <si>
    <t>FEC.ktoe.EE.Res.HH.Thermal.SH.Gas.WH.Gas.Solar.Gas</t>
  </si>
  <si>
    <t>FEC.ktoe.EE.Res.HH.Thermal.SH.Gas.WH.Gas.Solar.Solar</t>
  </si>
  <si>
    <t>FEC.ktoe.EE.Res.HH.Thermal.SH.Gas.WH.Elc.NoSolar.Elec</t>
  </si>
  <si>
    <t>FEC.ktoe.EE.Res.HH.Thermal.SH.Gas.WH.Elc.Solar</t>
  </si>
  <si>
    <t>FEC.ktoe.EE.Res.HH.Thermal.SH.Gas.WH.Elc.Solar.Elec</t>
  </si>
  <si>
    <t>FEC.ktoe.EE.Res.HH.Thermal.SH.Gas.WH.Elc.Solar.Solar</t>
  </si>
  <si>
    <t>FEC.ktoe.EE.Res.HH.Thermal.SH.Gas.CO</t>
  </si>
  <si>
    <t>FEC.ktoe.EE.Res.HH.Thermal.SH.Gas.CO.Gas.Gas</t>
  </si>
  <si>
    <t>FEC.ktoe.EE.Res.HH.Thermal.SH.Gas.CO.Elc.Elec</t>
  </si>
  <si>
    <t>FEC.ktoe.EE.Res.HH.Thermal.SH.Biomass</t>
  </si>
  <si>
    <t>FEC.ktoe.EE.Res.HH.Thermal.SH.Biomass.SH</t>
  </si>
  <si>
    <t>FEC.ktoe.EE.Res.HH.Thermal.SH.Biomass.SH.Biomass</t>
  </si>
  <si>
    <t>FEC.ktoe.EE.Res.HH.Thermal.SH.Biomass.SH.Elec</t>
  </si>
  <si>
    <t>FEC.ktoe.EE.Res.HH.Thermal.SH.Biomass.SC</t>
  </si>
  <si>
    <t>FEC.ktoe.EE.Res.HH.Thermal.SH.Biomass.SC.AC.Elec</t>
  </si>
  <si>
    <t>FEC.ktoe.EE.Res.HH.Thermal.SH.Biomass.WH</t>
  </si>
  <si>
    <t>FEC.ktoe.EE.Res.HH.Thermal.SH.Biomass.WH.Biomass.NoSolar.Biomass</t>
  </si>
  <si>
    <t>FEC.ktoe.EE.Res.HH.Thermal.SH.Biomass.WH.Biomass.Solar</t>
  </si>
  <si>
    <t>FEC.ktoe.EE.Res.HH.Thermal.SH.Biomass.WH.Biomass.Solar.Biomass</t>
  </si>
  <si>
    <t>FEC.ktoe.EE.Res.HH.Thermal.SH.Biomass.WH.Biomass.Solar.Solar</t>
  </si>
  <si>
    <t>FEC.ktoe.EE.Res.HH.Thermal.SH.Biomass.WH.LPG.NoSolar.LPG</t>
  </si>
  <si>
    <t>FEC.ktoe.EE.Res.HH.Thermal.SH.Biomass.WH.LPG.Solar</t>
  </si>
  <si>
    <t>FEC.ktoe.EE.Res.HH.Thermal.SH.Biomass.WH.LPG.Solar.LPG</t>
  </si>
  <si>
    <t>FEC.ktoe.EE.Res.HH.Thermal.SH.Biomass.WH.LPG.Solar.Solar</t>
  </si>
  <si>
    <t>FEC.ktoe.EE.Res.HH.Thermal.SH.Biomass.WH.Elc.NoSolar.Elec</t>
  </si>
  <si>
    <t>FEC.ktoe.EE.Res.HH.Thermal.SH.Biomass.WH.Elc.Solar</t>
  </si>
  <si>
    <t>FEC.ktoe.EE.Res.HH.Thermal.SH.Biomass.WH.Elc.Solar.Elec</t>
  </si>
  <si>
    <t>FEC.ktoe.EE.Res.HH.Thermal.SH.Biomass.WH.Elc.Solar.Solar</t>
  </si>
  <si>
    <t>FEC.ktoe.EE.Res.HH.Thermal.SH.Biomass.CO</t>
  </si>
  <si>
    <t>FEC.ktoe.EE.Res.HH.Thermal.SH.Biomass.CO.Biomass.Biomass</t>
  </si>
  <si>
    <t>FEC.ktoe.EE.Res.HH.Thermal.SH.Biomass.CO.LPG.LPG</t>
  </si>
  <si>
    <t>FEC.ktoe.EE.Res.HH.Thermal.SH.Biomass.CO.Elc.Elec</t>
  </si>
  <si>
    <t>FEC.ktoe.EE.Res.HH.Thermal.SH.Geo</t>
  </si>
  <si>
    <t>FEC.ktoe.EE.Res.HH.Thermal.SH.Geo.SH</t>
  </si>
  <si>
    <t>FEC.ktoe.EE.Res.HH.Thermal.SH.Geo.SH.Geo</t>
  </si>
  <si>
    <t>FEC.ktoe.EE.Res.HH.Thermal.SH.Geo.SH.Elec</t>
  </si>
  <si>
    <t>FEC.ktoe.EE.Res.HH.Thermal.SH.Geo.SC</t>
  </si>
  <si>
    <t>FEC.ktoe.EE.Res.HH.Thermal.SH.Geo.SC.AC.Elec</t>
  </si>
  <si>
    <t>FEC.ktoe.EE.Res.HH.Thermal.SH.Geo.WH</t>
  </si>
  <si>
    <t>FEC.ktoe.EE.Res.HH.Thermal.SH.Geo.WH.Geo.NoSolar.Geo</t>
  </si>
  <si>
    <t>FEC.ktoe.EE.Res.HH.Thermal.SH.Geo.WH.Geo.Solar</t>
  </si>
  <si>
    <t>FEC.ktoe.EE.Res.HH.Thermal.SH.Geo.WH.Geo.Solar.Geo</t>
  </si>
  <si>
    <t>FEC.ktoe.EE.Res.HH.Thermal.SH.Geo.WH.Geo.Solar.Solar</t>
  </si>
  <si>
    <t>FEC.ktoe.EE.Res.HH.Thermal.SH.Geo.WH.Elc.NoSolar.Elec</t>
  </si>
  <si>
    <t>FEC.ktoe.EE.Res.HH.Thermal.SH.Geo.WH.Elc.Solar</t>
  </si>
  <si>
    <t>FEC.ktoe.EE.Res.HH.Thermal.SH.Geo.WH.Elc.Solar.Elec</t>
  </si>
  <si>
    <t>FEC.ktoe.EE.Res.HH.Thermal.SH.Geo.WH.Elc.Solar.Solar</t>
  </si>
  <si>
    <t>FEC.ktoe.EE.Res.HH.Thermal.SH.Geo.CO</t>
  </si>
  <si>
    <t>FEC.ktoe.EE.Res.HH.Thermal.SH.Geo.CO.LPG.LPG</t>
  </si>
  <si>
    <t>FEC.ktoe.EE.Res.HH.Thermal.SH.Geo.CO.Elc.Elec</t>
  </si>
  <si>
    <t>FEC.ktoe.EE.Res.HH.Thermal.SH.DistrHeat</t>
  </si>
  <si>
    <t>FEC.ktoe.EE.Res.HH.Thermal.SH.DistrHeat.SH</t>
  </si>
  <si>
    <t>FEC.ktoe.EE.Res.HH.Thermal.SH.DistrHeat.SH.Steam_Distr</t>
  </si>
  <si>
    <t>FEC.ktoe.EE.Res.HH.Thermal.SH.DistrHeat.SH.Elec</t>
  </si>
  <si>
    <t>FEC.ktoe.EE.Res.HH.Thermal.SH.DistrHeat.SC</t>
  </si>
  <si>
    <t>FEC.ktoe.EE.Res.HH.Thermal.SH.DistrHeat.SC.AC.Elec</t>
  </si>
  <si>
    <t>FEC.ktoe.EE.Res.HH.Thermal.SH.DistrHeat.WH</t>
  </si>
  <si>
    <t>FEC.ktoe.EE.Res.HH.Thermal.SH.DistrHeat.WH.DistrHeat.NoSolar.Steam_Distr</t>
  </si>
  <si>
    <t>FEC.ktoe.EE.Res.HH.Thermal.SH.DistrHeat.WH.DistrHeat.Solar</t>
  </si>
  <si>
    <t>FEC.ktoe.EE.Res.HH.Thermal.SH.DistrHeat.WH.DistrHeat.Solar.Steam_Distr</t>
  </si>
  <si>
    <t>FEC.ktoe.EE.Res.HH.Thermal.SH.DistrHeat.WH.DistrHeat.Solar.Solar</t>
  </si>
  <si>
    <t>FEC.ktoe.EE.Res.HH.Thermal.SH.DistrHeat.WH.Elc.NoSolar.Elec</t>
  </si>
  <si>
    <t>FEC.ktoe.EE.Res.HH.Thermal.SH.DistrHeat.WH.Elc.Solar</t>
  </si>
  <si>
    <t>FEC.ktoe.EE.Res.HH.Thermal.SH.DistrHeat.WH.Elc.Solar.Elec</t>
  </si>
  <si>
    <t>FEC.ktoe.EE.Res.HH.Thermal.SH.DistrHeat.WH.Elc.Solar.Solar</t>
  </si>
  <si>
    <t>FEC.ktoe.EE.Res.HH.Thermal.SH.DistrHeat.CO</t>
  </si>
  <si>
    <t>FEC.ktoe.EE.Res.HH.Thermal.SH.DistrHeat.CO.LPG.LPG</t>
  </si>
  <si>
    <t>FEC.ktoe.EE.Res.HH.Thermal.SH.DistrHeat.CO.Elc.Elec</t>
  </si>
  <si>
    <t>FEC.ktoe.EE.Res.HH.Thermal.SH.AdvElc</t>
  </si>
  <si>
    <t>FEC.ktoe.EE.Res.HH.Thermal.SH.AdvElc.SH</t>
  </si>
  <si>
    <t>FEC.ktoe.EE.Res.HH.Thermal.SH.AdvElc.SH.Elec</t>
  </si>
  <si>
    <t>FEC.ktoe.EE.Res.HH.Thermal.SH.AdvElc.SC</t>
  </si>
  <si>
    <t>FEC.ktoe.EE.Res.HH.Thermal.SH.AdvElc.SC.AC.Elec</t>
  </si>
  <si>
    <t>FEC.ktoe.EE.Res.HH.Thermal.SH.AdvElc.WH</t>
  </si>
  <si>
    <t>FEC.ktoe.EE.Res.HH.Thermal.SH.AdvElc.WH.LPG.NoSolar.LPG</t>
  </si>
  <si>
    <t>FEC.ktoe.EE.Res.HH.Thermal.SH.AdvElc.WH.LPG.Solar</t>
  </si>
  <si>
    <t>FEC.ktoe.EE.Res.HH.Thermal.SH.AdvElc.WH.LPG.Solar.LPG</t>
  </si>
  <si>
    <t>FEC.ktoe.EE.Res.HH.Thermal.SH.AdvElc.WH.LPG.Solar.Solar</t>
  </si>
  <si>
    <t>FEC.ktoe.EE.Res.HH.Thermal.SH.AdvElc.WH.Elc.NoSolar.Elec</t>
  </si>
  <si>
    <t>FEC.ktoe.EE.Res.HH.Thermal.SH.AdvElc.WH.Elc.Solar</t>
  </si>
  <si>
    <t>FEC.ktoe.EE.Res.HH.Thermal.SH.AdvElc.WH.Elc.Solar.Elec</t>
  </si>
  <si>
    <t>FEC.ktoe.EE.Res.HH.Thermal.SH.AdvElc.WH.Elc.Solar.Solar</t>
  </si>
  <si>
    <t>FEC.ktoe.EE.Res.HH.Thermal.SH.AdvElc.CO</t>
  </si>
  <si>
    <t>FEC.ktoe.EE.Res.HH.Thermal.SH.AdvElc.CO.LPG.LPG</t>
  </si>
  <si>
    <t>FEC.ktoe.EE.Res.HH.Thermal.SH.AdvElc.CO.Elc.Elec</t>
  </si>
  <si>
    <t>FEC.ktoe.EE.Res.HH.Thermal.SH.ConvElc</t>
  </si>
  <si>
    <t>FEC.ktoe.EE.Res.HH.Thermal.SH.ConvElc.SH</t>
  </si>
  <si>
    <t>FEC.ktoe.EE.Res.HH.Thermal.SH.ConvElc.SH.Elec</t>
  </si>
  <si>
    <t>FEC.ktoe.EE.Res.HH.Thermal.SH.ConvElc.SC</t>
  </si>
  <si>
    <t>FEC.ktoe.EE.Res.HH.Thermal.SH.ConvElc.SC.AC.Elec</t>
  </si>
  <si>
    <t>FEC.ktoe.EE.Res.HH.Thermal.SH.ConvElc.WH</t>
  </si>
  <si>
    <t>FEC.ktoe.EE.Res.HH.Thermal.SH.ConvElc.WH.LPG.NoSolar.LPG</t>
  </si>
  <si>
    <t>FEC.ktoe.EE.Res.HH.Thermal.SH.ConvElc.WH.LPG.Solar</t>
  </si>
  <si>
    <t>FEC.ktoe.EE.Res.HH.Thermal.SH.ConvElc.WH.LPG.Solar.LPG</t>
  </si>
  <si>
    <t>FEC.ktoe.EE.Res.HH.Thermal.SH.ConvElc.WH.LPG.Solar.Solar</t>
  </si>
  <si>
    <t>FEC.ktoe.EE.Res.HH.Thermal.SH.ConvElc.WH.Elc.NoSolar.Elec</t>
  </si>
  <si>
    <t>FEC.ktoe.EE.Res.HH.Thermal.SH.ConvElc.WH.Elc.Solar</t>
  </si>
  <si>
    <t>FEC.ktoe.EE.Res.HH.Thermal.SH.ConvElc.WH.Elc.Solar.Elec</t>
  </si>
  <si>
    <t>FEC.ktoe.EE.Res.HH.Thermal.SH.ConvElc.WH.Elc.Solar.Solar</t>
  </si>
  <si>
    <t>FEC.ktoe.EE.Res.HH.Thermal.SH.ConvElc.CO</t>
  </si>
  <si>
    <t>FEC.ktoe.EE.Res.HH.Thermal.SH.ConvElc.CO.LPG.LPG</t>
  </si>
  <si>
    <t>FEC.ktoe.EE.Res.HH.Thermal.SH.ConvElc.CO.Elc.Elec</t>
  </si>
  <si>
    <t>EE - Thermal energy service (detailed structure)</t>
  </si>
  <si>
    <t>TES.ktoe.EE.Res.HH.Thermal.SH.Solids</t>
  </si>
  <si>
    <t>TES.ktoe.EE.Res.HH.Thermal.SH.Solids.SH</t>
  </si>
  <si>
    <t>TES.ktoe.EE.Res.HH.Thermal.SH.Solids.SH.Solids</t>
  </si>
  <si>
    <t>TES.ktoe.EE.Res.HH.Thermal.SH.Solids.SH.Elec</t>
  </si>
  <si>
    <t>TES.ktoe.EE.Res.HH.Thermal.SH.Solids.SC</t>
  </si>
  <si>
    <t>TES.ktoe.EE.Res.HH.Thermal.SH.Solids.SC.AC.Elec</t>
  </si>
  <si>
    <t>TES.ktoe.EE.Res.HH.Thermal.SH.Solids.WH</t>
  </si>
  <si>
    <t>TES.ktoe.EE.Res.HH.Thermal.SH.Solids.WH.Solids.NoSolar.Solids</t>
  </si>
  <si>
    <t>TES.ktoe.EE.Res.HH.Thermal.SH.Solids.WH.LPG.NoSolar.LPG</t>
  </si>
  <si>
    <t>TES.ktoe.EE.Res.HH.Thermal.SH.Solids.WH.LPG.Solar</t>
  </si>
  <si>
    <t>TES.ktoe.EE.Res.HH.Thermal.SH.Solids.WH.LPG.Solar.LPG</t>
  </si>
  <si>
    <t>TES.ktoe.EE.Res.HH.Thermal.SH.Solids.WH.LPG.Solar.Solar</t>
  </si>
  <si>
    <t>TES.ktoe.EE.Res.HH.Thermal.SH.Solids.WH.Elc.NoSolar.Elec</t>
  </si>
  <si>
    <t>TES.ktoe.EE.Res.HH.Thermal.SH.Solids.WH.Elc.Solar</t>
  </si>
  <si>
    <t>TES.ktoe.EE.Res.HH.Thermal.SH.Solids.WH.Elc.Solar.Elec</t>
  </si>
  <si>
    <t>TES.ktoe.EE.Res.HH.Thermal.SH.Solids.WH.Elc.Solar.Solar</t>
  </si>
  <si>
    <t>TES.ktoe.EE.Res.HH.Thermal.SH.Solids.CO</t>
  </si>
  <si>
    <t>TES.ktoe.EE.Res.HH.Thermal.SH.Solids.CO.Solids.Solids</t>
  </si>
  <si>
    <t>TES.ktoe.EE.Res.HH.Thermal.SH.Solids.CO.LPG.LPG</t>
  </si>
  <si>
    <t>TES.ktoe.EE.Res.HH.Thermal.SH.Solids.CO.Elc.Elec</t>
  </si>
  <si>
    <t>TES.ktoe.EE.Res.HH.Thermal.SH.LPG</t>
  </si>
  <si>
    <t>TES.ktoe.EE.Res.HH.Thermal.SH.LPG.SH</t>
  </si>
  <si>
    <t>TES.ktoe.EE.Res.HH.Thermal.SH.LPG.SH.LPG</t>
  </si>
  <si>
    <t>TES.ktoe.EE.Res.HH.Thermal.SH.LPG.SH.Elec</t>
  </si>
  <si>
    <t>TES.ktoe.EE.Res.HH.Thermal.SH.LPG.SC</t>
  </si>
  <si>
    <t>TES.ktoe.EE.Res.HH.Thermal.SH.LPG.SC.AC.Elec</t>
  </si>
  <si>
    <t>TES.ktoe.EE.Res.HH.Thermal.SH.LPG.WH</t>
  </si>
  <si>
    <t>TES.ktoe.EE.Res.HH.Thermal.SH.LPG.WH.LPG.NoSolar.LPG</t>
  </si>
  <si>
    <t>TES.ktoe.EE.Res.HH.Thermal.SH.LPG.WH.LPG.Solar</t>
  </si>
  <si>
    <t>TES.ktoe.EE.Res.HH.Thermal.SH.LPG.WH.LPG.Solar.LPG</t>
  </si>
  <si>
    <t>TES.ktoe.EE.Res.HH.Thermal.SH.LPG.WH.LPG.Solar.Solar</t>
  </si>
  <si>
    <t>TES.ktoe.EE.Res.HH.Thermal.SH.LPG.WH.Elc.NoSolar.Elec</t>
  </si>
  <si>
    <t>TES.ktoe.EE.Res.HH.Thermal.SH.LPG.WH.Elc.Solar</t>
  </si>
  <si>
    <t>TES.ktoe.EE.Res.HH.Thermal.SH.LPG.WH.Elc.Solar.Elec</t>
  </si>
  <si>
    <t>TES.ktoe.EE.Res.HH.Thermal.SH.LPG.WH.Elc.Solar.Solar</t>
  </si>
  <si>
    <t>TES.ktoe.EE.Res.HH.Thermal.SH.LPG.CO</t>
  </si>
  <si>
    <t>TES.ktoe.EE.Res.HH.Thermal.SH.LPG.CO.LPG.LPG</t>
  </si>
  <si>
    <t>TES.ktoe.EE.Res.HH.Thermal.SH.LPG.CO.Elc.Elec</t>
  </si>
  <si>
    <t>TES.ktoe.EE.Res.HH.Thermal.SH.Oil</t>
  </si>
  <si>
    <t>TES.ktoe.EE.Res.HH.Thermal.SH.Oil.SH</t>
  </si>
  <si>
    <t>TES.ktoe.EE.Res.HH.Thermal.SH.Oil.SH.Oil</t>
  </si>
  <si>
    <t>TES.ktoe.EE.Res.HH.Thermal.SH.Oil.SH.Elec</t>
  </si>
  <si>
    <t>TES.ktoe.EE.Res.HH.Thermal.SH.Oil.SC</t>
  </si>
  <si>
    <t>TES.ktoe.EE.Res.HH.Thermal.SH.Oil.SC.AC.Elec</t>
  </si>
  <si>
    <t>TES.ktoe.EE.Res.HH.Thermal.SH.Oil.WH</t>
  </si>
  <si>
    <t>TES.ktoe.EE.Res.HH.Thermal.SH.Oil.WH.Oil.NoSolar.Oil</t>
  </si>
  <si>
    <t>TES.ktoe.EE.Res.HH.Thermal.SH.Oil.WH.Oil.Solar</t>
  </si>
  <si>
    <t>TES.ktoe.EE.Res.HH.Thermal.SH.Oil.WH.Oil.Solar.Oil</t>
  </si>
  <si>
    <t>TES.ktoe.EE.Res.HH.Thermal.SH.Oil.WH.Oil.Solar.Solar</t>
  </si>
  <si>
    <t>TES.ktoe.EE.Res.HH.Thermal.SH.Oil.WH.Elc.NoSolar.Elec</t>
  </si>
  <si>
    <t>TES.ktoe.EE.Res.HH.Thermal.SH.Oil.WH.Elc.Solar</t>
  </si>
  <si>
    <t>TES.ktoe.EE.Res.HH.Thermal.SH.Oil.WH.Elc.Solar.Elec</t>
  </si>
  <si>
    <t>TES.ktoe.EE.Res.HH.Thermal.SH.Oil.WH.Elc.Solar.Solar</t>
  </si>
  <si>
    <t>TES.ktoe.EE.Res.HH.Thermal.SH.Oil.CO</t>
  </si>
  <si>
    <t>TES.ktoe.EE.Res.HH.Thermal.SH.Oil.CO.LPG.LPG</t>
  </si>
  <si>
    <t>TES.ktoe.EE.Res.HH.Thermal.SH.Oil.CO.Elc.Elec</t>
  </si>
  <si>
    <t>TES.ktoe.EE.Res.HH.Thermal.SH.Gas</t>
  </si>
  <si>
    <t>TES.ktoe.EE.Res.HH.Thermal.SH.Gas.SH</t>
  </si>
  <si>
    <t>TES.ktoe.EE.Res.HH.Thermal.SH.Gas.SH.Gas</t>
  </si>
  <si>
    <t>TES.ktoe.EE.Res.HH.Thermal.SH.Gas.SH.Elec</t>
  </si>
  <si>
    <t>TES.ktoe.EE.Res.HH.Thermal.SH.Gas.SC</t>
  </si>
  <si>
    <t>TES.ktoe.EE.Res.HH.Thermal.SH.Gas.SC.AC.Elec</t>
  </si>
  <si>
    <t>TES.ktoe.EE.Res.HH.Thermal.SH.Gas.WH</t>
  </si>
  <si>
    <t>TES.ktoe.EE.Res.HH.Thermal.SH.Gas.WH.Gas.NoSolar.Gas</t>
  </si>
  <si>
    <t>TES.ktoe.EE.Res.HH.Thermal.SH.Gas.WH.Gas.Solar</t>
  </si>
  <si>
    <t>TES.ktoe.EE.Res.HH.Thermal.SH.Gas.WH.Gas.Solar.Gas</t>
  </si>
  <si>
    <t>TES.ktoe.EE.Res.HH.Thermal.SH.Gas.WH.Gas.Solar.Solar</t>
  </si>
  <si>
    <t>TES.ktoe.EE.Res.HH.Thermal.SH.Gas.WH.Elc.NoSolar.Elec</t>
  </si>
  <si>
    <t>TES.ktoe.EE.Res.HH.Thermal.SH.Gas.WH.Elc.Solar</t>
  </si>
  <si>
    <t>TES.ktoe.EE.Res.HH.Thermal.SH.Gas.WH.Elc.Solar.Elec</t>
  </si>
  <si>
    <t>TES.ktoe.EE.Res.HH.Thermal.SH.Gas.WH.Elc.Solar.Solar</t>
  </si>
  <si>
    <t>TES.ktoe.EE.Res.HH.Thermal.SH.Gas.CO</t>
  </si>
  <si>
    <t>TES.ktoe.EE.Res.HH.Thermal.SH.Gas.CO.Gas.Gas</t>
  </si>
  <si>
    <t>TES.ktoe.EE.Res.HH.Thermal.SH.Gas.CO.Elc.Elec</t>
  </si>
  <si>
    <t>TES.ktoe.EE.Res.HH.Thermal.SH.Biomass</t>
  </si>
  <si>
    <t>TES.ktoe.EE.Res.HH.Thermal.SH.Biomass.SH</t>
  </si>
  <si>
    <t>TES.ktoe.EE.Res.HH.Thermal.SH.Biomass.SH.Biomass</t>
  </si>
  <si>
    <t>TES.ktoe.EE.Res.HH.Thermal.SH.Biomass.SH.Elec</t>
  </si>
  <si>
    <t>TES.ktoe.EE.Res.HH.Thermal.SH.Biomass.SC</t>
  </si>
  <si>
    <t>TES.ktoe.EE.Res.HH.Thermal.SH.Biomass.SC.AC.Elec</t>
  </si>
  <si>
    <t>TES.ktoe.EE.Res.HH.Thermal.SH.Biomass.WH</t>
  </si>
  <si>
    <t>TES.ktoe.EE.Res.HH.Thermal.SH.Biomass.WH.Biomass.NoSolar.Biomass</t>
  </si>
  <si>
    <t>TES.ktoe.EE.Res.HH.Thermal.SH.Biomass.WH.Biomass.Solar</t>
  </si>
  <si>
    <t>TES.ktoe.EE.Res.HH.Thermal.SH.Biomass.WH.Biomass.Solar.Biomass</t>
  </si>
  <si>
    <t>TES.ktoe.EE.Res.HH.Thermal.SH.Biomass.WH.Biomass.Solar.Solar</t>
  </si>
  <si>
    <t>TES.ktoe.EE.Res.HH.Thermal.SH.Biomass.WH.LPG.NoSolar.LPG</t>
  </si>
  <si>
    <t>TES.ktoe.EE.Res.HH.Thermal.SH.Biomass.WH.LPG.Solar</t>
  </si>
  <si>
    <t>TES.ktoe.EE.Res.HH.Thermal.SH.Biomass.WH.LPG.Solar.LPG</t>
  </si>
  <si>
    <t>TES.ktoe.EE.Res.HH.Thermal.SH.Biomass.WH.LPG.Solar.Solar</t>
  </si>
  <si>
    <t>TES.ktoe.EE.Res.HH.Thermal.SH.Biomass.WH.Elc.NoSolar.Elec</t>
  </si>
  <si>
    <t>TES.ktoe.EE.Res.HH.Thermal.SH.Biomass.WH.Elc.Solar</t>
  </si>
  <si>
    <t>TES.ktoe.EE.Res.HH.Thermal.SH.Biomass.WH.Elc.Solar.Elec</t>
  </si>
  <si>
    <t>TES.ktoe.EE.Res.HH.Thermal.SH.Biomass.WH.Elc.Solar.Solar</t>
  </si>
  <si>
    <t>TES.ktoe.EE.Res.HH.Thermal.SH.Biomass.CO</t>
  </si>
  <si>
    <t>TES.ktoe.EE.Res.HH.Thermal.SH.Biomass.CO.Biomass.Biomass</t>
  </si>
  <si>
    <t>TES.ktoe.EE.Res.HH.Thermal.SH.Biomass.CO.LPG.LPG</t>
  </si>
  <si>
    <t>TES.ktoe.EE.Res.HH.Thermal.SH.Biomass.CO.Elc.Elec</t>
  </si>
  <si>
    <t>TES.ktoe.EE.Res.HH.Thermal.SH.Geo</t>
  </si>
  <si>
    <t>TES.ktoe.EE.Res.HH.Thermal.SH.Geo.SH</t>
  </si>
  <si>
    <t>TES.ktoe.EE.Res.HH.Thermal.SH.Geo.SH.Geo</t>
  </si>
  <si>
    <t>TES.ktoe.EE.Res.HH.Thermal.SH.Geo.SH.Elec</t>
  </si>
  <si>
    <t>TES.ktoe.EE.Res.HH.Thermal.SH.Geo.SC</t>
  </si>
  <si>
    <t>TES.ktoe.EE.Res.HH.Thermal.SH.Geo.SC.AC.Elec</t>
  </si>
  <si>
    <t>TES.ktoe.EE.Res.HH.Thermal.SH.Geo.WH</t>
  </si>
  <si>
    <t>TES.ktoe.EE.Res.HH.Thermal.SH.Geo.WH.Geo.NoSolar.Geo</t>
  </si>
  <si>
    <t>TES.ktoe.EE.Res.HH.Thermal.SH.Geo.WH.Geo.Solar</t>
  </si>
  <si>
    <t>TES.ktoe.EE.Res.HH.Thermal.SH.Geo.WH.Geo.Solar.Geo</t>
  </si>
  <si>
    <t>TES.ktoe.EE.Res.HH.Thermal.SH.Geo.WH.Geo.Solar.Solar</t>
  </si>
  <si>
    <t>TES.ktoe.EE.Res.HH.Thermal.SH.Geo.WH.Elc.NoSolar.Elec</t>
  </si>
  <si>
    <t>TES.ktoe.EE.Res.HH.Thermal.SH.Geo.WH.Elc.Solar</t>
  </si>
  <si>
    <t>TES.ktoe.EE.Res.HH.Thermal.SH.Geo.WH.Elc.Solar.Elec</t>
  </si>
  <si>
    <t>TES.ktoe.EE.Res.HH.Thermal.SH.Geo.WH.Elc.Solar.Solar</t>
  </si>
  <si>
    <t>TES.ktoe.EE.Res.HH.Thermal.SH.Geo.CO</t>
  </si>
  <si>
    <t>TES.ktoe.EE.Res.HH.Thermal.SH.Geo.CO.LPG.LPG</t>
  </si>
  <si>
    <t>TES.ktoe.EE.Res.HH.Thermal.SH.Geo.CO.Elc.Elec</t>
  </si>
  <si>
    <t>TES.ktoe.EE.Res.HH.Thermal.SH.DistrHeat</t>
  </si>
  <si>
    <t>TES.ktoe.EE.Res.HH.Thermal.SH.DistrHeat.SH</t>
  </si>
  <si>
    <t>TES.ktoe.EE.Res.HH.Thermal.SH.DistrHeat.SH.Steam_Distr</t>
  </si>
  <si>
    <t>TES.ktoe.EE.Res.HH.Thermal.SH.DistrHeat.SH.Elec</t>
  </si>
  <si>
    <t>TES.ktoe.EE.Res.HH.Thermal.SH.DistrHeat.SC</t>
  </si>
  <si>
    <t>TES.ktoe.EE.Res.HH.Thermal.SH.DistrHeat.SC.AC.Elec</t>
  </si>
  <si>
    <t>TES.ktoe.EE.Res.HH.Thermal.SH.DistrHeat.WH</t>
  </si>
  <si>
    <t>TES.ktoe.EE.Res.HH.Thermal.SH.DistrHeat.WH.DistrHeat.NoSolar.Steam_Distr</t>
  </si>
  <si>
    <t>TES.ktoe.EE.Res.HH.Thermal.SH.DistrHeat.WH.DistrHeat.Solar</t>
  </si>
  <si>
    <t>TES.ktoe.EE.Res.HH.Thermal.SH.DistrHeat.WH.DistrHeat.Solar.Steam_Distr</t>
  </si>
  <si>
    <t>TES.ktoe.EE.Res.HH.Thermal.SH.DistrHeat.WH.DistrHeat.Solar.Solar</t>
  </si>
  <si>
    <t>TES.ktoe.EE.Res.HH.Thermal.SH.DistrHeat.WH.Elc.NoSolar.Elec</t>
  </si>
  <si>
    <t>TES.ktoe.EE.Res.HH.Thermal.SH.DistrHeat.WH.Elc.Solar</t>
  </si>
  <si>
    <t>TES.ktoe.EE.Res.HH.Thermal.SH.DistrHeat.WH.Elc.Solar.Elec</t>
  </si>
  <si>
    <t>TES.ktoe.EE.Res.HH.Thermal.SH.DistrHeat.WH.Elc.Solar.Solar</t>
  </si>
  <si>
    <t>TES.ktoe.EE.Res.HH.Thermal.SH.DistrHeat.CO</t>
  </si>
  <si>
    <t>TES.ktoe.EE.Res.HH.Thermal.SH.DistrHeat.CO.LPG.LPG</t>
  </si>
  <si>
    <t>TES.ktoe.EE.Res.HH.Thermal.SH.DistrHeat.CO.Elc.Elec</t>
  </si>
  <si>
    <t>TES.ktoe.EE.Res.HH.Thermal.SH.AdvElc</t>
  </si>
  <si>
    <t>TES.ktoe.EE.Res.HH.Thermal.SH.AdvElc.SH</t>
  </si>
  <si>
    <t>TES.ktoe.EE.Res.HH.Thermal.SH.AdvElc.SH.Elec</t>
  </si>
  <si>
    <t>TES.ktoe.EE.Res.HH.Thermal.SH.AdvElc.SC</t>
  </si>
  <si>
    <t>TES.ktoe.EE.Res.HH.Thermal.SH.AdvElc.SC.AC.Elec</t>
  </si>
  <si>
    <t>TES.ktoe.EE.Res.HH.Thermal.SH.AdvElc.WH</t>
  </si>
  <si>
    <t>TES.ktoe.EE.Res.HH.Thermal.SH.AdvElc.WH.LPG.NoSolar.LPG</t>
  </si>
  <si>
    <t>TES.ktoe.EE.Res.HH.Thermal.SH.AdvElc.WH.LPG.Solar</t>
  </si>
  <si>
    <t>TES.ktoe.EE.Res.HH.Thermal.SH.AdvElc.WH.LPG.Solar.LPG</t>
  </si>
  <si>
    <t>TES.ktoe.EE.Res.HH.Thermal.SH.AdvElc.WH.LPG.Solar.Solar</t>
  </si>
  <si>
    <t>TES.ktoe.EE.Res.HH.Thermal.SH.AdvElc.WH.Elc.NoSolar.Elec</t>
  </si>
  <si>
    <t>TES.ktoe.EE.Res.HH.Thermal.SH.AdvElc.WH.Elc.Solar</t>
  </si>
  <si>
    <t>TES.ktoe.EE.Res.HH.Thermal.SH.AdvElc.WH.Elc.Solar.Elec</t>
  </si>
  <si>
    <t>TES.ktoe.EE.Res.HH.Thermal.SH.AdvElc.WH.Elc.Solar.Solar</t>
  </si>
  <si>
    <t>TES.ktoe.EE.Res.HH.Thermal.SH.AdvElc.CO</t>
  </si>
  <si>
    <t>TES.ktoe.EE.Res.HH.Thermal.SH.AdvElc.CO.LPG.LPG</t>
  </si>
  <si>
    <t>TES.ktoe.EE.Res.HH.Thermal.SH.AdvElc.CO.Elc.Elec</t>
  </si>
  <si>
    <t>TES.ktoe.EE.Res.HH.Thermal.SH.ConvElc</t>
  </si>
  <si>
    <t>TES.ktoe.EE.Res.HH.Thermal.SH.ConvElc.SH</t>
  </si>
  <si>
    <t>TES.ktoe.EE.Res.HH.Thermal.SH.ConvElc.SH.Elec</t>
  </si>
  <si>
    <t>TES.ktoe.EE.Res.HH.Thermal.SH.ConvElc.SC</t>
  </si>
  <si>
    <t>TES.ktoe.EE.Res.HH.Thermal.SH.ConvElc.SC.AC.Elec</t>
  </si>
  <si>
    <t>TES.ktoe.EE.Res.HH.Thermal.SH.ConvElc.WH</t>
  </si>
  <si>
    <t>TES.ktoe.EE.Res.HH.Thermal.SH.ConvElc.WH.LPG.NoSolar.LPG</t>
  </si>
  <si>
    <t>TES.ktoe.EE.Res.HH.Thermal.SH.ConvElc.WH.LPG.Solar</t>
  </si>
  <si>
    <t>TES.ktoe.EE.Res.HH.Thermal.SH.ConvElc.WH.LPG.Solar.LPG</t>
  </si>
  <si>
    <t>TES.ktoe.EE.Res.HH.Thermal.SH.ConvElc.WH.LPG.Solar.Solar</t>
  </si>
  <si>
    <t>TES.ktoe.EE.Res.HH.Thermal.SH.ConvElc.WH.Elc.NoSolar.Elec</t>
  </si>
  <si>
    <t>TES.ktoe.EE.Res.HH.Thermal.SH.ConvElc.WH.Elc.Solar</t>
  </si>
  <si>
    <t>TES.ktoe.EE.Res.HH.Thermal.SH.ConvElc.WH.Elc.Solar.Elec</t>
  </si>
  <si>
    <t>TES.ktoe.EE.Res.HH.Thermal.SH.ConvElc.WH.Elc.Solar.Solar</t>
  </si>
  <si>
    <t>TES.ktoe.EE.Res.HH.Thermal.SH.ConvElc.CO</t>
  </si>
  <si>
    <t>TES.ktoe.EE.Res.HH.Thermal.SH.ConvElc.CO.LPG.LPG</t>
  </si>
  <si>
    <t>TES.ktoe.EE.Res.HH.Thermal.SH.ConvElc.CO.Elc.Elec</t>
  </si>
  <si>
    <t>EE - System efficiency indicator (detailed structure)</t>
  </si>
  <si>
    <t>Eff.ratio.EE.Res.HH.Thermal.SH.Solids</t>
  </si>
  <si>
    <t>Eff.ratio.EE.Res.HH.Thermal.SH.Solids.SH</t>
  </si>
  <si>
    <t>Eff.ratio.EE.Res.HH.Thermal.SH.Solids.SH.Solids</t>
  </si>
  <si>
    <t>Eff.ratio.EE.Res.HH.Thermal.SH.Solids.SH.Elec</t>
  </si>
  <si>
    <t>Eff.ratio.EE.Res.HH.Thermal.SH.Solids.SC</t>
  </si>
  <si>
    <t>Eff.ratio.EE.Res.HH.Thermal.SH.Solids.SC.AC.Elec</t>
  </si>
  <si>
    <t>Eff.ratio.EE.Res.HH.Thermal.SH.Solids.WH</t>
  </si>
  <si>
    <t>Eff.ratio.EE.Res.HH.Thermal.SH.Solids.WH.Solids.NoSolar.Solids</t>
  </si>
  <si>
    <t>Eff.ratio.EE.Res.HH.Thermal.SH.Solids.WH.LPG.NoSolar.LPG</t>
  </si>
  <si>
    <t>Eff.ratio.EE.Res.HH.Thermal.SH.Solids.WH.LPG.Solar</t>
  </si>
  <si>
    <t>Eff.ratio.EE.Res.HH.Thermal.SH.Solids.WH.LPG.Solar.LPG</t>
  </si>
  <si>
    <t>Eff.ratio.EE.Res.HH.Thermal.SH.Solids.WH.LPG.Solar.Solar</t>
  </si>
  <si>
    <t>Eff.ratio.EE.Res.HH.Thermal.SH.Solids.WH.Elc.NoSolar.Elec</t>
  </si>
  <si>
    <t>Eff.ratio.EE.Res.HH.Thermal.SH.Solids.WH.Elc.Solar</t>
  </si>
  <si>
    <t>Eff.ratio.EE.Res.HH.Thermal.SH.Solids.WH.Elc.Solar.Elec</t>
  </si>
  <si>
    <t>Eff.ratio.EE.Res.HH.Thermal.SH.Solids.WH.Elc.Solar.Solar</t>
  </si>
  <si>
    <t>Eff.ratio.EE.Res.HH.Thermal.SH.Solids.CO</t>
  </si>
  <si>
    <t>Eff.ratio.EE.Res.HH.Thermal.SH.Solids.CO.Solids.Solids</t>
  </si>
  <si>
    <t>Eff.ratio.EE.Res.HH.Thermal.SH.Solids.CO.LPG.LPG</t>
  </si>
  <si>
    <t>Eff.ratio.EE.Res.HH.Thermal.SH.Solids.CO.Elc.Elec</t>
  </si>
  <si>
    <t>Eff.ratio.EE.Res.HH.Thermal.SH.LPG</t>
  </si>
  <si>
    <t>Eff.ratio.EE.Res.HH.Thermal.SH.LPG.SH</t>
  </si>
  <si>
    <t>Eff.ratio.EE.Res.HH.Thermal.SH.LPG.SH.LPG</t>
  </si>
  <si>
    <t>Eff.ratio.EE.Res.HH.Thermal.SH.LPG.SH.Elec</t>
  </si>
  <si>
    <t>Eff.ratio.EE.Res.HH.Thermal.SH.LPG.SC</t>
  </si>
  <si>
    <t>Eff.ratio.EE.Res.HH.Thermal.SH.LPG.SC.AC.Elec</t>
  </si>
  <si>
    <t>Eff.ratio.EE.Res.HH.Thermal.SH.LPG.WH</t>
  </si>
  <si>
    <t>Eff.ratio.EE.Res.HH.Thermal.SH.LPG.WH.LPG.NoSolar.LPG</t>
  </si>
  <si>
    <t>Eff.ratio.EE.Res.HH.Thermal.SH.LPG.WH.LPG.Solar</t>
  </si>
  <si>
    <t>Eff.ratio.EE.Res.HH.Thermal.SH.LPG.WH.LPG.Solar.LPG</t>
  </si>
  <si>
    <t>Eff.ratio.EE.Res.HH.Thermal.SH.LPG.WH.LPG.Solar.Solar</t>
  </si>
  <si>
    <t>Eff.ratio.EE.Res.HH.Thermal.SH.LPG.WH.Elc.NoSolar.Elec</t>
  </si>
  <si>
    <t>Eff.ratio.EE.Res.HH.Thermal.SH.LPG.WH.Elc.Solar</t>
  </si>
  <si>
    <t>Eff.ratio.EE.Res.HH.Thermal.SH.LPG.WH.Elc.Solar.Elec</t>
  </si>
  <si>
    <t>Eff.ratio.EE.Res.HH.Thermal.SH.LPG.WH.Elc.Solar.Solar</t>
  </si>
  <si>
    <t>Eff.ratio.EE.Res.HH.Thermal.SH.LPG.CO</t>
  </si>
  <si>
    <t>Eff.ratio.EE.Res.HH.Thermal.SH.LPG.CO.LPG.LPG</t>
  </si>
  <si>
    <t>Eff.ratio.EE.Res.HH.Thermal.SH.LPG.CO.Elc.Elec</t>
  </si>
  <si>
    <t>Eff.ratio.EE.Res.HH.Thermal.SH.Oil</t>
  </si>
  <si>
    <t>Eff.ratio.EE.Res.HH.Thermal.SH.Oil.SH</t>
  </si>
  <si>
    <t>Eff.ratio.EE.Res.HH.Thermal.SH.Oil.SH.Oil</t>
  </si>
  <si>
    <t>Eff.ratio.EE.Res.HH.Thermal.SH.Oil.SH.Elec</t>
  </si>
  <si>
    <t>Eff.ratio.EE.Res.HH.Thermal.SH.Oil.SC</t>
  </si>
  <si>
    <t>Eff.ratio.EE.Res.HH.Thermal.SH.Oil.SC.AC.Elec</t>
  </si>
  <si>
    <t>Eff.ratio.EE.Res.HH.Thermal.SH.Oil.WH</t>
  </si>
  <si>
    <t>Eff.ratio.EE.Res.HH.Thermal.SH.Oil.WH.Oil.NoSolar.Oil</t>
  </si>
  <si>
    <t>Eff.ratio.EE.Res.HH.Thermal.SH.Oil.WH.Oil.Solar</t>
  </si>
  <si>
    <t>Eff.ratio.EE.Res.HH.Thermal.SH.Oil.WH.Oil.Solar.Oil</t>
  </si>
  <si>
    <t>Eff.ratio.EE.Res.HH.Thermal.SH.Oil.WH.Oil.Solar.Solar</t>
  </si>
  <si>
    <t>Eff.ratio.EE.Res.HH.Thermal.SH.Oil.WH.Elc.NoSolar.Elec</t>
  </si>
  <si>
    <t>Eff.ratio.EE.Res.HH.Thermal.SH.Oil.WH.Elc.Solar</t>
  </si>
  <si>
    <t>Eff.ratio.EE.Res.HH.Thermal.SH.Oil.WH.Elc.Solar.Elec</t>
  </si>
  <si>
    <t>Eff.ratio.EE.Res.HH.Thermal.SH.Oil.WH.Elc.Solar.Solar</t>
  </si>
  <si>
    <t>Eff.ratio.EE.Res.HH.Thermal.SH.Oil.CO</t>
  </si>
  <si>
    <t>Eff.ratio.EE.Res.HH.Thermal.SH.Oil.CO.LPG.LPG</t>
  </si>
  <si>
    <t>Eff.ratio.EE.Res.HH.Thermal.SH.Oil.CO.Elc.Elec</t>
  </si>
  <si>
    <t>Eff.ratio.EE.Res.HH.Thermal.SH.Gas</t>
  </si>
  <si>
    <t>Eff.ratio.EE.Res.HH.Thermal.SH.Gas.SH</t>
  </si>
  <si>
    <t>Eff.ratio.EE.Res.HH.Thermal.SH.Gas.SH.Gas</t>
  </si>
  <si>
    <t>Eff.ratio.EE.Res.HH.Thermal.SH.Gas.SH.Elec</t>
  </si>
  <si>
    <t>Eff.ratio.EE.Res.HH.Thermal.SH.Gas.SC</t>
  </si>
  <si>
    <t>Eff.ratio.EE.Res.HH.Thermal.SH.Gas.SC.AC.Elec</t>
  </si>
  <si>
    <t>Eff.ratio.EE.Res.HH.Thermal.SH.Gas.WH</t>
  </si>
  <si>
    <t>Eff.ratio.EE.Res.HH.Thermal.SH.Gas.WH.Gas.NoSolar.Gas</t>
  </si>
  <si>
    <t>Eff.ratio.EE.Res.HH.Thermal.SH.Gas.WH.Gas.Solar</t>
  </si>
  <si>
    <t>Eff.ratio.EE.Res.HH.Thermal.SH.Gas.WH.Gas.Solar.Gas</t>
  </si>
  <si>
    <t>Eff.ratio.EE.Res.HH.Thermal.SH.Gas.WH.Gas.Solar.Solar</t>
  </si>
  <si>
    <t>Eff.ratio.EE.Res.HH.Thermal.SH.Gas.WH.Elc.NoSolar.Elec</t>
  </si>
  <si>
    <t>Eff.ratio.EE.Res.HH.Thermal.SH.Gas.WH.Elc.Solar</t>
  </si>
  <si>
    <t>Eff.ratio.EE.Res.HH.Thermal.SH.Gas.WH.Elc.Solar.Elec</t>
  </si>
  <si>
    <t>Eff.ratio.EE.Res.HH.Thermal.SH.Gas.WH.Elc.Solar.Solar</t>
  </si>
  <si>
    <t>Eff.ratio.EE.Res.HH.Thermal.SH.Gas.CO</t>
  </si>
  <si>
    <t>Eff.ratio.EE.Res.HH.Thermal.SH.Gas.CO.Gas.Gas</t>
  </si>
  <si>
    <t>Eff.ratio.EE.Res.HH.Thermal.SH.Gas.CO.Elc.Elec</t>
  </si>
  <si>
    <t>Eff.ratio.EE.Res.HH.Thermal.SH.Biomass</t>
  </si>
  <si>
    <t>Eff.ratio.EE.Res.HH.Thermal.SH.Biomass.SH</t>
  </si>
  <si>
    <t>Eff.ratio.EE.Res.HH.Thermal.SH.Biomass.SH.Biomass</t>
  </si>
  <si>
    <t>Eff.ratio.EE.Res.HH.Thermal.SH.Biomass.SH.Elec</t>
  </si>
  <si>
    <t>Eff.ratio.EE.Res.HH.Thermal.SH.Biomass.SC</t>
  </si>
  <si>
    <t>Eff.ratio.EE.Res.HH.Thermal.SH.Biomass.SC.AC.Elec</t>
  </si>
  <si>
    <t>Eff.ratio.EE.Res.HH.Thermal.SH.Biomass.WH</t>
  </si>
  <si>
    <t>Eff.ratio.EE.Res.HH.Thermal.SH.Biomass.WH.Biomass.NoSolar.Biomass</t>
  </si>
  <si>
    <t>Eff.ratio.EE.Res.HH.Thermal.SH.Biomass.WH.Biomass.Solar</t>
  </si>
  <si>
    <t>Eff.ratio.EE.Res.HH.Thermal.SH.Biomass.WH.Biomass.Solar.Biomass</t>
  </si>
  <si>
    <t>Eff.ratio.EE.Res.HH.Thermal.SH.Biomass.WH.Biomass.Solar.Solar</t>
  </si>
  <si>
    <t>Eff.ratio.EE.Res.HH.Thermal.SH.Biomass.WH.LPG.NoSolar.LPG</t>
  </si>
  <si>
    <t>Eff.ratio.EE.Res.HH.Thermal.SH.Biomass.WH.LPG.Solar</t>
  </si>
  <si>
    <t>Eff.ratio.EE.Res.HH.Thermal.SH.Biomass.WH.LPG.Solar.LPG</t>
  </si>
  <si>
    <t>Eff.ratio.EE.Res.HH.Thermal.SH.Biomass.WH.LPG.Solar.Solar</t>
  </si>
  <si>
    <t>Eff.ratio.EE.Res.HH.Thermal.SH.Biomass.WH.Elc.NoSolar.Elec</t>
  </si>
  <si>
    <t>Eff.ratio.EE.Res.HH.Thermal.SH.Biomass.WH.Elc.Solar</t>
  </si>
  <si>
    <t>Eff.ratio.EE.Res.HH.Thermal.SH.Biomass.WH.Elc.Solar.Elec</t>
  </si>
  <si>
    <t>Eff.ratio.EE.Res.HH.Thermal.SH.Biomass.WH.Elc.Solar.Solar</t>
  </si>
  <si>
    <t>Eff.ratio.EE.Res.HH.Thermal.SH.Biomass.CO</t>
  </si>
  <si>
    <t>Eff.ratio.EE.Res.HH.Thermal.SH.Biomass.CO.Biomass.Biomass</t>
  </si>
  <si>
    <t>Eff.ratio.EE.Res.HH.Thermal.SH.Biomass.CO.LPG.LPG</t>
  </si>
  <si>
    <t>Eff.ratio.EE.Res.HH.Thermal.SH.Biomass.CO.Elc.Elec</t>
  </si>
  <si>
    <t>Eff.ratio.EE.Res.HH.Thermal.SH.Geo</t>
  </si>
  <si>
    <t>Eff.ratio.EE.Res.HH.Thermal.SH.Geo.SH</t>
  </si>
  <si>
    <t>Eff.ratio.EE.Res.HH.Thermal.SH.Geo.SH.Geo</t>
  </si>
  <si>
    <t>Eff.ratio.EE.Res.HH.Thermal.SH.Geo.SH.Elec</t>
  </si>
  <si>
    <t>Eff.ratio.EE.Res.HH.Thermal.SH.Geo.SC</t>
  </si>
  <si>
    <t>Eff.ratio.EE.Res.HH.Thermal.SH.Geo.SC.AC.Elec</t>
  </si>
  <si>
    <t>Eff.ratio.EE.Res.HH.Thermal.SH.Geo.WH</t>
  </si>
  <si>
    <t>Eff.ratio.EE.Res.HH.Thermal.SH.Geo.WH.Geo.NoSolar.Geo</t>
  </si>
  <si>
    <t>Eff.ratio.EE.Res.HH.Thermal.SH.Geo.WH.Geo.Solar</t>
  </si>
  <si>
    <t>Eff.ratio.EE.Res.HH.Thermal.SH.Geo.WH.Geo.Solar.Geo</t>
  </si>
  <si>
    <t>Eff.ratio.EE.Res.HH.Thermal.SH.Geo.WH.Geo.Solar.Solar</t>
  </si>
  <si>
    <t>Eff.ratio.EE.Res.HH.Thermal.SH.Geo.WH.Elc.NoSolar.Elec</t>
  </si>
  <si>
    <t>Eff.ratio.EE.Res.HH.Thermal.SH.Geo.WH.Elc.Solar</t>
  </si>
  <si>
    <t>Eff.ratio.EE.Res.HH.Thermal.SH.Geo.WH.Elc.Solar.Elec</t>
  </si>
  <si>
    <t>Eff.ratio.EE.Res.HH.Thermal.SH.Geo.WH.Elc.Solar.Solar</t>
  </si>
  <si>
    <t>Eff.ratio.EE.Res.HH.Thermal.SH.Geo.CO</t>
  </si>
  <si>
    <t>Eff.ratio.EE.Res.HH.Thermal.SH.Geo.CO.LPG.LPG</t>
  </si>
  <si>
    <t>Eff.ratio.EE.Res.HH.Thermal.SH.Geo.CO.Elc.Elec</t>
  </si>
  <si>
    <t>Eff.ratio.EE.Res.HH.Thermal.SH.DistrHeat</t>
  </si>
  <si>
    <t>Eff.ratio.EE.Res.HH.Thermal.SH.DistrHeat.SH</t>
  </si>
  <si>
    <t>Eff.ratio.EE.Res.HH.Thermal.SH.DistrHeat.SH.Steam_Distr</t>
  </si>
  <si>
    <t>Eff.ratio.EE.Res.HH.Thermal.SH.DistrHeat.SH.Elec</t>
  </si>
  <si>
    <t>Eff.ratio.EE.Res.HH.Thermal.SH.DistrHeat.SC</t>
  </si>
  <si>
    <t>Eff.ratio.EE.Res.HH.Thermal.SH.DistrHeat.SC.AC.Elec</t>
  </si>
  <si>
    <t>Eff.ratio.EE.Res.HH.Thermal.SH.DistrHeat.WH</t>
  </si>
  <si>
    <t>Eff.ratio.EE.Res.HH.Thermal.SH.DistrHeat.WH.DistrHeat.NoSolar.Steam_Distr</t>
  </si>
  <si>
    <t>Eff.ratio.EE.Res.HH.Thermal.SH.DistrHeat.WH.DistrHeat.Solar</t>
  </si>
  <si>
    <t>Eff.ratio.EE.Res.HH.Thermal.SH.DistrHeat.WH.DistrHeat.Solar.Steam_Distr</t>
  </si>
  <si>
    <t>Eff.ratio.EE.Res.HH.Thermal.SH.DistrHeat.WH.DistrHeat.Solar.Solar</t>
  </si>
  <si>
    <t>Eff.ratio.EE.Res.HH.Thermal.SH.DistrHeat.WH.Elc.NoSolar.Elec</t>
  </si>
  <si>
    <t>Eff.ratio.EE.Res.HH.Thermal.SH.DistrHeat.WH.Elc.Solar</t>
  </si>
  <si>
    <t>Eff.ratio.EE.Res.HH.Thermal.SH.DistrHeat.WH.Elc.Solar.Elec</t>
  </si>
  <si>
    <t>Eff.ratio.EE.Res.HH.Thermal.SH.DistrHeat.WH.Elc.Solar.Solar</t>
  </si>
  <si>
    <t>Eff.ratio.EE.Res.HH.Thermal.SH.DistrHeat.CO</t>
  </si>
  <si>
    <t>Eff.ratio.EE.Res.HH.Thermal.SH.DistrHeat.CO.LPG.LPG</t>
  </si>
  <si>
    <t>Eff.ratio.EE.Res.HH.Thermal.SH.DistrHeat.CO.Elc.Elec</t>
  </si>
  <si>
    <t>Eff.ratio.EE.Res.HH.Thermal.SH.AdvElc</t>
  </si>
  <si>
    <t>Eff.ratio.EE.Res.HH.Thermal.SH.AdvElc.SH</t>
  </si>
  <si>
    <t>Eff.ratio.EE.Res.HH.Thermal.SH.AdvElc.SH.Elec</t>
  </si>
  <si>
    <t>Eff.ratio.EE.Res.HH.Thermal.SH.AdvElc.SC</t>
  </si>
  <si>
    <t>Eff.ratio.EE.Res.HH.Thermal.SH.AdvElc.SC.AC.Elec</t>
  </si>
  <si>
    <t>Eff.ratio.EE.Res.HH.Thermal.SH.AdvElc.WH</t>
  </si>
  <si>
    <t>Eff.ratio.EE.Res.HH.Thermal.SH.AdvElc.WH.LPG.NoSolar.LPG</t>
  </si>
  <si>
    <t>Eff.ratio.EE.Res.HH.Thermal.SH.AdvElc.WH.LPG.Solar</t>
  </si>
  <si>
    <t>Eff.ratio.EE.Res.HH.Thermal.SH.AdvElc.WH.LPG.Solar.LPG</t>
  </si>
  <si>
    <t>Eff.ratio.EE.Res.HH.Thermal.SH.AdvElc.WH.LPG.Solar.Solar</t>
  </si>
  <si>
    <t>Eff.ratio.EE.Res.HH.Thermal.SH.AdvElc.WH.Elc.NoSolar.Elec</t>
  </si>
  <si>
    <t>Eff.ratio.EE.Res.HH.Thermal.SH.AdvElc.WH.Elc.Solar</t>
  </si>
  <si>
    <t>Eff.ratio.EE.Res.HH.Thermal.SH.AdvElc.WH.Elc.Solar.Elec</t>
  </si>
  <si>
    <t>Eff.ratio.EE.Res.HH.Thermal.SH.AdvElc.WH.Elc.Solar.Solar</t>
  </si>
  <si>
    <t>Eff.ratio.EE.Res.HH.Thermal.SH.AdvElc.CO</t>
  </si>
  <si>
    <t>Eff.ratio.EE.Res.HH.Thermal.SH.AdvElc.CO.LPG.LPG</t>
  </si>
  <si>
    <t>Eff.ratio.EE.Res.HH.Thermal.SH.AdvElc.CO.Elc.Elec</t>
  </si>
  <si>
    <t>Eff.ratio.EE.Res.HH.Thermal.SH.ConvElc</t>
  </si>
  <si>
    <t>Eff.ratio.EE.Res.HH.Thermal.SH.ConvElc.SH</t>
  </si>
  <si>
    <t>Eff.ratio.EE.Res.HH.Thermal.SH.ConvElc.SH.Elec</t>
  </si>
  <si>
    <t>Eff.ratio.EE.Res.HH.Thermal.SH.ConvElc.SC</t>
  </si>
  <si>
    <t>Eff.ratio.EE.Res.HH.Thermal.SH.ConvElc.SC.AC.Elec</t>
  </si>
  <si>
    <t>Eff.ratio.EE.Res.HH.Thermal.SH.ConvElc.WH</t>
  </si>
  <si>
    <t>Eff.ratio.EE.Res.HH.Thermal.SH.ConvElc.WH.LPG.NoSolar.LPG</t>
  </si>
  <si>
    <t>Eff.ratio.EE.Res.HH.Thermal.SH.ConvElc.WH.LPG.Solar</t>
  </si>
  <si>
    <t>Eff.ratio.EE.Res.HH.Thermal.SH.ConvElc.WH.LPG.Solar.LPG</t>
  </si>
  <si>
    <t>Eff.ratio.EE.Res.HH.Thermal.SH.ConvElc.WH.LPG.Solar.Solar</t>
  </si>
  <si>
    <t>Eff.ratio.EE.Res.HH.Thermal.SH.ConvElc.WH.Elc.NoSolar.Elec</t>
  </si>
  <si>
    <t>Eff.ratio.EE.Res.HH.Thermal.SH.ConvElc.WH.Elc.Solar</t>
  </si>
  <si>
    <t>Eff.ratio.EE.Res.HH.Thermal.SH.ConvElc.WH.Elc.Solar.Elec</t>
  </si>
  <si>
    <t>Eff.ratio.EE.Res.HH.Thermal.SH.ConvElc.WH.Elc.Solar.Solar</t>
  </si>
  <si>
    <t>Eff.ratio.EE.Res.HH.Thermal.SH.ConvElc.CO</t>
  </si>
  <si>
    <t>Eff.ratio.EE.Res.HH.Thermal.SH.ConvElc.CO.LPG.LPG</t>
  </si>
  <si>
    <t>Eff.ratio.EE.Res.HH.Thermal.SH.ConvElc.CO.Elc.Elec</t>
  </si>
  <si>
    <t>EE - CO2 emissions (detailed structure)</t>
  </si>
  <si>
    <t>EMI.ktCO2.EE.Res.HH.Thermal.SH.Solids</t>
  </si>
  <si>
    <t>EMI.ktCO2.EE.Res.HH.Thermal.SH.Solids.SH</t>
  </si>
  <si>
    <t>EMI.ktCO2.EE.Res.HH.Thermal.SH.Solids.SH.Solids</t>
  </si>
  <si>
    <t>EMI.ktCO2.EE.Res.HH.Thermal.SH.Solids.SH.Elec</t>
  </si>
  <si>
    <t>EMI.ktCO2.EE.Res.HH.Thermal.SH.Solids.SC</t>
  </si>
  <si>
    <t>EMI.ktCO2.EE.Res.HH.Thermal.SH.Solids.SC.AC.Elec</t>
  </si>
  <si>
    <t>EMI.ktCO2.EE.Res.HH.Thermal.SH.Solids.WH</t>
  </si>
  <si>
    <t>EMI.ktCO2.EE.Res.HH.Thermal.SH.Solids.WH.Solids.NoSolar.Solids</t>
  </si>
  <si>
    <t>EMI.ktCO2.EE.Res.HH.Thermal.SH.Solids.WH.LPG.NoSolar.LPG</t>
  </si>
  <si>
    <t>EMI.ktCO2.EE.Res.HH.Thermal.SH.Solids.WH.LPG.Solar</t>
  </si>
  <si>
    <t>EMI.ktCO2.EE.Res.HH.Thermal.SH.Solids.WH.LPG.Solar.LPG</t>
  </si>
  <si>
    <t>EMI.ktCO2.EE.Res.HH.Thermal.SH.Solids.WH.LPG.Solar.Solar</t>
  </si>
  <si>
    <t>EMI.ktCO2.EE.Res.HH.Thermal.SH.Solids.WH.Elc.NoSolar.Elec</t>
  </si>
  <si>
    <t>EMI.ktCO2.EE.Res.HH.Thermal.SH.Solids.WH.Elc.Solar</t>
  </si>
  <si>
    <t>EMI.ktCO2.EE.Res.HH.Thermal.SH.Solids.WH.Elc.Solar.Elec</t>
  </si>
  <si>
    <t>EMI.ktCO2.EE.Res.HH.Thermal.SH.Solids.WH.Elc.Solar.Solar</t>
  </si>
  <si>
    <t>EMI.ktCO2.EE.Res.HH.Thermal.SH.Solids.CO</t>
  </si>
  <si>
    <t>EMI.ktCO2.EE.Res.HH.Thermal.SH.Solids.CO.Solids.Solids</t>
  </si>
  <si>
    <t>EMI.ktCO2.EE.Res.HH.Thermal.SH.Solids.CO.LPG.LPG</t>
  </si>
  <si>
    <t>EMI.ktCO2.EE.Res.HH.Thermal.SH.Solids.CO.Elc.Elec</t>
  </si>
  <si>
    <t>EMI.ktCO2.EE.Res.HH.Thermal.SH.LPG</t>
  </si>
  <si>
    <t>EMI.ktCO2.EE.Res.HH.Thermal.SH.LPG.SH</t>
  </si>
  <si>
    <t>EMI.ktCO2.EE.Res.HH.Thermal.SH.LPG.SH.LPG</t>
  </si>
  <si>
    <t>EMI.ktCO2.EE.Res.HH.Thermal.SH.LPG.SH.Elec</t>
  </si>
  <si>
    <t>EMI.ktCO2.EE.Res.HH.Thermal.SH.LPG.SC</t>
  </si>
  <si>
    <t>EMI.ktCO2.EE.Res.HH.Thermal.SH.LPG.SC.AC.Elec</t>
  </si>
  <si>
    <t>EMI.ktCO2.EE.Res.HH.Thermal.SH.LPG.WH</t>
  </si>
  <si>
    <t>EMI.ktCO2.EE.Res.HH.Thermal.SH.LPG.WH.LPG.NoSolar.LPG</t>
  </si>
  <si>
    <t>EMI.ktCO2.EE.Res.HH.Thermal.SH.LPG.WH.LPG.Solar</t>
  </si>
  <si>
    <t>EMI.ktCO2.EE.Res.HH.Thermal.SH.LPG.WH.LPG.Solar.LPG</t>
  </si>
  <si>
    <t>EMI.ktCO2.EE.Res.HH.Thermal.SH.LPG.WH.LPG.Solar.Solar</t>
  </si>
  <si>
    <t>EMI.ktCO2.EE.Res.HH.Thermal.SH.LPG.WH.Elc.NoSolar.Elec</t>
  </si>
  <si>
    <t>EMI.ktCO2.EE.Res.HH.Thermal.SH.LPG.WH.Elc.Solar</t>
  </si>
  <si>
    <t>EMI.ktCO2.EE.Res.HH.Thermal.SH.LPG.WH.Elc.Solar.Elec</t>
  </si>
  <si>
    <t>EMI.ktCO2.EE.Res.HH.Thermal.SH.LPG.WH.Elc.Solar.Solar</t>
  </si>
  <si>
    <t>EMI.ktCO2.EE.Res.HH.Thermal.SH.LPG.CO</t>
  </si>
  <si>
    <t>EMI.ktCO2.EE.Res.HH.Thermal.SH.LPG.CO.LPG.LPG</t>
  </si>
  <si>
    <t>EMI.ktCO2.EE.Res.HH.Thermal.SH.LPG.CO.Elc.Elec</t>
  </si>
  <si>
    <t>EMI.ktCO2.EE.Res.HH.Thermal.SH.Oil</t>
  </si>
  <si>
    <t>EMI.ktCO2.EE.Res.HH.Thermal.SH.Oil.SH</t>
  </si>
  <si>
    <t>EMI.ktCO2.EE.Res.HH.Thermal.SH.Oil.SH.Oil</t>
  </si>
  <si>
    <t>EMI.ktCO2.EE.Res.HH.Thermal.SH.Oil.SH.Elec</t>
  </si>
  <si>
    <t>EMI.ktCO2.EE.Res.HH.Thermal.SH.Oil.SC</t>
  </si>
  <si>
    <t>EMI.ktCO2.EE.Res.HH.Thermal.SH.Oil.SC.AC.Elec</t>
  </si>
  <si>
    <t>EMI.ktCO2.EE.Res.HH.Thermal.SH.Oil.WH</t>
  </si>
  <si>
    <t>EMI.ktCO2.EE.Res.HH.Thermal.SH.Oil.WH.Oil.NoSolar.Oil</t>
  </si>
  <si>
    <t>EMI.ktCO2.EE.Res.HH.Thermal.SH.Oil.WH.Oil.Solar</t>
  </si>
  <si>
    <t>EMI.ktCO2.EE.Res.HH.Thermal.SH.Oil.WH.Oil.Solar.Oil</t>
  </si>
  <si>
    <t>EMI.ktCO2.EE.Res.HH.Thermal.SH.Oil.WH.Oil.Solar.Solar</t>
  </si>
  <si>
    <t>EMI.ktCO2.EE.Res.HH.Thermal.SH.Oil.WH.Elc.NoSolar.Elec</t>
  </si>
  <si>
    <t>EMI.ktCO2.EE.Res.HH.Thermal.SH.Oil.WH.Elc.Solar</t>
  </si>
  <si>
    <t>EMI.ktCO2.EE.Res.HH.Thermal.SH.Oil.WH.Elc.Solar.Elec</t>
  </si>
  <si>
    <t>EMI.ktCO2.EE.Res.HH.Thermal.SH.Oil.WH.Elc.Solar.Solar</t>
  </si>
  <si>
    <t>EMI.ktCO2.EE.Res.HH.Thermal.SH.Oil.CO</t>
  </si>
  <si>
    <t>EMI.ktCO2.EE.Res.HH.Thermal.SH.Oil.CO.LPG.LPG</t>
  </si>
  <si>
    <t>EMI.ktCO2.EE.Res.HH.Thermal.SH.Oil.CO.Elc.Elec</t>
  </si>
  <si>
    <t>EMI.ktCO2.EE.Res.HH.Thermal.SH.Gas</t>
  </si>
  <si>
    <t>EMI.ktCO2.EE.Res.HH.Thermal.SH.Gas.SH</t>
  </si>
  <si>
    <t>EMI.ktCO2.EE.Res.HH.Thermal.SH.Gas.SH.Gas</t>
  </si>
  <si>
    <t>EMI.ktCO2.EE.Res.HH.Thermal.SH.Gas.SH.Elec</t>
  </si>
  <si>
    <t>EMI.ktCO2.EE.Res.HH.Thermal.SH.Gas.SC</t>
  </si>
  <si>
    <t>EMI.ktCO2.EE.Res.HH.Thermal.SH.Gas.SC.AC.Elec</t>
  </si>
  <si>
    <t>EMI.ktCO2.EE.Res.HH.Thermal.SH.Gas.WH</t>
  </si>
  <si>
    <t>EMI.ktCO2.EE.Res.HH.Thermal.SH.Gas.WH.Gas.NoSolar.Gas</t>
  </si>
  <si>
    <t>EMI.ktCO2.EE.Res.HH.Thermal.SH.Gas.WH.Gas.Solar</t>
  </si>
  <si>
    <t>EMI.ktCO2.EE.Res.HH.Thermal.SH.Gas.WH.Gas.Solar.Gas</t>
  </si>
  <si>
    <t>EMI.ktCO2.EE.Res.HH.Thermal.SH.Gas.WH.Gas.Solar.Solar</t>
  </si>
  <si>
    <t>EMI.ktCO2.EE.Res.HH.Thermal.SH.Gas.WH.Elc.NoSolar.Elec</t>
  </si>
  <si>
    <t>EMI.ktCO2.EE.Res.HH.Thermal.SH.Gas.WH.Elc.Solar</t>
  </si>
  <si>
    <t>EMI.ktCO2.EE.Res.HH.Thermal.SH.Gas.WH.Elc.Solar.Elec</t>
  </si>
  <si>
    <t>EMI.ktCO2.EE.Res.HH.Thermal.SH.Gas.WH.Elc.Solar.Solar</t>
  </si>
  <si>
    <t>EMI.ktCO2.EE.Res.HH.Thermal.SH.Gas.CO</t>
  </si>
  <si>
    <t>EMI.ktCO2.EE.Res.HH.Thermal.SH.Gas.CO.Gas.Gas</t>
  </si>
  <si>
    <t>EMI.ktCO2.EE.Res.HH.Thermal.SH.Gas.CO.Elc.Elec</t>
  </si>
  <si>
    <t>EMI.ktCO2.EE.Res.HH.Thermal.SH.Biomass</t>
  </si>
  <si>
    <t>EMI.ktCO2.EE.Res.HH.Thermal.SH.Biomass.SH</t>
  </si>
  <si>
    <t>EMI.ktCO2.EE.Res.HH.Thermal.SH.Biomass.SH.Biomass</t>
  </si>
  <si>
    <t>EMI.ktCO2.EE.Res.HH.Thermal.SH.Biomass.SH.Elec</t>
  </si>
  <si>
    <t>EMI.ktCO2.EE.Res.HH.Thermal.SH.Biomass.SC</t>
  </si>
  <si>
    <t>EMI.ktCO2.EE.Res.HH.Thermal.SH.Biomass.SC.AC.Elec</t>
  </si>
  <si>
    <t>EMI.ktCO2.EE.Res.HH.Thermal.SH.Biomass.WH</t>
  </si>
  <si>
    <t>EMI.ktCO2.EE.Res.HH.Thermal.SH.Biomass.WH.Biomass.NoSolar.Biomass</t>
  </si>
  <si>
    <t>EMI.ktCO2.EE.Res.HH.Thermal.SH.Biomass.WH.Biomass.Solar</t>
  </si>
  <si>
    <t>EMI.ktCO2.EE.Res.HH.Thermal.SH.Biomass.WH.Biomass.Solar.Biomass</t>
  </si>
  <si>
    <t>EMI.ktCO2.EE.Res.HH.Thermal.SH.Biomass.WH.Biomass.Solar.Solar</t>
  </si>
  <si>
    <t>EMI.ktCO2.EE.Res.HH.Thermal.SH.Biomass.WH.LPG.NoSolar.LPG</t>
  </si>
  <si>
    <t>EMI.ktCO2.EE.Res.HH.Thermal.SH.Biomass.WH.LPG.Solar</t>
  </si>
  <si>
    <t>EMI.ktCO2.EE.Res.HH.Thermal.SH.Biomass.WH.LPG.Solar.LPG</t>
  </si>
  <si>
    <t>EMI.ktCO2.EE.Res.HH.Thermal.SH.Biomass.WH.LPG.Solar.Solar</t>
  </si>
  <si>
    <t>EMI.ktCO2.EE.Res.HH.Thermal.SH.Biomass.WH.Elc.NoSolar.Elec</t>
  </si>
  <si>
    <t>EMI.ktCO2.EE.Res.HH.Thermal.SH.Biomass.WH.Elc.Solar</t>
  </si>
  <si>
    <t>EMI.ktCO2.EE.Res.HH.Thermal.SH.Biomass.WH.Elc.Solar.Elec</t>
  </si>
  <si>
    <t>EMI.ktCO2.EE.Res.HH.Thermal.SH.Biomass.WH.Elc.Solar.Solar</t>
  </si>
  <si>
    <t>EMI.ktCO2.EE.Res.HH.Thermal.SH.Biomass.CO</t>
  </si>
  <si>
    <t>EMI.ktCO2.EE.Res.HH.Thermal.SH.Biomass.CO.Biomass.Biomass</t>
  </si>
  <si>
    <t>EMI.ktCO2.EE.Res.HH.Thermal.SH.Biomass.CO.LPG.LPG</t>
  </si>
  <si>
    <t>EMI.ktCO2.EE.Res.HH.Thermal.SH.Biomass.CO.Elc.Elec</t>
  </si>
  <si>
    <t>EMI.ktCO2.EE.Res.HH.Thermal.SH.Geo</t>
  </si>
  <si>
    <t>EMI.ktCO2.EE.Res.HH.Thermal.SH.Geo.SH</t>
  </si>
  <si>
    <t>EMI.ktCO2.EE.Res.HH.Thermal.SH.Geo.SH.Geo</t>
  </si>
  <si>
    <t>EMI.ktCO2.EE.Res.HH.Thermal.SH.Geo.SH.Elec</t>
  </si>
  <si>
    <t>EMI.ktCO2.EE.Res.HH.Thermal.SH.Geo.SC</t>
  </si>
  <si>
    <t>EMI.ktCO2.EE.Res.HH.Thermal.SH.Geo.SC.AC.Elec</t>
  </si>
  <si>
    <t>EMI.ktCO2.EE.Res.HH.Thermal.SH.Geo.WH</t>
  </si>
  <si>
    <t>EMI.ktCO2.EE.Res.HH.Thermal.SH.Geo.WH.Geo.NoSolar.Geo</t>
  </si>
  <si>
    <t>EMI.ktCO2.EE.Res.HH.Thermal.SH.Geo.WH.Geo.Solar</t>
  </si>
  <si>
    <t>EMI.ktCO2.EE.Res.HH.Thermal.SH.Geo.WH.Geo.Solar.Geo</t>
  </si>
  <si>
    <t>EMI.ktCO2.EE.Res.HH.Thermal.SH.Geo.WH.Geo.Solar.Solar</t>
  </si>
  <si>
    <t>EMI.ktCO2.EE.Res.HH.Thermal.SH.Geo.WH.Elc.NoSolar.Elec</t>
  </si>
  <si>
    <t>EMI.ktCO2.EE.Res.HH.Thermal.SH.Geo.WH.Elc.Solar</t>
  </si>
  <si>
    <t>EMI.ktCO2.EE.Res.HH.Thermal.SH.Geo.WH.Elc.Solar.Elec</t>
  </si>
  <si>
    <t>EMI.ktCO2.EE.Res.HH.Thermal.SH.Geo.WH.Elc.Solar.Solar</t>
  </si>
  <si>
    <t>EMI.ktCO2.EE.Res.HH.Thermal.SH.Geo.CO</t>
  </si>
  <si>
    <t>EMI.ktCO2.EE.Res.HH.Thermal.SH.Geo.CO.LPG.LPG</t>
  </si>
  <si>
    <t>EMI.ktCO2.EE.Res.HH.Thermal.SH.Geo.CO.Elc.Elec</t>
  </si>
  <si>
    <t>EMI.ktCO2.EE.Res.HH.Thermal.SH.DistrHeat</t>
  </si>
  <si>
    <t>EMI.ktCO2.EE.Res.HH.Thermal.SH.DistrHeat.SH</t>
  </si>
  <si>
    <t>EMI.ktCO2.EE.Res.HH.Thermal.SH.DistrHeat.SH.Steam_Distr</t>
  </si>
  <si>
    <t>EMI.ktCO2.EE.Res.HH.Thermal.SH.DistrHeat.SH.Elec</t>
  </si>
  <si>
    <t>EMI.ktCO2.EE.Res.HH.Thermal.SH.DistrHeat.SC</t>
  </si>
  <si>
    <t>EMI.ktCO2.EE.Res.HH.Thermal.SH.DistrHeat.SC.AC.Elec</t>
  </si>
  <si>
    <t>EMI.ktCO2.EE.Res.HH.Thermal.SH.DistrHeat.WH</t>
  </si>
  <si>
    <t>EMI.ktCO2.EE.Res.HH.Thermal.SH.DistrHeat.WH.DistrHeat.NoSolar.Steam_Distr</t>
  </si>
  <si>
    <t>EMI.ktCO2.EE.Res.HH.Thermal.SH.DistrHeat.WH.DistrHeat.Solar</t>
  </si>
  <si>
    <t>EMI.ktCO2.EE.Res.HH.Thermal.SH.DistrHeat.WH.DistrHeat.Solar.Steam_Distr</t>
  </si>
  <si>
    <t>EMI.ktCO2.EE.Res.HH.Thermal.SH.DistrHeat.WH.DistrHeat.Solar.Solar</t>
  </si>
  <si>
    <t>EMI.ktCO2.EE.Res.HH.Thermal.SH.DistrHeat.WH.Elc.NoSolar.Elec</t>
  </si>
  <si>
    <t>EMI.ktCO2.EE.Res.HH.Thermal.SH.DistrHeat.WH.Elc.Solar</t>
  </si>
  <si>
    <t>EMI.ktCO2.EE.Res.HH.Thermal.SH.DistrHeat.WH.Elc.Solar.Elec</t>
  </si>
  <si>
    <t>EMI.ktCO2.EE.Res.HH.Thermal.SH.DistrHeat.WH.Elc.Solar.Solar</t>
  </si>
  <si>
    <t>EMI.ktCO2.EE.Res.HH.Thermal.SH.DistrHeat.CO</t>
  </si>
  <si>
    <t>EMI.ktCO2.EE.Res.HH.Thermal.SH.DistrHeat.CO.LPG.LPG</t>
  </si>
  <si>
    <t>EMI.ktCO2.EE.Res.HH.Thermal.SH.DistrHeat.CO.Elc.Elec</t>
  </si>
  <si>
    <t>EMI.ktCO2.EE.Res.HH.Thermal.SH.AdvElc</t>
  </si>
  <si>
    <t>EMI.ktCO2.EE.Res.HH.Thermal.SH.AdvElc.SH</t>
  </si>
  <si>
    <t>EMI.ktCO2.EE.Res.HH.Thermal.SH.AdvElc.SH.Elec</t>
  </si>
  <si>
    <t>EMI.ktCO2.EE.Res.HH.Thermal.SH.AdvElc.SC</t>
  </si>
  <si>
    <t>EMI.ktCO2.EE.Res.HH.Thermal.SH.AdvElc.SC.AC.Elec</t>
  </si>
  <si>
    <t>EMI.ktCO2.EE.Res.HH.Thermal.SH.AdvElc.WH</t>
  </si>
  <si>
    <t>EMI.ktCO2.EE.Res.HH.Thermal.SH.AdvElc.WH.LPG.NoSolar.LPG</t>
  </si>
  <si>
    <t>EMI.ktCO2.EE.Res.HH.Thermal.SH.AdvElc.WH.LPG.Solar</t>
  </si>
  <si>
    <t>EMI.ktCO2.EE.Res.HH.Thermal.SH.AdvElc.WH.LPG.Solar.LPG</t>
  </si>
  <si>
    <t>EMI.ktCO2.EE.Res.HH.Thermal.SH.AdvElc.WH.LPG.Solar.Solar</t>
  </si>
  <si>
    <t>EMI.ktCO2.EE.Res.HH.Thermal.SH.AdvElc.WH.Elc.NoSolar.Elec</t>
  </si>
  <si>
    <t>EMI.ktCO2.EE.Res.HH.Thermal.SH.AdvElc.WH.Elc.Solar</t>
  </si>
  <si>
    <t>EMI.ktCO2.EE.Res.HH.Thermal.SH.AdvElc.WH.Elc.Solar.Elec</t>
  </si>
  <si>
    <t>EMI.ktCO2.EE.Res.HH.Thermal.SH.AdvElc.WH.Elc.Solar.Solar</t>
  </si>
  <si>
    <t>EMI.ktCO2.EE.Res.HH.Thermal.SH.AdvElc.CO</t>
  </si>
  <si>
    <t>EMI.ktCO2.EE.Res.HH.Thermal.SH.AdvElc.CO.LPG.LPG</t>
  </si>
  <si>
    <t>EMI.ktCO2.EE.Res.HH.Thermal.SH.AdvElc.CO.Elc.Elec</t>
  </si>
  <si>
    <t>EMI.ktCO2.EE.Res.HH.Thermal.SH.ConvElc</t>
  </si>
  <si>
    <t>EMI.ktCO2.EE.Res.HH.Thermal.SH.ConvElc.SH</t>
  </si>
  <si>
    <t>EMI.ktCO2.EE.Res.HH.Thermal.SH.ConvElc.SH.Elec</t>
  </si>
  <si>
    <t>EMI.ktCO2.EE.Res.HH.Thermal.SH.ConvElc.SC</t>
  </si>
  <si>
    <t>EMI.ktCO2.EE.Res.HH.Thermal.SH.ConvElc.SC.AC.Elec</t>
  </si>
  <si>
    <t>EMI.ktCO2.EE.Res.HH.Thermal.SH.ConvElc.WH</t>
  </si>
  <si>
    <t>EMI.ktCO2.EE.Res.HH.Thermal.SH.ConvElc.WH.LPG.NoSolar.LPG</t>
  </si>
  <si>
    <t>EMI.ktCO2.EE.Res.HH.Thermal.SH.ConvElc.WH.LPG.Solar</t>
  </si>
  <si>
    <t>EMI.ktCO2.EE.Res.HH.Thermal.SH.ConvElc.WH.LPG.Solar.LPG</t>
  </si>
  <si>
    <t>EMI.ktCO2.EE.Res.HH.Thermal.SH.ConvElc.WH.LPG.Solar.Solar</t>
  </si>
  <si>
    <t>EMI.ktCO2.EE.Res.HH.Thermal.SH.ConvElc.WH.Elc.NoSolar.Elec</t>
  </si>
  <si>
    <t>EMI.ktCO2.EE.Res.HH.Thermal.SH.ConvElc.WH.Elc.Solar</t>
  </si>
  <si>
    <t>EMI.ktCO2.EE.Res.HH.Thermal.SH.ConvElc.WH.Elc.Solar.Elec</t>
  </si>
  <si>
    <t>EMI.ktCO2.EE.Res.HH.Thermal.SH.ConvElc.WH.Elc.Solar.Solar</t>
  </si>
  <si>
    <t>EMI.ktCO2.EE.Res.HH.Thermal.SH.ConvElc.CO</t>
  </si>
  <si>
    <t>EMI.ktCO2.EE.Res.HH.Thermal.SH.ConvElc.CO.LPG.LPG</t>
  </si>
  <si>
    <t>EMI.ktCO2.EE.Res.HH.Thermal.SH.ConvElc.CO.Elc.Elec</t>
  </si>
  <si>
    <t>EE - Final energy consumption per household (detailed structure)</t>
  </si>
  <si>
    <t>FEC_per_household.kWh.EE.Res.HH.Thermal.SH.Solids</t>
  </si>
  <si>
    <t>FEC_per_household.kWh.EE.Res.HH.Thermal.SH.Solids.SH</t>
  </si>
  <si>
    <t>FEC_per_household.kWh.EE.Res.HH.Thermal.SH.Solids.SH.Solids</t>
  </si>
  <si>
    <t>FEC_per_household.kWh.EE.Res.HH.Thermal.SH.Solids.SH.Elec</t>
  </si>
  <si>
    <t>FEC_per_household.kWh.EE.Res.HH.Thermal.SH.Solids.SC</t>
  </si>
  <si>
    <t>FEC_per_household.kWh.EE.Res.HH.Thermal.SH.Solids.SC.AC.Elec</t>
  </si>
  <si>
    <t>FEC_per_household.kWh.EE.Res.HH.Thermal.SH.Solids.WH</t>
  </si>
  <si>
    <t>FEC_per_household.kWh.EE.Res.HH.Thermal.SH.Solids.WH.Solids.NoSolar.Solids</t>
  </si>
  <si>
    <t>FEC_per_household.kWh.EE.Res.HH.Thermal.SH.Solids.WH.LPG.NoSolar.LPG</t>
  </si>
  <si>
    <t>FEC_per_household.kWh.EE.Res.HH.Thermal.SH.Solids.WH.LPG.Solar</t>
  </si>
  <si>
    <t>FEC_per_household.kWh.EE.Res.HH.Thermal.SH.Solids.WH.LPG.Solar.LPG</t>
  </si>
  <si>
    <t>FEC_per_household.kWh.EE.Res.HH.Thermal.SH.Solids.WH.LPG.Solar.Solar</t>
  </si>
  <si>
    <t>FEC_per_household.kWh.EE.Res.HH.Thermal.SH.Solids.WH.Elc.NoSolar.Elec</t>
  </si>
  <si>
    <t>FEC_per_household.kWh.EE.Res.HH.Thermal.SH.Solids.WH.Elc.Solar</t>
  </si>
  <si>
    <t>FEC_per_household.kWh.EE.Res.HH.Thermal.SH.Solids.WH.Elc.Solar.Elec</t>
  </si>
  <si>
    <t>FEC_per_household.kWh.EE.Res.HH.Thermal.SH.Solids.WH.Elc.Solar.Solar</t>
  </si>
  <si>
    <t>FEC_per_household.kWh.EE.Res.HH.Thermal.SH.Solids.CO</t>
  </si>
  <si>
    <t>FEC_per_household.kWh.EE.Res.HH.Thermal.SH.Solids.CO.Solids.Solids</t>
  </si>
  <si>
    <t>FEC_per_household.kWh.EE.Res.HH.Thermal.SH.Solids.CO.LPG.LPG</t>
  </si>
  <si>
    <t>FEC_per_household.kWh.EE.Res.HH.Thermal.SH.Solids.CO.Elc.Elec</t>
  </si>
  <si>
    <t>FEC_per_household.kWh.EE.Res.HH.Thermal.SH.LPG</t>
  </si>
  <si>
    <t>FEC_per_household.kWh.EE.Res.HH.Thermal.SH.LPG.SH</t>
  </si>
  <si>
    <t>FEC_per_household.kWh.EE.Res.HH.Thermal.SH.LPG.SH.LPG</t>
  </si>
  <si>
    <t>FEC_per_household.kWh.EE.Res.HH.Thermal.SH.LPG.SH.Elec</t>
  </si>
  <si>
    <t>FEC_per_household.kWh.EE.Res.HH.Thermal.SH.LPG.SC</t>
  </si>
  <si>
    <t>FEC_per_household.kWh.EE.Res.HH.Thermal.SH.LPG.SC.AC.Elec</t>
  </si>
  <si>
    <t>FEC_per_household.kWh.EE.Res.HH.Thermal.SH.LPG.WH</t>
  </si>
  <si>
    <t>FEC_per_household.kWh.EE.Res.HH.Thermal.SH.LPG.WH.LPG.NoSolar.LPG</t>
  </si>
  <si>
    <t>FEC_per_household.kWh.EE.Res.HH.Thermal.SH.LPG.WH.LPG.Solar</t>
  </si>
  <si>
    <t>FEC_per_household.kWh.EE.Res.HH.Thermal.SH.LPG.WH.LPG.Solar.LPG</t>
  </si>
  <si>
    <t>FEC_per_household.kWh.EE.Res.HH.Thermal.SH.LPG.WH.LPG.Solar.Solar</t>
  </si>
  <si>
    <t>FEC_per_household.kWh.EE.Res.HH.Thermal.SH.LPG.WH.Elc.NoSolar.Elec</t>
  </si>
  <si>
    <t>FEC_per_household.kWh.EE.Res.HH.Thermal.SH.LPG.WH.Elc.Solar</t>
  </si>
  <si>
    <t>FEC_per_household.kWh.EE.Res.HH.Thermal.SH.LPG.WH.Elc.Solar.Elec</t>
  </si>
  <si>
    <t>FEC_per_household.kWh.EE.Res.HH.Thermal.SH.LPG.WH.Elc.Solar.Solar</t>
  </si>
  <si>
    <t>FEC_per_household.kWh.EE.Res.HH.Thermal.SH.LPG.CO</t>
  </si>
  <si>
    <t>FEC_per_household.kWh.EE.Res.HH.Thermal.SH.LPG.CO.LPG.LPG</t>
  </si>
  <si>
    <t>FEC_per_household.kWh.EE.Res.HH.Thermal.SH.LPG.CO.Elc.Elec</t>
  </si>
  <si>
    <t>FEC_per_household.kWh.EE.Res.HH.Thermal.SH.Oil</t>
  </si>
  <si>
    <t>FEC_per_household.kWh.EE.Res.HH.Thermal.SH.Oil.SH</t>
  </si>
  <si>
    <t>FEC_per_household.kWh.EE.Res.HH.Thermal.SH.Oil.SH.Oil</t>
  </si>
  <si>
    <t>FEC_per_household.kWh.EE.Res.HH.Thermal.SH.Oil.SH.Elec</t>
  </si>
  <si>
    <t>FEC_per_household.kWh.EE.Res.HH.Thermal.SH.Oil.SC</t>
  </si>
  <si>
    <t>FEC_per_household.kWh.EE.Res.HH.Thermal.SH.Oil.SC.AC.Elec</t>
  </si>
  <si>
    <t>FEC_per_household.kWh.EE.Res.HH.Thermal.SH.Oil.WH</t>
  </si>
  <si>
    <t>FEC_per_household.kWh.EE.Res.HH.Thermal.SH.Oil.WH.Oil.NoSolar.Oil</t>
  </si>
  <si>
    <t>FEC_per_household.kWh.EE.Res.HH.Thermal.SH.Oil.WH.Oil.Solar</t>
  </si>
  <si>
    <t>FEC_per_household.kWh.EE.Res.HH.Thermal.SH.Oil.WH.Oil.Solar.Oil</t>
  </si>
  <si>
    <t>FEC_per_household.kWh.EE.Res.HH.Thermal.SH.Oil.WH.Oil.Solar.Solar</t>
  </si>
  <si>
    <t>FEC_per_household.kWh.EE.Res.HH.Thermal.SH.Oil.WH.Elc.NoSolar.Elec</t>
  </si>
  <si>
    <t>FEC_per_household.kWh.EE.Res.HH.Thermal.SH.Oil.WH.Elc.Solar</t>
  </si>
  <si>
    <t>FEC_per_household.kWh.EE.Res.HH.Thermal.SH.Oil.WH.Elc.Solar.Elec</t>
  </si>
  <si>
    <t>FEC_per_household.kWh.EE.Res.HH.Thermal.SH.Oil.WH.Elc.Solar.Solar</t>
  </si>
  <si>
    <t>FEC_per_household.kWh.EE.Res.HH.Thermal.SH.Oil.CO</t>
  </si>
  <si>
    <t>FEC_per_household.kWh.EE.Res.HH.Thermal.SH.Oil.CO.LPG.LPG</t>
  </si>
  <si>
    <t>FEC_per_household.kWh.EE.Res.HH.Thermal.SH.Oil.CO.Elc.Elec</t>
  </si>
  <si>
    <t>FEC_per_household.kWh.EE.Res.HH.Thermal.SH.Gas</t>
  </si>
  <si>
    <t>FEC_per_household.kWh.EE.Res.HH.Thermal.SH.Gas.SH</t>
  </si>
  <si>
    <t>FEC_per_household.kWh.EE.Res.HH.Thermal.SH.Gas.SH.Gas</t>
  </si>
  <si>
    <t>FEC_per_household.kWh.EE.Res.HH.Thermal.SH.Gas.SH.Elec</t>
  </si>
  <si>
    <t>FEC_per_household.kWh.EE.Res.HH.Thermal.SH.Gas.SC</t>
  </si>
  <si>
    <t>FEC_per_household.kWh.EE.Res.HH.Thermal.SH.Gas.SC.AC.Elec</t>
  </si>
  <si>
    <t>FEC_per_household.kWh.EE.Res.HH.Thermal.SH.Gas.WH</t>
  </si>
  <si>
    <t>FEC_per_household.kWh.EE.Res.HH.Thermal.SH.Gas.WH.Gas.NoSolar.Gas</t>
  </si>
  <si>
    <t>FEC_per_household.kWh.EE.Res.HH.Thermal.SH.Gas.WH.Gas.Solar</t>
  </si>
  <si>
    <t>FEC_per_household.kWh.EE.Res.HH.Thermal.SH.Gas.WH.Gas.Solar.Gas</t>
  </si>
  <si>
    <t>FEC_per_household.kWh.EE.Res.HH.Thermal.SH.Gas.WH.Gas.Solar.Solar</t>
  </si>
  <si>
    <t>FEC_per_household.kWh.EE.Res.HH.Thermal.SH.Gas.WH.Elc.NoSolar.Elec</t>
  </si>
  <si>
    <t>FEC_per_household.kWh.EE.Res.HH.Thermal.SH.Gas.WH.Elc.Solar</t>
  </si>
  <si>
    <t>FEC_per_household.kWh.EE.Res.HH.Thermal.SH.Gas.WH.Elc.Solar.Elec</t>
  </si>
  <si>
    <t>FEC_per_household.kWh.EE.Res.HH.Thermal.SH.Gas.WH.Elc.Solar.Solar</t>
  </si>
  <si>
    <t>FEC_per_household.kWh.EE.Res.HH.Thermal.SH.Gas.CO</t>
  </si>
  <si>
    <t>FEC_per_household.kWh.EE.Res.HH.Thermal.SH.Gas.CO.Gas.Gas</t>
  </si>
  <si>
    <t>FEC_per_household.kWh.EE.Res.HH.Thermal.SH.Gas.CO.Elc.Elec</t>
  </si>
  <si>
    <t>FEC_per_household.kWh.EE.Res.HH.Thermal.SH.Biomass</t>
  </si>
  <si>
    <t>FEC_per_household.kWh.EE.Res.HH.Thermal.SH.Biomass.SH</t>
  </si>
  <si>
    <t>FEC_per_household.kWh.EE.Res.HH.Thermal.SH.Biomass.SH.Biomass</t>
  </si>
  <si>
    <t>FEC_per_household.kWh.EE.Res.HH.Thermal.SH.Biomass.SH.Elec</t>
  </si>
  <si>
    <t>FEC_per_household.kWh.EE.Res.HH.Thermal.SH.Biomass.SC</t>
  </si>
  <si>
    <t>FEC_per_household.kWh.EE.Res.HH.Thermal.SH.Biomass.SC.AC.Elec</t>
  </si>
  <si>
    <t>FEC_per_household.kWh.EE.Res.HH.Thermal.SH.Biomass.WH</t>
  </si>
  <si>
    <t>FEC_per_household.kWh.EE.Res.HH.Thermal.SH.Biomass.WH.Biomass.NoSolar.Biomass</t>
  </si>
  <si>
    <t>FEC_per_household.kWh.EE.Res.HH.Thermal.SH.Biomass.WH.Biomass.Solar</t>
  </si>
  <si>
    <t>FEC_per_household.kWh.EE.Res.HH.Thermal.SH.Biomass.WH.Biomass.Solar.Biomass</t>
  </si>
  <si>
    <t>FEC_per_household.kWh.EE.Res.HH.Thermal.SH.Biomass.WH.Biomass.Solar.Solar</t>
  </si>
  <si>
    <t>FEC_per_household.kWh.EE.Res.HH.Thermal.SH.Biomass.WH.LPG.NoSolar.LPG</t>
  </si>
  <si>
    <t>FEC_per_household.kWh.EE.Res.HH.Thermal.SH.Biomass.WH.LPG.Solar</t>
  </si>
  <si>
    <t>FEC_per_household.kWh.EE.Res.HH.Thermal.SH.Biomass.WH.LPG.Solar.LPG</t>
  </si>
  <si>
    <t>FEC_per_household.kWh.EE.Res.HH.Thermal.SH.Biomass.WH.LPG.Solar.Solar</t>
  </si>
  <si>
    <t>FEC_per_household.kWh.EE.Res.HH.Thermal.SH.Biomass.WH.Elc.NoSolar.Elec</t>
  </si>
  <si>
    <t>FEC_per_household.kWh.EE.Res.HH.Thermal.SH.Biomass.WH.Elc.Solar</t>
  </si>
  <si>
    <t>FEC_per_household.kWh.EE.Res.HH.Thermal.SH.Biomass.WH.Elc.Solar.Elec</t>
  </si>
  <si>
    <t>FEC_per_household.kWh.EE.Res.HH.Thermal.SH.Biomass.WH.Elc.Solar.Solar</t>
  </si>
  <si>
    <t>FEC_per_household.kWh.EE.Res.HH.Thermal.SH.Biomass.CO</t>
  </si>
  <si>
    <t>FEC_per_household.kWh.EE.Res.HH.Thermal.SH.Biomass.CO.Biomass.Biomass</t>
  </si>
  <si>
    <t>FEC_per_household.kWh.EE.Res.HH.Thermal.SH.Biomass.CO.LPG.LPG</t>
  </si>
  <si>
    <t>FEC_per_household.kWh.EE.Res.HH.Thermal.SH.Biomass.CO.Elc.Elec</t>
  </si>
  <si>
    <t>FEC_per_household.kWh.EE.Res.HH.Thermal.SH.Geo</t>
  </si>
  <si>
    <t>FEC_per_household.kWh.EE.Res.HH.Thermal.SH.Geo.SH</t>
  </si>
  <si>
    <t>FEC_per_household.kWh.EE.Res.HH.Thermal.SH.Geo.SH.Geo</t>
  </si>
  <si>
    <t>FEC_per_household.kWh.EE.Res.HH.Thermal.SH.Geo.SH.Elec</t>
  </si>
  <si>
    <t>FEC_per_household.kWh.EE.Res.HH.Thermal.SH.Geo.SC</t>
  </si>
  <si>
    <t>FEC_per_household.kWh.EE.Res.HH.Thermal.SH.Geo.SC.AC.Elec</t>
  </si>
  <si>
    <t>FEC_per_household.kWh.EE.Res.HH.Thermal.SH.Geo.WH</t>
  </si>
  <si>
    <t>FEC_per_household.kWh.EE.Res.HH.Thermal.SH.Geo.WH.Geo.NoSolar.Geo</t>
  </si>
  <si>
    <t>FEC_per_household.kWh.EE.Res.HH.Thermal.SH.Geo.WH.Geo.Solar</t>
  </si>
  <si>
    <t>FEC_per_household.kWh.EE.Res.HH.Thermal.SH.Geo.WH.Geo.Solar.Geo</t>
  </si>
  <si>
    <t>FEC_per_household.kWh.EE.Res.HH.Thermal.SH.Geo.WH.Geo.Solar.Solar</t>
  </si>
  <si>
    <t>FEC_per_household.kWh.EE.Res.HH.Thermal.SH.Geo.WH.Elc.NoSolar.Elec</t>
  </si>
  <si>
    <t>FEC_per_household.kWh.EE.Res.HH.Thermal.SH.Geo.WH.Elc.Solar</t>
  </si>
  <si>
    <t>FEC_per_household.kWh.EE.Res.HH.Thermal.SH.Geo.WH.Elc.Solar.Elec</t>
  </si>
  <si>
    <t>FEC_per_household.kWh.EE.Res.HH.Thermal.SH.Geo.WH.Elc.Solar.Solar</t>
  </si>
  <si>
    <t>FEC_per_household.kWh.EE.Res.HH.Thermal.SH.Geo.CO</t>
  </si>
  <si>
    <t>FEC_per_household.kWh.EE.Res.HH.Thermal.SH.Geo.CO.LPG.LPG</t>
  </si>
  <si>
    <t>FEC_per_household.kWh.EE.Res.HH.Thermal.SH.Geo.CO.Elc.Elec</t>
  </si>
  <si>
    <t>FEC_per_household.kWh.EE.Res.HH.Thermal.SH.DistrHeat</t>
  </si>
  <si>
    <t>FEC_per_household.kWh.EE.Res.HH.Thermal.SH.DistrHeat.SH</t>
  </si>
  <si>
    <t>FEC_per_household.kWh.EE.Res.HH.Thermal.SH.DistrHeat.SH.Steam_Distr</t>
  </si>
  <si>
    <t>FEC_per_household.kWh.EE.Res.HH.Thermal.SH.DistrHeat.SH.Elec</t>
  </si>
  <si>
    <t>FEC_per_household.kWh.EE.Res.HH.Thermal.SH.DistrHeat.SC</t>
  </si>
  <si>
    <t>FEC_per_household.kWh.EE.Res.HH.Thermal.SH.DistrHeat.SC.AC.Elec</t>
  </si>
  <si>
    <t>FEC_per_household.kWh.EE.Res.HH.Thermal.SH.DistrHeat.WH</t>
  </si>
  <si>
    <t>FEC_per_household.kWh.EE.Res.HH.Thermal.SH.DistrHeat.WH.DistrHeat.NoSolar.Steam_Distr</t>
  </si>
  <si>
    <t>FEC_per_household.kWh.EE.Res.HH.Thermal.SH.DistrHeat.WH.DistrHeat.Solar</t>
  </si>
  <si>
    <t>FEC_per_household.kWh.EE.Res.HH.Thermal.SH.DistrHeat.WH.DistrHeat.Solar.Steam_Distr</t>
  </si>
  <si>
    <t>FEC_per_household.kWh.EE.Res.HH.Thermal.SH.DistrHeat.WH.DistrHeat.Solar.Solar</t>
  </si>
  <si>
    <t>FEC_per_household.kWh.EE.Res.HH.Thermal.SH.DistrHeat.WH.Elc.NoSolar.Elec</t>
  </si>
  <si>
    <t>FEC_per_household.kWh.EE.Res.HH.Thermal.SH.DistrHeat.WH.Elc.Solar</t>
  </si>
  <si>
    <t>FEC_per_household.kWh.EE.Res.HH.Thermal.SH.DistrHeat.WH.Elc.Solar.Elec</t>
  </si>
  <si>
    <t>FEC_per_household.kWh.EE.Res.HH.Thermal.SH.DistrHeat.WH.Elc.Solar.Solar</t>
  </si>
  <si>
    <t>FEC_per_household.kWh.EE.Res.HH.Thermal.SH.DistrHeat.CO</t>
  </si>
  <si>
    <t>FEC_per_household.kWh.EE.Res.HH.Thermal.SH.DistrHeat.CO.LPG.LPG</t>
  </si>
  <si>
    <t>FEC_per_household.kWh.EE.Res.HH.Thermal.SH.DistrHeat.CO.Elc.Elec</t>
  </si>
  <si>
    <t>FEC_per_household.kWh.EE.Res.HH.Thermal.SH.AdvElc</t>
  </si>
  <si>
    <t>FEC_per_household.kWh.EE.Res.HH.Thermal.SH.AdvElc.SH</t>
  </si>
  <si>
    <t>FEC_per_household.kWh.EE.Res.HH.Thermal.SH.AdvElc.SH.Elec</t>
  </si>
  <si>
    <t>FEC_per_household.kWh.EE.Res.HH.Thermal.SH.AdvElc.SC</t>
  </si>
  <si>
    <t>FEC_per_household.kWh.EE.Res.HH.Thermal.SH.AdvElc.SC.AC.Elec</t>
  </si>
  <si>
    <t>FEC_per_household.kWh.EE.Res.HH.Thermal.SH.AdvElc.WH</t>
  </si>
  <si>
    <t>FEC_per_household.kWh.EE.Res.HH.Thermal.SH.AdvElc.WH.LPG.NoSolar.LPG</t>
  </si>
  <si>
    <t>FEC_per_household.kWh.EE.Res.HH.Thermal.SH.AdvElc.WH.LPG.Solar</t>
  </si>
  <si>
    <t>FEC_per_household.kWh.EE.Res.HH.Thermal.SH.AdvElc.WH.LPG.Solar.LPG</t>
  </si>
  <si>
    <t>FEC_per_household.kWh.EE.Res.HH.Thermal.SH.AdvElc.WH.LPG.Solar.Solar</t>
  </si>
  <si>
    <t>FEC_per_household.kWh.EE.Res.HH.Thermal.SH.AdvElc.WH.Elc.NoSolar.Elec</t>
  </si>
  <si>
    <t>FEC_per_household.kWh.EE.Res.HH.Thermal.SH.AdvElc.WH.Elc.Solar</t>
  </si>
  <si>
    <t>FEC_per_household.kWh.EE.Res.HH.Thermal.SH.AdvElc.WH.Elc.Solar.Elec</t>
  </si>
  <si>
    <t>FEC_per_household.kWh.EE.Res.HH.Thermal.SH.AdvElc.WH.Elc.Solar.Solar</t>
  </si>
  <si>
    <t>FEC_per_household.kWh.EE.Res.HH.Thermal.SH.AdvElc.CO</t>
  </si>
  <si>
    <t>FEC_per_household.kWh.EE.Res.HH.Thermal.SH.AdvElc.CO.LPG.LPG</t>
  </si>
  <si>
    <t>FEC_per_household.kWh.EE.Res.HH.Thermal.SH.AdvElc.CO.Elc.Elec</t>
  </si>
  <si>
    <t>FEC_per_household.kWh.EE.Res.HH.Thermal.SH.ConvElc</t>
  </si>
  <si>
    <t>FEC_per_household.kWh.EE.Res.HH.Thermal.SH.ConvElc.SH</t>
  </si>
  <si>
    <t>FEC_per_household.kWh.EE.Res.HH.Thermal.SH.ConvElc.SH.Elec</t>
  </si>
  <si>
    <t>FEC_per_household.kWh.EE.Res.HH.Thermal.SH.ConvElc.SC</t>
  </si>
  <si>
    <t>FEC_per_household.kWh.EE.Res.HH.Thermal.SH.ConvElc.SC.AC.Elec</t>
  </si>
  <si>
    <t>FEC_per_household.kWh.EE.Res.HH.Thermal.SH.ConvElc.WH</t>
  </si>
  <si>
    <t>FEC_per_household.kWh.EE.Res.HH.Thermal.SH.ConvElc.WH.LPG.NoSolar.LPG</t>
  </si>
  <si>
    <t>FEC_per_household.kWh.EE.Res.HH.Thermal.SH.ConvElc.WH.LPG.Solar</t>
  </si>
  <si>
    <t>FEC_per_household.kWh.EE.Res.HH.Thermal.SH.ConvElc.WH.LPG.Solar.LPG</t>
  </si>
  <si>
    <t>FEC_per_household.kWh.EE.Res.HH.Thermal.SH.ConvElc.WH.LPG.Solar.Solar</t>
  </si>
  <si>
    <t>FEC_per_household.kWh.EE.Res.HH.Thermal.SH.ConvElc.WH.Elc.NoSolar.Elec</t>
  </si>
  <si>
    <t>FEC_per_household.kWh.EE.Res.HH.Thermal.SH.ConvElc.WH.Elc.Solar</t>
  </si>
  <si>
    <t>FEC_per_household.kWh.EE.Res.HH.Thermal.SH.ConvElc.WH.Elc.Solar.Elec</t>
  </si>
  <si>
    <t>FEC_per_household.kWh.EE.Res.HH.Thermal.SH.ConvElc.WH.Elc.Solar.Solar</t>
  </si>
  <si>
    <t>FEC_per_household.kWh.EE.Res.HH.Thermal.SH.ConvElc.CO</t>
  </si>
  <si>
    <t>FEC_per_household.kWh.EE.Res.HH.Thermal.SH.ConvElc.CO.LPG.LPG</t>
  </si>
  <si>
    <t>FEC_per_household.kWh.EE.Res.HH.Thermal.SH.ConvElc.CO.Elc.Elec</t>
  </si>
  <si>
    <t>EE - Thermal energy service per household (detailed structure)</t>
  </si>
  <si>
    <t>TES_per_household.kWh.EE.Res.HH.Thermal.SH.Solids</t>
  </si>
  <si>
    <t>TES_per_household.kWh.EE.Res.HH.Thermal.SH.Solids.SH</t>
  </si>
  <si>
    <t>TES_per_household.kWh.EE.Res.HH.Thermal.SH.Solids.SH.Solids</t>
  </si>
  <si>
    <t>TES_per_household.kWh.EE.Res.HH.Thermal.SH.Solids.SH.Elec</t>
  </si>
  <si>
    <t>TES_per_household.kWh.EE.Res.HH.Thermal.SH.Solids.SC</t>
  </si>
  <si>
    <t>TES_per_household.kWh.EE.Res.HH.Thermal.SH.Solids.SC.AC.Elec</t>
  </si>
  <si>
    <t>TES_per_household.kWh.EE.Res.HH.Thermal.SH.Solids.WH</t>
  </si>
  <si>
    <t>TES_per_household.kWh.EE.Res.HH.Thermal.SH.Solids.WH.Solids.NoSolar.Solids</t>
  </si>
  <si>
    <t>TES_per_household.kWh.EE.Res.HH.Thermal.SH.Solids.WH.LPG.NoSolar.LPG</t>
  </si>
  <si>
    <t>TES_per_household.kWh.EE.Res.HH.Thermal.SH.Solids.WH.LPG.Solar</t>
  </si>
  <si>
    <t>TES_per_household.kWh.EE.Res.HH.Thermal.SH.Solids.WH.LPG.Solar.LPG</t>
  </si>
  <si>
    <t>TES_per_household.kWh.EE.Res.HH.Thermal.SH.Solids.WH.LPG.Solar.Solar</t>
  </si>
  <si>
    <t>TES_per_household.kWh.EE.Res.HH.Thermal.SH.Solids.WH.Elc.NoSolar.Elec</t>
  </si>
  <si>
    <t>TES_per_household.kWh.EE.Res.HH.Thermal.SH.Solids.WH.Elc.Solar</t>
  </si>
  <si>
    <t>TES_per_household.kWh.EE.Res.HH.Thermal.SH.Solids.WH.Elc.Solar.Elec</t>
  </si>
  <si>
    <t>TES_per_household.kWh.EE.Res.HH.Thermal.SH.Solids.WH.Elc.Solar.Solar</t>
  </si>
  <si>
    <t>TES_per_household.kWh.EE.Res.HH.Thermal.SH.Solids.CO</t>
  </si>
  <si>
    <t>TES_per_household.kWh.EE.Res.HH.Thermal.SH.Solids.CO.Solids.Solids</t>
  </si>
  <si>
    <t>TES_per_household.kWh.EE.Res.HH.Thermal.SH.Solids.CO.LPG.LPG</t>
  </si>
  <si>
    <t>TES_per_household.kWh.EE.Res.HH.Thermal.SH.Solids.CO.Elc.Elec</t>
  </si>
  <si>
    <t>TES_per_household.kWh.EE.Res.HH.Thermal.SH.LPG</t>
  </si>
  <si>
    <t>TES_per_household.kWh.EE.Res.HH.Thermal.SH.LPG.SH</t>
  </si>
  <si>
    <t>TES_per_household.kWh.EE.Res.HH.Thermal.SH.LPG.SH.LPG</t>
  </si>
  <si>
    <t>TES_per_household.kWh.EE.Res.HH.Thermal.SH.LPG.SH.Elec</t>
  </si>
  <si>
    <t>TES_per_household.kWh.EE.Res.HH.Thermal.SH.LPG.SC</t>
  </si>
  <si>
    <t>TES_per_household.kWh.EE.Res.HH.Thermal.SH.LPG.SC.AC.Elec</t>
  </si>
  <si>
    <t>TES_per_household.kWh.EE.Res.HH.Thermal.SH.LPG.WH</t>
  </si>
  <si>
    <t>TES_per_household.kWh.EE.Res.HH.Thermal.SH.LPG.WH.LPG.NoSolar.LPG</t>
  </si>
  <si>
    <t>TES_per_household.kWh.EE.Res.HH.Thermal.SH.LPG.WH.LPG.Solar</t>
  </si>
  <si>
    <t>TES_per_household.kWh.EE.Res.HH.Thermal.SH.LPG.WH.LPG.Solar.LPG</t>
  </si>
  <si>
    <t>TES_per_household.kWh.EE.Res.HH.Thermal.SH.LPG.WH.LPG.Solar.Solar</t>
  </si>
  <si>
    <t>TES_per_household.kWh.EE.Res.HH.Thermal.SH.LPG.WH.Elc.NoSolar.Elec</t>
  </si>
  <si>
    <t>TES_per_household.kWh.EE.Res.HH.Thermal.SH.LPG.WH.Elc.Solar</t>
  </si>
  <si>
    <t>TES_per_household.kWh.EE.Res.HH.Thermal.SH.LPG.WH.Elc.Solar.Elec</t>
  </si>
  <si>
    <t>TES_per_household.kWh.EE.Res.HH.Thermal.SH.LPG.WH.Elc.Solar.Solar</t>
  </si>
  <si>
    <t>TES_per_household.kWh.EE.Res.HH.Thermal.SH.LPG.CO</t>
  </si>
  <si>
    <t>TES_per_household.kWh.EE.Res.HH.Thermal.SH.LPG.CO.LPG.LPG</t>
  </si>
  <si>
    <t>TES_per_household.kWh.EE.Res.HH.Thermal.SH.LPG.CO.Elc.Elec</t>
  </si>
  <si>
    <t>TES_per_household.kWh.EE.Res.HH.Thermal.SH.Oil</t>
  </si>
  <si>
    <t>TES_per_household.kWh.EE.Res.HH.Thermal.SH.Oil.SH</t>
  </si>
  <si>
    <t>TES_per_household.kWh.EE.Res.HH.Thermal.SH.Oil.SH.Oil</t>
  </si>
  <si>
    <t>TES_per_household.kWh.EE.Res.HH.Thermal.SH.Oil.SH.Elec</t>
  </si>
  <si>
    <t>TES_per_household.kWh.EE.Res.HH.Thermal.SH.Oil.SC</t>
  </si>
  <si>
    <t>TES_per_household.kWh.EE.Res.HH.Thermal.SH.Oil.SC.AC.Elec</t>
  </si>
  <si>
    <t>TES_per_household.kWh.EE.Res.HH.Thermal.SH.Oil.WH</t>
  </si>
  <si>
    <t>TES_per_household.kWh.EE.Res.HH.Thermal.SH.Oil.WH.Oil.NoSolar.Oil</t>
  </si>
  <si>
    <t>TES_per_household.kWh.EE.Res.HH.Thermal.SH.Oil.WH.Oil.Solar</t>
  </si>
  <si>
    <t>TES_per_household.kWh.EE.Res.HH.Thermal.SH.Oil.WH.Oil.Solar.Oil</t>
  </si>
  <si>
    <t>TES_per_household.kWh.EE.Res.HH.Thermal.SH.Oil.WH.Oil.Solar.Solar</t>
  </si>
  <si>
    <t>TES_per_household.kWh.EE.Res.HH.Thermal.SH.Oil.WH.Elc.NoSolar.Elec</t>
  </si>
  <si>
    <t>TES_per_household.kWh.EE.Res.HH.Thermal.SH.Oil.WH.Elc.Solar</t>
  </si>
  <si>
    <t>TES_per_household.kWh.EE.Res.HH.Thermal.SH.Oil.WH.Elc.Solar.Elec</t>
  </si>
  <si>
    <t>TES_per_household.kWh.EE.Res.HH.Thermal.SH.Oil.WH.Elc.Solar.Solar</t>
  </si>
  <si>
    <t>TES_per_household.kWh.EE.Res.HH.Thermal.SH.Oil.CO</t>
  </si>
  <si>
    <t>TES_per_household.kWh.EE.Res.HH.Thermal.SH.Oil.CO.LPG.LPG</t>
  </si>
  <si>
    <t>TES_per_household.kWh.EE.Res.HH.Thermal.SH.Oil.CO.Elc.Elec</t>
  </si>
  <si>
    <t>TES_per_household.kWh.EE.Res.HH.Thermal.SH.Gas</t>
  </si>
  <si>
    <t>TES_per_household.kWh.EE.Res.HH.Thermal.SH.Gas.SH</t>
  </si>
  <si>
    <t>TES_per_household.kWh.EE.Res.HH.Thermal.SH.Gas.SH.Gas</t>
  </si>
  <si>
    <t>TES_per_household.kWh.EE.Res.HH.Thermal.SH.Gas.SH.Elec</t>
  </si>
  <si>
    <t>TES_per_household.kWh.EE.Res.HH.Thermal.SH.Gas.SC</t>
  </si>
  <si>
    <t>TES_per_household.kWh.EE.Res.HH.Thermal.SH.Gas.SC.AC.Elec</t>
  </si>
  <si>
    <t>TES_per_household.kWh.EE.Res.HH.Thermal.SH.Gas.WH</t>
  </si>
  <si>
    <t>TES_per_household.kWh.EE.Res.HH.Thermal.SH.Gas.WH.Gas.NoSolar.Gas</t>
  </si>
  <si>
    <t>TES_per_household.kWh.EE.Res.HH.Thermal.SH.Gas.WH.Gas.Solar</t>
  </si>
  <si>
    <t>TES_per_household.kWh.EE.Res.HH.Thermal.SH.Gas.WH.Gas.Solar.Gas</t>
  </si>
  <si>
    <t>TES_per_household.kWh.EE.Res.HH.Thermal.SH.Gas.WH.Gas.Solar.Solar</t>
  </si>
  <si>
    <t>TES_per_household.kWh.EE.Res.HH.Thermal.SH.Gas.WH.Elc.NoSolar.Elec</t>
  </si>
  <si>
    <t>TES_per_household.kWh.EE.Res.HH.Thermal.SH.Gas.WH.Elc.Solar</t>
  </si>
  <si>
    <t>TES_per_household.kWh.EE.Res.HH.Thermal.SH.Gas.WH.Elc.Solar.Elec</t>
  </si>
  <si>
    <t>TES_per_household.kWh.EE.Res.HH.Thermal.SH.Gas.WH.Elc.Solar.Solar</t>
  </si>
  <si>
    <t>TES_per_household.kWh.EE.Res.HH.Thermal.SH.Gas.CO</t>
  </si>
  <si>
    <t>TES_per_household.kWh.EE.Res.HH.Thermal.SH.Gas.CO.Gas.Gas</t>
  </si>
  <si>
    <t>TES_per_household.kWh.EE.Res.HH.Thermal.SH.Gas.CO.Elc.Elec</t>
  </si>
  <si>
    <t>TES_per_household.kWh.EE.Res.HH.Thermal.SH.Biomass</t>
  </si>
  <si>
    <t>TES_per_household.kWh.EE.Res.HH.Thermal.SH.Biomass.SH</t>
  </si>
  <si>
    <t>TES_per_household.kWh.EE.Res.HH.Thermal.SH.Biomass.SH.Biomass</t>
  </si>
  <si>
    <t>TES_per_household.kWh.EE.Res.HH.Thermal.SH.Biomass.SH.Elec</t>
  </si>
  <si>
    <t>TES_per_household.kWh.EE.Res.HH.Thermal.SH.Biomass.SC</t>
  </si>
  <si>
    <t>TES_per_household.kWh.EE.Res.HH.Thermal.SH.Biomass.SC.AC.Elec</t>
  </si>
  <si>
    <t>TES_per_household.kWh.EE.Res.HH.Thermal.SH.Biomass.WH</t>
  </si>
  <si>
    <t>TES_per_household.kWh.EE.Res.HH.Thermal.SH.Biomass.WH.Biomass.NoSolar.Biomass</t>
  </si>
  <si>
    <t>TES_per_household.kWh.EE.Res.HH.Thermal.SH.Biomass.WH.Biomass.Solar</t>
  </si>
  <si>
    <t>TES_per_household.kWh.EE.Res.HH.Thermal.SH.Biomass.WH.Biomass.Solar.Biomass</t>
  </si>
  <si>
    <t>TES_per_household.kWh.EE.Res.HH.Thermal.SH.Biomass.WH.Biomass.Solar.Solar</t>
  </si>
  <si>
    <t>TES_per_household.kWh.EE.Res.HH.Thermal.SH.Biomass.WH.LPG.NoSolar.LPG</t>
  </si>
  <si>
    <t>TES_per_household.kWh.EE.Res.HH.Thermal.SH.Biomass.WH.LPG.Solar</t>
  </si>
  <si>
    <t>TES_per_household.kWh.EE.Res.HH.Thermal.SH.Biomass.WH.LPG.Solar.LPG</t>
  </si>
  <si>
    <t>TES_per_household.kWh.EE.Res.HH.Thermal.SH.Biomass.WH.LPG.Solar.Solar</t>
  </si>
  <si>
    <t>TES_per_household.kWh.EE.Res.HH.Thermal.SH.Biomass.WH.Elc.NoSolar.Elec</t>
  </si>
  <si>
    <t>TES_per_household.kWh.EE.Res.HH.Thermal.SH.Biomass.WH.Elc.Solar</t>
  </si>
  <si>
    <t>TES_per_household.kWh.EE.Res.HH.Thermal.SH.Biomass.WH.Elc.Solar.Elec</t>
  </si>
  <si>
    <t>TES_per_household.kWh.EE.Res.HH.Thermal.SH.Biomass.WH.Elc.Solar.Solar</t>
  </si>
  <si>
    <t>TES_per_household.kWh.EE.Res.HH.Thermal.SH.Biomass.CO</t>
  </si>
  <si>
    <t>TES_per_household.kWh.EE.Res.HH.Thermal.SH.Biomass.CO.Biomass.Biomass</t>
  </si>
  <si>
    <t>TES_per_household.kWh.EE.Res.HH.Thermal.SH.Biomass.CO.LPG.LPG</t>
  </si>
  <si>
    <t>TES_per_household.kWh.EE.Res.HH.Thermal.SH.Biomass.CO.Elc.Elec</t>
  </si>
  <si>
    <t>TES_per_household.kWh.EE.Res.HH.Thermal.SH.Geo</t>
  </si>
  <si>
    <t>TES_per_household.kWh.EE.Res.HH.Thermal.SH.Geo.SH</t>
  </si>
  <si>
    <t>TES_per_household.kWh.EE.Res.HH.Thermal.SH.Geo.SH.Geo</t>
  </si>
  <si>
    <t>TES_per_household.kWh.EE.Res.HH.Thermal.SH.Geo.SH.Elec</t>
  </si>
  <si>
    <t>TES_per_household.kWh.EE.Res.HH.Thermal.SH.Geo.SC</t>
  </si>
  <si>
    <t>TES_per_household.kWh.EE.Res.HH.Thermal.SH.Geo.SC.AC.Elec</t>
  </si>
  <si>
    <t>TES_per_household.kWh.EE.Res.HH.Thermal.SH.Geo.WH</t>
  </si>
  <si>
    <t>TES_per_household.kWh.EE.Res.HH.Thermal.SH.Geo.WH.Geo.NoSolar.Geo</t>
  </si>
  <si>
    <t>TES_per_household.kWh.EE.Res.HH.Thermal.SH.Geo.WH.Geo.Solar</t>
  </si>
  <si>
    <t>TES_per_household.kWh.EE.Res.HH.Thermal.SH.Geo.WH.Geo.Solar.Geo</t>
  </si>
  <si>
    <t>TES_per_household.kWh.EE.Res.HH.Thermal.SH.Geo.WH.Geo.Solar.Solar</t>
  </si>
  <si>
    <t>TES_per_household.kWh.EE.Res.HH.Thermal.SH.Geo.WH.Elc.NoSolar.Elec</t>
  </si>
  <si>
    <t>TES_per_household.kWh.EE.Res.HH.Thermal.SH.Geo.WH.Elc.Solar</t>
  </si>
  <si>
    <t>TES_per_household.kWh.EE.Res.HH.Thermal.SH.Geo.WH.Elc.Solar.Elec</t>
  </si>
  <si>
    <t>TES_per_household.kWh.EE.Res.HH.Thermal.SH.Geo.WH.Elc.Solar.Solar</t>
  </si>
  <si>
    <t>TES_per_household.kWh.EE.Res.HH.Thermal.SH.Geo.CO</t>
  </si>
  <si>
    <t>TES_per_household.kWh.EE.Res.HH.Thermal.SH.Geo.CO.LPG.LPG</t>
  </si>
  <si>
    <t>TES_per_household.kWh.EE.Res.HH.Thermal.SH.Geo.CO.Elc.Elec</t>
  </si>
  <si>
    <t>TES_per_household.kWh.EE.Res.HH.Thermal.SH.DistrHeat</t>
  </si>
  <si>
    <t>TES_per_household.kWh.EE.Res.HH.Thermal.SH.DistrHeat.SH</t>
  </si>
  <si>
    <t>TES_per_household.kWh.EE.Res.HH.Thermal.SH.DistrHeat.SH.Steam_Distr</t>
  </si>
  <si>
    <t>TES_per_household.kWh.EE.Res.HH.Thermal.SH.DistrHeat.SH.Elec</t>
  </si>
  <si>
    <t>TES_per_household.kWh.EE.Res.HH.Thermal.SH.DistrHeat.SC</t>
  </si>
  <si>
    <t>TES_per_household.kWh.EE.Res.HH.Thermal.SH.DistrHeat.SC.AC.Elec</t>
  </si>
  <si>
    <t>TES_per_household.kWh.EE.Res.HH.Thermal.SH.DistrHeat.WH</t>
  </si>
  <si>
    <t>TES_per_household.kWh.EE.Res.HH.Thermal.SH.DistrHeat.WH.DistrHeat.NoSolar.Steam_Distr</t>
  </si>
  <si>
    <t>TES_per_household.kWh.EE.Res.HH.Thermal.SH.DistrHeat.WH.DistrHeat.Solar</t>
  </si>
  <si>
    <t>TES_per_household.kWh.EE.Res.HH.Thermal.SH.DistrHeat.WH.DistrHeat.Solar.Steam_Distr</t>
  </si>
  <si>
    <t>TES_per_household.kWh.EE.Res.HH.Thermal.SH.DistrHeat.WH.DistrHeat.Solar.Solar</t>
  </si>
  <si>
    <t>TES_per_household.kWh.EE.Res.HH.Thermal.SH.DistrHeat.WH.Elc.NoSolar.Elec</t>
  </si>
  <si>
    <t>TES_per_household.kWh.EE.Res.HH.Thermal.SH.DistrHeat.WH.Elc.Solar</t>
  </si>
  <si>
    <t>TES_per_household.kWh.EE.Res.HH.Thermal.SH.DistrHeat.WH.Elc.Solar.Elec</t>
  </si>
  <si>
    <t>TES_per_household.kWh.EE.Res.HH.Thermal.SH.DistrHeat.WH.Elc.Solar.Solar</t>
  </si>
  <si>
    <t>TES_per_household.kWh.EE.Res.HH.Thermal.SH.DistrHeat.CO</t>
  </si>
  <si>
    <t>TES_per_household.kWh.EE.Res.HH.Thermal.SH.DistrHeat.CO.LPG.LPG</t>
  </si>
  <si>
    <t>TES_per_household.kWh.EE.Res.HH.Thermal.SH.DistrHeat.CO.Elc.Elec</t>
  </si>
  <si>
    <t>TES_per_household.kWh.EE.Res.HH.Thermal.SH.AdvElc</t>
  </si>
  <si>
    <t>TES_per_household.kWh.EE.Res.HH.Thermal.SH.AdvElc.SH</t>
  </si>
  <si>
    <t>TES_per_household.kWh.EE.Res.HH.Thermal.SH.AdvElc.SH.Elec</t>
  </si>
  <si>
    <t>TES_per_household.kWh.EE.Res.HH.Thermal.SH.AdvElc.SC</t>
  </si>
  <si>
    <t>TES_per_household.kWh.EE.Res.HH.Thermal.SH.AdvElc.SC.AC.Elec</t>
  </si>
  <si>
    <t>TES_per_household.kWh.EE.Res.HH.Thermal.SH.AdvElc.WH</t>
  </si>
  <si>
    <t>TES_per_household.kWh.EE.Res.HH.Thermal.SH.AdvElc.WH.LPG.NoSolar.LPG</t>
  </si>
  <si>
    <t>TES_per_household.kWh.EE.Res.HH.Thermal.SH.AdvElc.WH.LPG.Solar</t>
  </si>
  <si>
    <t>TES_per_household.kWh.EE.Res.HH.Thermal.SH.AdvElc.WH.LPG.Solar.LPG</t>
  </si>
  <si>
    <t>TES_per_household.kWh.EE.Res.HH.Thermal.SH.AdvElc.WH.LPG.Solar.Solar</t>
  </si>
  <si>
    <t>TES_per_household.kWh.EE.Res.HH.Thermal.SH.AdvElc.WH.Elc.NoSolar.Elec</t>
  </si>
  <si>
    <t>TES_per_household.kWh.EE.Res.HH.Thermal.SH.AdvElc.WH.Elc.Solar</t>
  </si>
  <si>
    <t>TES_per_household.kWh.EE.Res.HH.Thermal.SH.AdvElc.WH.Elc.Solar.Elec</t>
  </si>
  <si>
    <t>TES_per_household.kWh.EE.Res.HH.Thermal.SH.AdvElc.WH.Elc.Solar.Solar</t>
  </si>
  <si>
    <t>TES_per_household.kWh.EE.Res.HH.Thermal.SH.AdvElc.CO</t>
  </si>
  <si>
    <t>TES_per_household.kWh.EE.Res.HH.Thermal.SH.AdvElc.CO.LPG.LPG</t>
  </si>
  <si>
    <t>TES_per_household.kWh.EE.Res.HH.Thermal.SH.AdvElc.CO.Elc.Elec</t>
  </si>
  <si>
    <t>TES_per_household.kWh.EE.Res.HH.Thermal.SH.ConvElc</t>
  </si>
  <si>
    <t>TES_per_household.kWh.EE.Res.HH.Thermal.SH.ConvElc.SH</t>
  </si>
  <si>
    <t>TES_per_household.kWh.EE.Res.HH.Thermal.SH.ConvElc.SH.Elec</t>
  </si>
  <si>
    <t>TES_per_household.kWh.EE.Res.HH.Thermal.SH.ConvElc.SC</t>
  </si>
  <si>
    <t>TES_per_household.kWh.EE.Res.HH.Thermal.SH.ConvElc.SC.AC.Elec</t>
  </si>
  <si>
    <t>TES_per_household.kWh.EE.Res.HH.Thermal.SH.ConvElc.WH</t>
  </si>
  <si>
    <t>TES_per_household.kWh.EE.Res.HH.Thermal.SH.ConvElc.WH.LPG.NoSolar.LPG</t>
  </si>
  <si>
    <t>TES_per_household.kWh.EE.Res.HH.Thermal.SH.ConvElc.WH.LPG.Solar</t>
  </si>
  <si>
    <t>TES_per_household.kWh.EE.Res.HH.Thermal.SH.ConvElc.WH.LPG.Solar.LPG</t>
  </si>
  <si>
    <t>TES_per_household.kWh.EE.Res.HH.Thermal.SH.ConvElc.WH.LPG.Solar.Solar</t>
  </si>
  <si>
    <t>TES_per_household.kWh.EE.Res.HH.Thermal.SH.ConvElc.WH.Elc.NoSolar.Elec</t>
  </si>
  <si>
    <t>TES_per_household.kWh.EE.Res.HH.Thermal.SH.ConvElc.WH.Elc.Solar</t>
  </si>
  <si>
    <t>TES_per_household.kWh.EE.Res.HH.Thermal.SH.ConvElc.WH.Elc.Solar.Elec</t>
  </si>
  <si>
    <t>TES_per_household.kWh.EE.Res.HH.Thermal.SH.ConvElc.WH.Elc.Solar.Solar</t>
  </si>
  <si>
    <t>TES_per_household.kWh.EE.Res.HH.Thermal.SH.ConvElc.CO</t>
  </si>
  <si>
    <t>TES_per_household.kWh.EE.Res.HH.Thermal.SH.ConvElc.CO.LPG.LPG</t>
  </si>
  <si>
    <t>TES_per_household.kWh.EE.Res.HH.Thermal.SH.ConvElc.CO.Elc.Elec</t>
  </si>
  <si>
    <t>EE - CO2 emissions per household (detailed structure)</t>
  </si>
  <si>
    <t>EMI_per_household.kgCO2.EE.Res.HH.Thermal.SH.Solids</t>
  </si>
  <si>
    <t>EMI_per_household.kgCO2.EE.Res.HH.Thermal.SH.Solids.SH</t>
  </si>
  <si>
    <t>EMI_per_household.kgCO2.EE.Res.HH.Thermal.SH.Solids.SH.Solids</t>
  </si>
  <si>
    <t>EMI_per_household.kgCO2.EE.Res.HH.Thermal.SH.Solids.SH.Elec</t>
  </si>
  <si>
    <t>EMI_per_household.kgCO2.EE.Res.HH.Thermal.SH.Solids.SC</t>
  </si>
  <si>
    <t>EMI_per_household.kgCO2.EE.Res.HH.Thermal.SH.Solids.SC.AC.Elec</t>
  </si>
  <si>
    <t>EMI_per_household.kgCO2.EE.Res.HH.Thermal.SH.Solids.WH</t>
  </si>
  <si>
    <t>EMI_per_household.kgCO2.EE.Res.HH.Thermal.SH.Solids.WH.Solids.NoSolar.Solids</t>
  </si>
  <si>
    <t>EMI_per_household.kgCO2.EE.Res.HH.Thermal.SH.Solids.WH.LPG.NoSolar.LPG</t>
  </si>
  <si>
    <t>EMI_per_household.kgCO2.EE.Res.HH.Thermal.SH.Solids.WH.LPG.Solar</t>
  </si>
  <si>
    <t>EMI_per_household.kgCO2.EE.Res.HH.Thermal.SH.Solids.WH.LPG.Solar.LPG</t>
  </si>
  <si>
    <t>EMI_per_household.kgCO2.EE.Res.HH.Thermal.SH.Solids.WH.LPG.Solar.Solar</t>
  </si>
  <si>
    <t>EMI_per_household.kgCO2.EE.Res.HH.Thermal.SH.Solids.WH.Elc.NoSolar.Elec</t>
  </si>
  <si>
    <t>EMI_per_household.kgCO2.EE.Res.HH.Thermal.SH.Solids.WH.Elc.Solar</t>
  </si>
  <si>
    <t>EMI_per_household.kgCO2.EE.Res.HH.Thermal.SH.Solids.WH.Elc.Solar.Elec</t>
  </si>
  <si>
    <t>EMI_per_household.kgCO2.EE.Res.HH.Thermal.SH.Solids.WH.Elc.Solar.Solar</t>
  </si>
  <si>
    <t>EMI_per_household.kgCO2.EE.Res.HH.Thermal.SH.Solids.CO</t>
  </si>
  <si>
    <t>EMI_per_household.kgCO2.EE.Res.HH.Thermal.SH.Solids.CO.Solids.Solids</t>
  </si>
  <si>
    <t>EMI_per_household.kgCO2.EE.Res.HH.Thermal.SH.Solids.CO.LPG.LPG</t>
  </si>
  <si>
    <t>EMI_per_household.kgCO2.EE.Res.HH.Thermal.SH.Solids.CO.Elc.Elec</t>
  </si>
  <si>
    <t>EMI_per_household.kgCO2.EE.Res.HH.Thermal.SH.LPG</t>
  </si>
  <si>
    <t>EMI_per_household.kgCO2.EE.Res.HH.Thermal.SH.LPG.SH</t>
  </si>
  <si>
    <t>EMI_per_household.kgCO2.EE.Res.HH.Thermal.SH.LPG.SH.LPG</t>
  </si>
  <si>
    <t>EMI_per_household.kgCO2.EE.Res.HH.Thermal.SH.LPG.SH.Elec</t>
  </si>
  <si>
    <t>EMI_per_household.kgCO2.EE.Res.HH.Thermal.SH.LPG.SC</t>
  </si>
  <si>
    <t>EMI_per_household.kgCO2.EE.Res.HH.Thermal.SH.LPG.SC.AC.Elec</t>
  </si>
  <si>
    <t>EMI_per_household.kgCO2.EE.Res.HH.Thermal.SH.LPG.WH</t>
  </si>
  <si>
    <t>EMI_per_household.kgCO2.EE.Res.HH.Thermal.SH.LPG.WH.LPG.NoSolar.LPG</t>
  </si>
  <si>
    <t>EMI_per_household.kgCO2.EE.Res.HH.Thermal.SH.LPG.WH.LPG.Solar</t>
  </si>
  <si>
    <t>EMI_per_household.kgCO2.EE.Res.HH.Thermal.SH.LPG.WH.LPG.Solar.LPG</t>
  </si>
  <si>
    <t>EMI_per_household.kgCO2.EE.Res.HH.Thermal.SH.LPG.WH.LPG.Solar.Solar</t>
  </si>
  <si>
    <t>EMI_per_household.kgCO2.EE.Res.HH.Thermal.SH.LPG.WH.Elc.NoSolar.Elec</t>
  </si>
  <si>
    <t>EMI_per_household.kgCO2.EE.Res.HH.Thermal.SH.LPG.WH.Elc.Solar</t>
  </si>
  <si>
    <t>EMI_per_household.kgCO2.EE.Res.HH.Thermal.SH.LPG.WH.Elc.Solar.Elec</t>
  </si>
  <si>
    <t>EMI_per_household.kgCO2.EE.Res.HH.Thermal.SH.LPG.WH.Elc.Solar.Solar</t>
  </si>
  <si>
    <t>EMI_per_household.kgCO2.EE.Res.HH.Thermal.SH.LPG.CO</t>
  </si>
  <si>
    <t>EMI_per_household.kgCO2.EE.Res.HH.Thermal.SH.LPG.CO.LPG.LPG</t>
  </si>
  <si>
    <t>EMI_per_household.kgCO2.EE.Res.HH.Thermal.SH.LPG.CO.Elc.Elec</t>
  </si>
  <si>
    <t>EMI_per_household.kgCO2.EE.Res.HH.Thermal.SH.Oil</t>
  </si>
  <si>
    <t>EMI_per_household.kgCO2.EE.Res.HH.Thermal.SH.Oil.SH</t>
  </si>
  <si>
    <t>EMI_per_household.kgCO2.EE.Res.HH.Thermal.SH.Oil.SH.Oil</t>
  </si>
  <si>
    <t>EMI_per_household.kgCO2.EE.Res.HH.Thermal.SH.Oil.SH.Elec</t>
  </si>
  <si>
    <t>EMI_per_household.kgCO2.EE.Res.HH.Thermal.SH.Oil.SC</t>
  </si>
  <si>
    <t>EMI_per_household.kgCO2.EE.Res.HH.Thermal.SH.Oil.SC.AC.Elec</t>
  </si>
  <si>
    <t>EMI_per_household.kgCO2.EE.Res.HH.Thermal.SH.Oil.WH</t>
  </si>
  <si>
    <t>EMI_per_household.kgCO2.EE.Res.HH.Thermal.SH.Oil.WH.Oil.NoSolar.Oil</t>
  </si>
  <si>
    <t>EMI_per_household.kgCO2.EE.Res.HH.Thermal.SH.Oil.WH.Oil.Solar</t>
  </si>
  <si>
    <t>EMI_per_household.kgCO2.EE.Res.HH.Thermal.SH.Oil.WH.Oil.Solar.Oil</t>
  </si>
  <si>
    <t>EMI_per_household.kgCO2.EE.Res.HH.Thermal.SH.Oil.WH.Oil.Solar.Solar</t>
  </si>
  <si>
    <t>EMI_per_household.kgCO2.EE.Res.HH.Thermal.SH.Oil.WH.Elc.NoSolar.Elec</t>
  </si>
  <si>
    <t>EMI_per_household.kgCO2.EE.Res.HH.Thermal.SH.Oil.WH.Elc.Solar</t>
  </si>
  <si>
    <t>EMI_per_household.kgCO2.EE.Res.HH.Thermal.SH.Oil.WH.Elc.Solar.Elec</t>
  </si>
  <si>
    <t>EMI_per_household.kgCO2.EE.Res.HH.Thermal.SH.Oil.WH.Elc.Solar.Solar</t>
  </si>
  <si>
    <t>EMI_per_household.kgCO2.EE.Res.HH.Thermal.SH.Oil.CO</t>
  </si>
  <si>
    <t>EMI_per_household.kgCO2.EE.Res.HH.Thermal.SH.Oil.CO.LPG.LPG</t>
  </si>
  <si>
    <t>EMI_per_household.kgCO2.EE.Res.HH.Thermal.SH.Oil.CO.Elc.Elec</t>
  </si>
  <si>
    <t>EMI_per_household.kgCO2.EE.Res.HH.Thermal.SH.Gas</t>
  </si>
  <si>
    <t>EMI_per_household.kgCO2.EE.Res.HH.Thermal.SH.Gas.SH</t>
  </si>
  <si>
    <t>EMI_per_household.kgCO2.EE.Res.HH.Thermal.SH.Gas.SH.Gas</t>
  </si>
  <si>
    <t>EMI_per_household.kgCO2.EE.Res.HH.Thermal.SH.Gas.SH.Elec</t>
  </si>
  <si>
    <t>EMI_per_household.kgCO2.EE.Res.HH.Thermal.SH.Gas.SC</t>
  </si>
  <si>
    <t>EMI_per_household.kgCO2.EE.Res.HH.Thermal.SH.Gas.SC.AC.Elec</t>
  </si>
  <si>
    <t>EMI_per_household.kgCO2.EE.Res.HH.Thermal.SH.Gas.WH</t>
  </si>
  <si>
    <t>EMI_per_household.kgCO2.EE.Res.HH.Thermal.SH.Gas.WH.Gas.NoSolar.Gas</t>
  </si>
  <si>
    <t>EMI_per_household.kgCO2.EE.Res.HH.Thermal.SH.Gas.WH.Gas.Solar</t>
  </si>
  <si>
    <t>EMI_per_household.kgCO2.EE.Res.HH.Thermal.SH.Gas.WH.Gas.Solar.Gas</t>
  </si>
  <si>
    <t>EMI_per_household.kgCO2.EE.Res.HH.Thermal.SH.Gas.WH.Gas.Solar.Solar</t>
  </si>
  <si>
    <t>EMI_per_household.kgCO2.EE.Res.HH.Thermal.SH.Gas.WH.Elc.NoSolar.Elec</t>
  </si>
  <si>
    <t>EMI_per_household.kgCO2.EE.Res.HH.Thermal.SH.Gas.WH.Elc.Solar</t>
  </si>
  <si>
    <t>EMI_per_household.kgCO2.EE.Res.HH.Thermal.SH.Gas.WH.Elc.Solar.Elec</t>
  </si>
  <si>
    <t>EMI_per_household.kgCO2.EE.Res.HH.Thermal.SH.Gas.WH.Elc.Solar.Solar</t>
  </si>
  <si>
    <t>EMI_per_household.kgCO2.EE.Res.HH.Thermal.SH.Gas.CO</t>
  </si>
  <si>
    <t>EMI_per_household.kgCO2.EE.Res.HH.Thermal.SH.Gas.CO.Gas.Gas</t>
  </si>
  <si>
    <t>EMI_per_household.kgCO2.EE.Res.HH.Thermal.SH.Gas.CO.Elc.Elec</t>
  </si>
  <si>
    <t>EMI_per_household.kgCO2.EE.Res.HH.Thermal.SH.Biomass</t>
  </si>
  <si>
    <t>EMI_per_household.kgCO2.EE.Res.HH.Thermal.SH.Biomass.SH</t>
  </si>
  <si>
    <t>EMI_per_household.kgCO2.EE.Res.HH.Thermal.SH.Biomass.SH.Biomass</t>
  </si>
  <si>
    <t>EMI_per_household.kgCO2.EE.Res.HH.Thermal.SH.Biomass.SH.Elec</t>
  </si>
  <si>
    <t>EMI_per_household.kgCO2.EE.Res.HH.Thermal.SH.Biomass.SC</t>
  </si>
  <si>
    <t>EMI_per_household.kgCO2.EE.Res.HH.Thermal.SH.Biomass.SC.AC.Elec</t>
  </si>
  <si>
    <t>EMI_per_household.kgCO2.EE.Res.HH.Thermal.SH.Biomass.WH</t>
  </si>
  <si>
    <t>EMI_per_household.kgCO2.EE.Res.HH.Thermal.SH.Biomass.WH.Biomass.NoSolar.Biomass</t>
  </si>
  <si>
    <t>EMI_per_household.kgCO2.EE.Res.HH.Thermal.SH.Biomass.WH.Biomass.Solar</t>
  </si>
  <si>
    <t>EMI_per_household.kgCO2.EE.Res.HH.Thermal.SH.Biomass.WH.Biomass.Solar.Biomass</t>
  </si>
  <si>
    <t>EMI_per_household.kgCO2.EE.Res.HH.Thermal.SH.Biomass.WH.Biomass.Solar.Solar</t>
  </si>
  <si>
    <t>EMI_per_household.kgCO2.EE.Res.HH.Thermal.SH.Biomass.WH.LPG.NoSolar.LPG</t>
  </si>
  <si>
    <t>EMI_per_household.kgCO2.EE.Res.HH.Thermal.SH.Biomass.WH.LPG.Solar</t>
  </si>
  <si>
    <t>EMI_per_household.kgCO2.EE.Res.HH.Thermal.SH.Biomass.WH.LPG.Solar.LPG</t>
  </si>
  <si>
    <t>EMI_per_household.kgCO2.EE.Res.HH.Thermal.SH.Biomass.WH.LPG.Solar.Solar</t>
  </si>
  <si>
    <t>EMI_per_household.kgCO2.EE.Res.HH.Thermal.SH.Biomass.WH.Elc.NoSolar.Elec</t>
  </si>
  <si>
    <t>EMI_per_household.kgCO2.EE.Res.HH.Thermal.SH.Biomass.WH.Elc.Solar</t>
  </si>
  <si>
    <t>EMI_per_household.kgCO2.EE.Res.HH.Thermal.SH.Biomass.WH.Elc.Solar.Elec</t>
  </si>
  <si>
    <t>EMI_per_household.kgCO2.EE.Res.HH.Thermal.SH.Biomass.WH.Elc.Solar.Solar</t>
  </si>
  <si>
    <t>EMI_per_household.kgCO2.EE.Res.HH.Thermal.SH.Biomass.CO</t>
  </si>
  <si>
    <t>EMI_per_household.kgCO2.EE.Res.HH.Thermal.SH.Biomass.CO.Biomass.Biomass</t>
  </si>
  <si>
    <t>EMI_per_household.kgCO2.EE.Res.HH.Thermal.SH.Biomass.CO.LPG.LPG</t>
  </si>
  <si>
    <t>EMI_per_household.kgCO2.EE.Res.HH.Thermal.SH.Biomass.CO.Elc.Elec</t>
  </si>
  <si>
    <t>EMI_per_household.kgCO2.EE.Res.HH.Thermal.SH.Geo</t>
  </si>
  <si>
    <t>EMI_per_household.kgCO2.EE.Res.HH.Thermal.SH.Geo.SH</t>
  </si>
  <si>
    <t>EMI_per_household.kgCO2.EE.Res.HH.Thermal.SH.Geo.SH.Geo</t>
  </si>
  <si>
    <t>EMI_per_household.kgCO2.EE.Res.HH.Thermal.SH.Geo.SH.Elec</t>
  </si>
  <si>
    <t>EMI_per_household.kgCO2.EE.Res.HH.Thermal.SH.Geo.SC</t>
  </si>
  <si>
    <t>EMI_per_household.kgCO2.EE.Res.HH.Thermal.SH.Geo.SC.AC.Elec</t>
  </si>
  <si>
    <t>EMI_per_household.kgCO2.EE.Res.HH.Thermal.SH.Geo.WH</t>
  </si>
  <si>
    <t>EMI_per_household.kgCO2.EE.Res.HH.Thermal.SH.Geo.WH.Geo.NoSolar.Geo</t>
  </si>
  <si>
    <t>EMI_per_household.kgCO2.EE.Res.HH.Thermal.SH.Geo.WH.Geo.Solar</t>
  </si>
  <si>
    <t>EMI_per_household.kgCO2.EE.Res.HH.Thermal.SH.Geo.WH.Geo.Solar.Geo</t>
  </si>
  <si>
    <t>EMI_per_household.kgCO2.EE.Res.HH.Thermal.SH.Geo.WH.Geo.Solar.Solar</t>
  </si>
  <si>
    <t>EMI_per_household.kgCO2.EE.Res.HH.Thermal.SH.Geo.WH.Elc.NoSolar.Elec</t>
  </si>
  <si>
    <t>EMI_per_household.kgCO2.EE.Res.HH.Thermal.SH.Geo.WH.Elc.Solar</t>
  </si>
  <si>
    <t>EMI_per_household.kgCO2.EE.Res.HH.Thermal.SH.Geo.WH.Elc.Solar.Elec</t>
  </si>
  <si>
    <t>EMI_per_household.kgCO2.EE.Res.HH.Thermal.SH.Geo.WH.Elc.Solar.Solar</t>
  </si>
  <si>
    <t>EMI_per_household.kgCO2.EE.Res.HH.Thermal.SH.Geo.CO</t>
  </si>
  <si>
    <t>EMI_per_household.kgCO2.EE.Res.HH.Thermal.SH.Geo.CO.LPG.LPG</t>
  </si>
  <si>
    <t>EMI_per_household.kgCO2.EE.Res.HH.Thermal.SH.Geo.CO.Elc.Elec</t>
  </si>
  <si>
    <t>EMI_per_household.kgCO2.EE.Res.HH.Thermal.SH.DistrHeat</t>
  </si>
  <si>
    <t>EMI_per_household.kgCO2.EE.Res.HH.Thermal.SH.DistrHeat.SH</t>
  </si>
  <si>
    <t>EMI_per_household.kgCO2.EE.Res.HH.Thermal.SH.DistrHeat.SH.Steam_Distr</t>
  </si>
  <si>
    <t>EMI_per_household.kgCO2.EE.Res.HH.Thermal.SH.DistrHeat.SH.Elec</t>
  </si>
  <si>
    <t>EMI_per_household.kgCO2.EE.Res.HH.Thermal.SH.DistrHeat.SC</t>
  </si>
  <si>
    <t>EMI_per_household.kgCO2.EE.Res.HH.Thermal.SH.DistrHeat.SC.AC.Elec</t>
  </si>
  <si>
    <t>EMI_per_household.kgCO2.EE.Res.HH.Thermal.SH.DistrHeat.WH</t>
  </si>
  <si>
    <t>EMI_per_household.kgCO2.EE.Res.HH.Thermal.SH.DistrHeat.WH.DistrHeat.NoSolar.Steam_Distr</t>
  </si>
  <si>
    <t>EMI_per_household.kgCO2.EE.Res.HH.Thermal.SH.DistrHeat.WH.DistrHeat.Solar</t>
  </si>
  <si>
    <t>EMI_per_household.kgCO2.EE.Res.HH.Thermal.SH.DistrHeat.WH.DistrHeat.Solar.Steam_Distr</t>
  </si>
  <si>
    <t>EMI_per_household.kgCO2.EE.Res.HH.Thermal.SH.DistrHeat.WH.DistrHeat.Solar.Solar</t>
  </si>
  <si>
    <t>EMI_per_household.kgCO2.EE.Res.HH.Thermal.SH.DistrHeat.WH.Elc.NoSolar.Elec</t>
  </si>
  <si>
    <t>EMI_per_household.kgCO2.EE.Res.HH.Thermal.SH.DistrHeat.WH.Elc.Solar</t>
  </si>
  <si>
    <t>EMI_per_household.kgCO2.EE.Res.HH.Thermal.SH.DistrHeat.WH.Elc.Solar.Elec</t>
  </si>
  <si>
    <t>EMI_per_household.kgCO2.EE.Res.HH.Thermal.SH.DistrHeat.WH.Elc.Solar.Solar</t>
  </si>
  <si>
    <t>EMI_per_household.kgCO2.EE.Res.HH.Thermal.SH.DistrHeat.CO</t>
  </si>
  <si>
    <t>EMI_per_household.kgCO2.EE.Res.HH.Thermal.SH.DistrHeat.CO.LPG.LPG</t>
  </si>
  <si>
    <t>EMI_per_household.kgCO2.EE.Res.HH.Thermal.SH.DistrHeat.CO.Elc.Elec</t>
  </si>
  <si>
    <t>EMI_per_household.kgCO2.EE.Res.HH.Thermal.SH.AdvElc</t>
  </si>
  <si>
    <t>EMI_per_household.kgCO2.EE.Res.HH.Thermal.SH.AdvElc.SH</t>
  </si>
  <si>
    <t>EMI_per_household.kgCO2.EE.Res.HH.Thermal.SH.AdvElc.SH.Elec</t>
  </si>
  <si>
    <t>EMI_per_household.kgCO2.EE.Res.HH.Thermal.SH.AdvElc.SC</t>
  </si>
  <si>
    <t>EMI_per_household.kgCO2.EE.Res.HH.Thermal.SH.AdvElc.SC.AC.Elec</t>
  </si>
  <si>
    <t>EMI_per_household.kgCO2.EE.Res.HH.Thermal.SH.AdvElc.WH</t>
  </si>
  <si>
    <t>EMI_per_household.kgCO2.EE.Res.HH.Thermal.SH.AdvElc.WH.LPG.NoSolar.LPG</t>
  </si>
  <si>
    <t>EMI_per_household.kgCO2.EE.Res.HH.Thermal.SH.AdvElc.WH.LPG.Solar</t>
  </si>
  <si>
    <t>EMI_per_household.kgCO2.EE.Res.HH.Thermal.SH.AdvElc.WH.LPG.Solar.LPG</t>
  </si>
  <si>
    <t>EMI_per_household.kgCO2.EE.Res.HH.Thermal.SH.AdvElc.WH.LPG.Solar.Solar</t>
  </si>
  <si>
    <t>EMI_per_household.kgCO2.EE.Res.HH.Thermal.SH.AdvElc.WH.Elc.NoSolar.Elec</t>
  </si>
  <si>
    <t>EMI_per_household.kgCO2.EE.Res.HH.Thermal.SH.AdvElc.WH.Elc.Solar</t>
  </si>
  <si>
    <t>EMI_per_household.kgCO2.EE.Res.HH.Thermal.SH.AdvElc.WH.Elc.Solar.Elec</t>
  </si>
  <si>
    <t>EMI_per_household.kgCO2.EE.Res.HH.Thermal.SH.AdvElc.WH.Elc.Solar.Solar</t>
  </si>
  <si>
    <t>EMI_per_household.kgCO2.EE.Res.HH.Thermal.SH.AdvElc.CO</t>
  </si>
  <si>
    <t>EMI_per_household.kgCO2.EE.Res.HH.Thermal.SH.AdvElc.CO.LPG.LPG</t>
  </si>
  <si>
    <t>EMI_per_household.kgCO2.EE.Res.HH.Thermal.SH.AdvElc.CO.Elc.Elec</t>
  </si>
  <si>
    <t>EMI_per_household.kgCO2.EE.Res.HH.Thermal.SH.ConvElc</t>
  </si>
  <si>
    <t>EMI_per_household.kgCO2.EE.Res.HH.Thermal.SH.ConvElc.SH</t>
  </si>
  <si>
    <t>EMI_per_household.kgCO2.EE.Res.HH.Thermal.SH.ConvElc.SH.Elec</t>
  </si>
  <si>
    <t>EMI_per_household.kgCO2.EE.Res.HH.Thermal.SH.ConvElc.SC</t>
  </si>
  <si>
    <t>EMI_per_household.kgCO2.EE.Res.HH.Thermal.SH.ConvElc.SC.AC.Elec</t>
  </si>
  <si>
    <t>EMI_per_household.kgCO2.EE.Res.HH.Thermal.SH.ConvElc.WH</t>
  </si>
  <si>
    <t>EMI_per_household.kgCO2.EE.Res.HH.Thermal.SH.ConvElc.WH.LPG.NoSolar.LPG</t>
  </si>
  <si>
    <t>EMI_per_household.kgCO2.EE.Res.HH.Thermal.SH.ConvElc.WH.LPG.Solar</t>
  </si>
  <si>
    <t>EMI_per_household.kgCO2.EE.Res.HH.Thermal.SH.ConvElc.WH.LPG.Solar.LPG</t>
  </si>
  <si>
    <t>EMI_per_household.kgCO2.EE.Res.HH.Thermal.SH.ConvElc.WH.LPG.Solar.Solar</t>
  </si>
  <si>
    <t>EMI_per_household.kgCO2.EE.Res.HH.Thermal.SH.ConvElc.WH.Elc.NoSolar.Elec</t>
  </si>
  <si>
    <t>EMI_per_household.kgCO2.EE.Res.HH.Thermal.SH.ConvElc.WH.Elc.Solar</t>
  </si>
  <si>
    <t>EMI_per_household.kgCO2.EE.Res.HH.Thermal.SH.ConvElc.WH.Elc.Solar.Elec</t>
  </si>
  <si>
    <t>EMI_per_household.kgCO2.EE.Res.HH.Thermal.SH.ConvElc.WH.Elc.Solar.Solar</t>
  </si>
  <si>
    <t>EMI_per_household.kgCO2.EE.Res.HH.Thermal.SH.ConvElc.CO</t>
  </si>
  <si>
    <t>EMI_per_household.kgCO2.EE.Res.HH.Thermal.SH.ConvElc.CO.LPG.LPG</t>
  </si>
  <si>
    <t>EMI_per_household.kgCO2.EE.Res.HH.Thermal.SH.ConvElc.CO.Elc.Elec</t>
  </si>
  <si>
    <t>EE - Final energy consumption per surface area (detailed structure)</t>
  </si>
  <si>
    <t>FEC_per_sqm.kWh.EE.Res.HH.Thermal.SH.Solids</t>
  </si>
  <si>
    <t>FEC_per_sqm.kWh.EE.Res.HH.Thermal.SH.Solids.SH</t>
  </si>
  <si>
    <t>FEC_per_sqm.kWh.EE.Res.HH.Thermal.SH.Solids.SH.Solids</t>
  </si>
  <si>
    <t>FEC_per_sqm.kWh.EE.Res.HH.Thermal.SH.Solids.SH.Elec</t>
  </si>
  <si>
    <t>FEC_per_sqm.kWh.EE.Res.HH.Thermal.SH.Solids.SC</t>
  </si>
  <si>
    <t>FEC_per_sqm.kWh.EE.Res.HH.Thermal.SH.Solids.SC.AC.Elec</t>
  </si>
  <si>
    <t>FEC_per_sqm.kWh.EE.Res.HH.Thermal.SH.Solids.WH</t>
  </si>
  <si>
    <t>FEC_per_sqm.kWh.EE.Res.HH.Thermal.SH.Solids.WH.Solids.NoSolar.Solids</t>
  </si>
  <si>
    <t>FEC_per_sqm.kWh.EE.Res.HH.Thermal.SH.Solids.WH.LPG.NoSolar.LPG</t>
  </si>
  <si>
    <t>FEC_per_sqm.kWh.EE.Res.HH.Thermal.SH.Solids.WH.LPG.Solar</t>
  </si>
  <si>
    <t>FEC_per_sqm.kWh.EE.Res.HH.Thermal.SH.Solids.WH.LPG.Solar.LPG</t>
  </si>
  <si>
    <t>FEC_per_sqm.kWh.EE.Res.HH.Thermal.SH.Solids.WH.LPG.Solar.Solar</t>
  </si>
  <si>
    <t>FEC_per_sqm.kWh.EE.Res.HH.Thermal.SH.Solids.WH.Elc.NoSolar.Elec</t>
  </si>
  <si>
    <t>FEC_per_sqm.kWh.EE.Res.HH.Thermal.SH.Solids.WH.Elc.Solar</t>
  </si>
  <si>
    <t>FEC_per_sqm.kWh.EE.Res.HH.Thermal.SH.Solids.WH.Elc.Solar.Elec</t>
  </si>
  <si>
    <t>FEC_per_sqm.kWh.EE.Res.HH.Thermal.SH.Solids.WH.Elc.Solar.Solar</t>
  </si>
  <si>
    <t>FEC_per_sqm.kWh.EE.Res.HH.Thermal.SH.Solids.CO</t>
  </si>
  <si>
    <t>FEC_per_sqm.kWh.EE.Res.HH.Thermal.SH.Solids.CO.Solids.Solids</t>
  </si>
  <si>
    <t>FEC_per_sqm.kWh.EE.Res.HH.Thermal.SH.Solids.CO.LPG.LPG</t>
  </si>
  <si>
    <t>FEC_per_sqm.kWh.EE.Res.HH.Thermal.SH.Solids.CO.Elc.Elec</t>
  </si>
  <si>
    <t>FEC_per_sqm.kWh.EE.Res.HH.Thermal.SH.LPG</t>
  </si>
  <si>
    <t>FEC_per_sqm.kWh.EE.Res.HH.Thermal.SH.LPG.SH</t>
  </si>
  <si>
    <t>FEC_per_sqm.kWh.EE.Res.HH.Thermal.SH.LPG.SH.LPG</t>
  </si>
  <si>
    <t>FEC_per_sqm.kWh.EE.Res.HH.Thermal.SH.LPG.SH.Elec</t>
  </si>
  <si>
    <t>FEC_per_sqm.kWh.EE.Res.HH.Thermal.SH.LPG.SC</t>
  </si>
  <si>
    <t>FEC_per_sqm.kWh.EE.Res.HH.Thermal.SH.LPG.SC.AC.Elec</t>
  </si>
  <si>
    <t>FEC_per_sqm.kWh.EE.Res.HH.Thermal.SH.LPG.WH</t>
  </si>
  <si>
    <t>FEC_per_sqm.kWh.EE.Res.HH.Thermal.SH.LPG.WH.LPG.NoSolar.LPG</t>
  </si>
  <si>
    <t>FEC_per_sqm.kWh.EE.Res.HH.Thermal.SH.LPG.WH.LPG.Solar</t>
  </si>
  <si>
    <t>FEC_per_sqm.kWh.EE.Res.HH.Thermal.SH.LPG.WH.LPG.Solar.LPG</t>
  </si>
  <si>
    <t>FEC_per_sqm.kWh.EE.Res.HH.Thermal.SH.LPG.WH.LPG.Solar.Solar</t>
  </si>
  <si>
    <t>FEC_per_sqm.kWh.EE.Res.HH.Thermal.SH.LPG.WH.Elc.NoSolar.Elec</t>
  </si>
  <si>
    <t>FEC_per_sqm.kWh.EE.Res.HH.Thermal.SH.LPG.WH.Elc.Solar</t>
  </si>
  <si>
    <t>FEC_per_sqm.kWh.EE.Res.HH.Thermal.SH.LPG.WH.Elc.Solar.Elec</t>
  </si>
  <si>
    <t>FEC_per_sqm.kWh.EE.Res.HH.Thermal.SH.LPG.WH.Elc.Solar.Solar</t>
  </si>
  <si>
    <t>FEC_per_sqm.kWh.EE.Res.HH.Thermal.SH.LPG.CO</t>
  </si>
  <si>
    <t>FEC_per_sqm.kWh.EE.Res.HH.Thermal.SH.LPG.CO.LPG.LPG</t>
  </si>
  <si>
    <t>FEC_per_sqm.kWh.EE.Res.HH.Thermal.SH.LPG.CO.Elc.Elec</t>
  </si>
  <si>
    <t>FEC_per_sqm.kWh.EE.Res.HH.Thermal.SH.Oil</t>
  </si>
  <si>
    <t>FEC_per_sqm.kWh.EE.Res.HH.Thermal.SH.Oil.SH</t>
  </si>
  <si>
    <t>FEC_per_sqm.kWh.EE.Res.HH.Thermal.SH.Oil.SH.Oil</t>
  </si>
  <si>
    <t>FEC_per_sqm.kWh.EE.Res.HH.Thermal.SH.Oil.SH.Elec</t>
  </si>
  <si>
    <t>FEC_per_sqm.kWh.EE.Res.HH.Thermal.SH.Oil.SC</t>
  </si>
  <si>
    <t>FEC_per_sqm.kWh.EE.Res.HH.Thermal.SH.Oil.SC.AC.Elec</t>
  </si>
  <si>
    <t>FEC_per_sqm.kWh.EE.Res.HH.Thermal.SH.Oil.WH</t>
  </si>
  <si>
    <t>FEC_per_sqm.kWh.EE.Res.HH.Thermal.SH.Oil.WH.Oil.NoSolar.Oil</t>
  </si>
  <si>
    <t>FEC_per_sqm.kWh.EE.Res.HH.Thermal.SH.Oil.WH.Oil.Solar</t>
  </si>
  <si>
    <t>FEC_per_sqm.kWh.EE.Res.HH.Thermal.SH.Oil.WH.Oil.Solar.Oil</t>
  </si>
  <si>
    <t>FEC_per_sqm.kWh.EE.Res.HH.Thermal.SH.Oil.WH.Oil.Solar.Solar</t>
  </si>
  <si>
    <t>FEC_per_sqm.kWh.EE.Res.HH.Thermal.SH.Oil.WH.Elc.NoSolar.Elec</t>
  </si>
  <si>
    <t>FEC_per_sqm.kWh.EE.Res.HH.Thermal.SH.Oil.WH.Elc.Solar</t>
  </si>
  <si>
    <t>FEC_per_sqm.kWh.EE.Res.HH.Thermal.SH.Oil.WH.Elc.Solar.Elec</t>
  </si>
  <si>
    <t>FEC_per_sqm.kWh.EE.Res.HH.Thermal.SH.Oil.WH.Elc.Solar.Solar</t>
  </si>
  <si>
    <t>FEC_per_sqm.kWh.EE.Res.HH.Thermal.SH.Oil.CO</t>
  </si>
  <si>
    <t>FEC_per_sqm.kWh.EE.Res.HH.Thermal.SH.Oil.CO.LPG.LPG</t>
  </si>
  <si>
    <t>FEC_per_sqm.kWh.EE.Res.HH.Thermal.SH.Oil.CO.Elc.Elec</t>
  </si>
  <si>
    <t>FEC_per_sqm.kWh.EE.Res.HH.Thermal.SH.Gas</t>
  </si>
  <si>
    <t>FEC_per_sqm.kWh.EE.Res.HH.Thermal.SH.Gas.SH</t>
  </si>
  <si>
    <t>FEC_per_sqm.kWh.EE.Res.HH.Thermal.SH.Gas.SH.Gas</t>
  </si>
  <si>
    <t>FEC_per_sqm.kWh.EE.Res.HH.Thermal.SH.Gas.SH.Elec</t>
  </si>
  <si>
    <t>FEC_per_sqm.kWh.EE.Res.HH.Thermal.SH.Gas.SC</t>
  </si>
  <si>
    <t>FEC_per_sqm.kWh.EE.Res.HH.Thermal.SH.Gas.SC.AC.Elec</t>
  </si>
  <si>
    <t>FEC_per_sqm.kWh.EE.Res.HH.Thermal.SH.Gas.WH</t>
  </si>
  <si>
    <t>FEC_per_sqm.kWh.EE.Res.HH.Thermal.SH.Gas.WH.Gas.NoSolar.Gas</t>
  </si>
  <si>
    <t>FEC_per_sqm.kWh.EE.Res.HH.Thermal.SH.Gas.WH.Gas.Solar</t>
  </si>
  <si>
    <t>FEC_per_sqm.kWh.EE.Res.HH.Thermal.SH.Gas.WH.Gas.Solar.Gas</t>
  </si>
  <si>
    <t>FEC_per_sqm.kWh.EE.Res.HH.Thermal.SH.Gas.WH.Gas.Solar.Solar</t>
  </si>
  <si>
    <t>FEC_per_sqm.kWh.EE.Res.HH.Thermal.SH.Gas.WH.Elc.NoSolar.Elec</t>
  </si>
  <si>
    <t>FEC_per_sqm.kWh.EE.Res.HH.Thermal.SH.Gas.WH.Elc.Solar</t>
  </si>
  <si>
    <t>FEC_per_sqm.kWh.EE.Res.HH.Thermal.SH.Gas.WH.Elc.Solar.Elec</t>
  </si>
  <si>
    <t>FEC_per_sqm.kWh.EE.Res.HH.Thermal.SH.Gas.WH.Elc.Solar.Solar</t>
  </si>
  <si>
    <t>FEC_per_sqm.kWh.EE.Res.HH.Thermal.SH.Gas.CO</t>
  </si>
  <si>
    <t>FEC_per_sqm.kWh.EE.Res.HH.Thermal.SH.Gas.CO.Gas.Gas</t>
  </si>
  <si>
    <t>FEC_per_sqm.kWh.EE.Res.HH.Thermal.SH.Gas.CO.Elc.Elec</t>
  </si>
  <si>
    <t>FEC_per_sqm.kWh.EE.Res.HH.Thermal.SH.Biomass</t>
  </si>
  <si>
    <t>FEC_per_sqm.kWh.EE.Res.HH.Thermal.SH.Biomass.SH</t>
  </si>
  <si>
    <t>FEC_per_sqm.kWh.EE.Res.HH.Thermal.SH.Biomass.SH.Biomass</t>
  </si>
  <si>
    <t>FEC_per_sqm.kWh.EE.Res.HH.Thermal.SH.Biomass.SH.Elec</t>
  </si>
  <si>
    <t>FEC_per_sqm.kWh.EE.Res.HH.Thermal.SH.Biomass.SC</t>
  </si>
  <si>
    <t>FEC_per_sqm.kWh.EE.Res.HH.Thermal.SH.Biomass.SC.AC.Elec</t>
  </si>
  <si>
    <t>FEC_per_sqm.kWh.EE.Res.HH.Thermal.SH.Biomass.WH</t>
  </si>
  <si>
    <t>FEC_per_sqm.kWh.EE.Res.HH.Thermal.SH.Biomass.WH.Biomass.NoSolar.Biomass</t>
  </si>
  <si>
    <t>FEC_per_sqm.kWh.EE.Res.HH.Thermal.SH.Biomass.WH.Biomass.Solar</t>
  </si>
  <si>
    <t>FEC_per_sqm.kWh.EE.Res.HH.Thermal.SH.Biomass.WH.Biomass.Solar.Biomass</t>
  </si>
  <si>
    <t>FEC_per_sqm.kWh.EE.Res.HH.Thermal.SH.Biomass.WH.Biomass.Solar.Solar</t>
  </si>
  <si>
    <t>FEC_per_sqm.kWh.EE.Res.HH.Thermal.SH.Biomass.WH.LPG.NoSolar.LPG</t>
  </si>
  <si>
    <t>FEC_per_sqm.kWh.EE.Res.HH.Thermal.SH.Biomass.WH.LPG.Solar</t>
  </si>
  <si>
    <t>FEC_per_sqm.kWh.EE.Res.HH.Thermal.SH.Biomass.WH.LPG.Solar.LPG</t>
  </si>
  <si>
    <t>FEC_per_sqm.kWh.EE.Res.HH.Thermal.SH.Biomass.WH.LPG.Solar.Solar</t>
  </si>
  <si>
    <t>FEC_per_sqm.kWh.EE.Res.HH.Thermal.SH.Biomass.WH.Elc.NoSolar.Elec</t>
  </si>
  <si>
    <t>FEC_per_sqm.kWh.EE.Res.HH.Thermal.SH.Biomass.WH.Elc.Solar</t>
  </si>
  <si>
    <t>FEC_per_sqm.kWh.EE.Res.HH.Thermal.SH.Biomass.WH.Elc.Solar.Elec</t>
  </si>
  <si>
    <t>FEC_per_sqm.kWh.EE.Res.HH.Thermal.SH.Biomass.WH.Elc.Solar.Solar</t>
  </si>
  <si>
    <t>FEC_per_sqm.kWh.EE.Res.HH.Thermal.SH.Biomass.CO</t>
  </si>
  <si>
    <t>FEC_per_sqm.kWh.EE.Res.HH.Thermal.SH.Biomass.CO.Biomass.Biomass</t>
  </si>
  <si>
    <t>FEC_per_sqm.kWh.EE.Res.HH.Thermal.SH.Biomass.CO.LPG.LPG</t>
  </si>
  <si>
    <t>FEC_per_sqm.kWh.EE.Res.HH.Thermal.SH.Biomass.CO.Elc.Elec</t>
  </si>
  <si>
    <t>FEC_per_sqm.kWh.EE.Res.HH.Thermal.SH.Geo</t>
  </si>
  <si>
    <t>FEC_per_sqm.kWh.EE.Res.HH.Thermal.SH.Geo.SH</t>
  </si>
  <si>
    <t>FEC_per_sqm.kWh.EE.Res.HH.Thermal.SH.Geo.SH.Geo</t>
  </si>
  <si>
    <t>FEC_per_sqm.kWh.EE.Res.HH.Thermal.SH.Geo.SH.Elec</t>
  </si>
  <si>
    <t>FEC_per_sqm.kWh.EE.Res.HH.Thermal.SH.Geo.SC</t>
  </si>
  <si>
    <t>FEC_per_sqm.kWh.EE.Res.HH.Thermal.SH.Geo.SC.AC.Elec</t>
  </si>
  <si>
    <t>FEC_per_sqm.kWh.EE.Res.HH.Thermal.SH.Geo.WH</t>
  </si>
  <si>
    <t>FEC_per_sqm.kWh.EE.Res.HH.Thermal.SH.Geo.WH.Geo.NoSolar.Geo</t>
  </si>
  <si>
    <t>FEC_per_sqm.kWh.EE.Res.HH.Thermal.SH.Geo.WH.Geo.Solar</t>
  </si>
  <si>
    <t>FEC_per_sqm.kWh.EE.Res.HH.Thermal.SH.Geo.WH.Geo.Solar.Geo</t>
  </si>
  <si>
    <t>FEC_per_sqm.kWh.EE.Res.HH.Thermal.SH.Geo.WH.Geo.Solar.Solar</t>
  </si>
  <si>
    <t>FEC_per_sqm.kWh.EE.Res.HH.Thermal.SH.Geo.WH.Elc.NoSolar.Elec</t>
  </si>
  <si>
    <t>FEC_per_sqm.kWh.EE.Res.HH.Thermal.SH.Geo.WH.Elc.Solar</t>
  </si>
  <si>
    <t>FEC_per_sqm.kWh.EE.Res.HH.Thermal.SH.Geo.WH.Elc.Solar.Elec</t>
  </si>
  <si>
    <t>FEC_per_sqm.kWh.EE.Res.HH.Thermal.SH.Geo.WH.Elc.Solar.Solar</t>
  </si>
  <si>
    <t>FEC_per_sqm.kWh.EE.Res.HH.Thermal.SH.Geo.CO</t>
  </si>
  <si>
    <t>FEC_per_sqm.kWh.EE.Res.HH.Thermal.SH.Geo.CO.LPG.LPG</t>
  </si>
  <si>
    <t>FEC_per_sqm.kWh.EE.Res.HH.Thermal.SH.Geo.CO.Elc.Elec</t>
  </si>
  <si>
    <t>FEC_per_sqm.kWh.EE.Res.HH.Thermal.SH.DistrHeat</t>
  </si>
  <si>
    <t>FEC_per_sqm.kWh.EE.Res.HH.Thermal.SH.DistrHeat.SH</t>
  </si>
  <si>
    <t>FEC_per_sqm.kWh.EE.Res.HH.Thermal.SH.DistrHeat.SH.Steam_Distr</t>
  </si>
  <si>
    <t>FEC_per_sqm.kWh.EE.Res.HH.Thermal.SH.DistrHeat.SH.Elec</t>
  </si>
  <si>
    <t>FEC_per_sqm.kWh.EE.Res.HH.Thermal.SH.DistrHeat.SC</t>
  </si>
  <si>
    <t>FEC_per_sqm.kWh.EE.Res.HH.Thermal.SH.DistrHeat.SC.AC.Elec</t>
  </si>
  <si>
    <t>FEC_per_sqm.kWh.EE.Res.HH.Thermal.SH.DistrHeat.WH</t>
  </si>
  <si>
    <t>FEC_per_sqm.kWh.EE.Res.HH.Thermal.SH.DistrHeat.WH.DistrHeat.NoSolar.Steam_Distr</t>
  </si>
  <si>
    <t>FEC_per_sqm.kWh.EE.Res.HH.Thermal.SH.DistrHeat.WH.DistrHeat.Solar</t>
  </si>
  <si>
    <t>FEC_per_sqm.kWh.EE.Res.HH.Thermal.SH.DistrHeat.WH.DistrHeat.Solar.Steam_Distr</t>
  </si>
  <si>
    <t>FEC_per_sqm.kWh.EE.Res.HH.Thermal.SH.DistrHeat.WH.DistrHeat.Solar.Solar</t>
  </si>
  <si>
    <t>FEC_per_sqm.kWh.EE.Res.HH.Thermal.SH.DistrHeat.WH.Elc.NoSolar.Elec</t>
  </si>
  <si>
    <t>FEC_per_sqm.kWh.EE.Res.HH.Thermal.SH.DistrHeat.WH.Elc.Solar</t>
  </si>
  <si>
    <t>FEC_per_sqm.kWh.EE.Res.HH.Thermal.SH.DistrHeat.WH.Elc.Solar.Elec</t>
  </si>
  <si>
    <t>FEC_per_sqm.kWh.EE.Res.HH.Thermal.SH.DistrHeat.WH.Elc.Solar.Solar</t>
  </si>
  <si>
    <t>FEC_per_sqm.kWh.EE.Res.HH.Thermal.SH.DistrHeat.CO</t>
  </si>
  <si>
    <t>FEC_per_sqm.kWh.EE.Res.HH.Thermal.SH.DistrHeat.CO.LPG.LPG</t>
  </si>
  <si>
    <t>FEC_per_sqm.kWh.EE.Res.HH.Thermal.SH.DistrHeat.CO.Elc.Elec</t>
  </si>
  <si>
    <t>FEC_per_sqm.kWh.EE.Res.HH.Thermal.SH.AdvElc</t>
  </si>
  <si>
    <t>FEC_per_sqm.kWh.EE.Res.HH.Thermal.SH.AdvElc.SH</t>
  </si>
  <si>
    <t>FEC_per_sqm.kWh.EE.Res.HH.Thermal.SH.AdvElc.SH.Elec</t>
  </si>
  <si>
    <t>FEC_per_sqm.kWh.EE.Res.HH.Thermal.SH.AdvElc.SC</t>
  </si>
  <si>
    <t>FEC_per_sqm.kWh.EE.Res.HH.Thermal.SH.AdvElc.SC.AC.Elec</t>
  </si>
  <si>
    <t>FEC_per_sqm.kWh.EE.Res.HH.Thermal.SH.AdvElc.WH</t>
  </si>
  <si>
    <t>FEC_per_sqm.kWh.EE.Res.HH.Thermal.SH.AdvElc.WH.LPG.NoSolar.LPG</t>
  </si>
  <si>
    <t>FEC_per_sqm.kWh.EE.Res.HH.Thermal.SH.AdvElc.WH.LPG.Solar</t>
  </si>
  <si>
    <t>FEC_per_sqm.kWh.EE.Res.HH.Thermal.SH.AdvElc.WH.LPG.Solar.LPG</t>
  </si>
  <si>
    <t>FEC_per_sqm.kWh.EE.Res.HH.Thermal.SH.AdvElc.WH.LPG.Solar.Solar</t>
  </si>
  <si>
    <t>FEC_per_sqm.kWh.EE.Res.HH.Thermal.SH.AdvElc.WH.Elc.NoSolar.Elec</t>
  </si>
  <si>
    <t>FEC_per_sqm.kWh.EE.Res.HH.Thermal.SH.AdvElc.WH.Elc.Solar</t>
  </si>
  <si>
    <t>FEC_per_sqm.kWh.EE.Res.HH.Thermal.SH.AdvElc.WH.Elc.Solar.Elec</t>
  </si>
  <si>
    <t>FEC_per_sqm.kWh.EE.Res.HH.Thermal.SH.AdvElc.WH.Elc.Solar.Solar</t>
  </si>
  <si>
    <t>FEC_per_sqm.kWh.EE.Res.HH.Thermal.SH.AdvElc.CO</t>
  </si>
  <si>
    <t>FEC_per_sqm.kWh.EE.Res.HH.Thermal.SH.AdvElc.CO.LPG.LPG</t>
  </si>
  <si>
    <t>FEC_per_sqm.kWh.EE.Res.HH.Thermal.SH.AdvElc.CO.Elc.Elec</t>
  </si>
  <si>
    <t>FEC_per_sqm.kWh.EE.Res.HH.Thermal.SH.ConvElc</t>
  </si>
  <si>
    <t>FEC_per_sqm.kWh.EE.Res.HH.Thermal.SH.ConvElc.SH</t>
  </si>
  <si>
    <t>FEC_per_sqm.kWh.EE.Res.HH.Thermal.SH.ConvElc.SH.Elec</t>
  </si>
  <si>
    <t>FEC_per_sqm.kWh.EE.Res.HH.Thermal.SH.ConvElc.SC</t>
  </si>
  <si>
    <t>FEC_per_sqm.kWh.EE.Res.HH.Thermal.SH.ConvElc.SC.AC.Elec</t>
  </si>
  <si>
    <t>FEC_per_sqm.kWh.EE.Res.HH.Thermal.SH.ConvElc.WH</t>
  </si>
  <si>
    <t>FEC_per_sqm.kWh.EE.Res.HH.Thermal.SH.ConvElc.WH.LPG.NoSolar.LPG</t>
  </si>
  <si>
    <t>FEC_per_sqm.kWh.EE.Res.HH.Thermal.SH.ConvElc.WH.LPG.Solar</t>
  </si>
  <si>
    <t>FEC_per_sqm.kWh.EE.Res.HH.Thermal.SH.ConvElc.WH.LPG.Solar.LPG</t>
  </si>
  <si>
    <t>FEC_per_sqm.kWh.EE.Res.HH.Thermal.SH.ConvElc.WH.LPG.Solar.Solar</t>
  </si>
  <si>
    <t>FEC_per_sqm.kWh.EE.Res.HH.Thermal.SH.ConvElc.WH.Elc.NoSolar.Elec</t>
  </si>
  <si>
    <t>FEC_per_sqm.kWh.EE.Res.HH.Thermal.SH.ConvElc.WH.Elc.Solar</t>
  </si>
  <si>
    <t>FEC_per_sqm.kWh.EE.Res.HH.Thermal.SH.ConvElc.WH.Elc.Solar.Elec</t>
  </si>
  <si>
    <t>FEC_per_sqm.kWh.EE.Res.HH.Thermal.SH.ConvElc.WH.Elc.Solar.Solar</t>
  </si>
  <si>
    <t>FEC_per_sqm.kWh.EE.Res.HH.Thermal.SH.ConvElc.CO</t>
  </si>
  <si>
    <t>FEC_per_sqm.kWh.EE.Res.HH.Thermal.SH.ConvElc.CO.LPG.LPG</t>
  </si>
  <si>
    <t>FEC_per_sqm.kWh.EE.Res.HH.Thermal.SH.ConvElc.CO.Elc.Elec</t>
  </si>
  <si>
    <t>EE - Thermal energy service per surface area (detailed structure)</t>
  </si>
  <si>
    <t>TES_per_sqm.kWh.EE.Res.HH.Thermal.SH.Solids</t>
  </si>
  <si>
    <t>TES_per_sqm.kWh.EE.Res.HH.Thermal.SH.Solids.SH</t>
  </si>
  <si>
    <t>TES_per_sqm.kWh.EE.Res.HH.Thermal.SH.Solids.SH.Solids</t>
  </si>
  <si>
    <t>TES_per_sqm.kWh.EE.Res.HH.Thermal.SH.Solids.SH.Elec</t>
  </si>
  <si>
    <t>TES_per_sqm.kWh.EE.Res.HH.Thermal.SH.Solids.SC</t>
  </si>
  <si>
    <t>TES_per_sqm.kWh.EE.Res.HH.Thermal.SH.Solids.SC.AC.Elec</t>
  </si>
  <si>
    <t>TES_per_sqm.kWh.EE.Res.HH.Thermal.SH.Solids.WH</t>
  </si>
  <si>
    <t>TES_per_sqm.kWh.EE.Res.HH.Thermal.SH.Solids.WH.Solids.NoSolar.Solids</t>
  </si>
  <si>
    <t>TES_per_sqm.kWh.EE.Res.HH.Thermal.SH.Solids.WH.LPG.NoSolar.LPG</t>
  </si>
  <si>
    <t>TES_per_sqm.kWh.EE.Res.HH.Thermal.SH.Solids.WH.LPG.Solar</t>
  </si>
  <si>
    <t>TES_per_sqm.kWh.EE.Res.HH.Thermal.SH.Solids.WH.LPG.Solar.LPG</t>
  </si>
  <si>
    <t>TES_per_sqm.kWh.EE.Res.HH.Thermal.SH.Solids.WH.LPG.Solar.Solar</t>
  </si>
  <si>
    <t>TES_per_sqm.kWh.EE.Res.HH.Thermal.SH.Solids.WH.Elc.NoSolar.Elec</t>
  </si>
  <si>
    <t>TES_per_sqm.kWh.EE.Res.HH.Thermal.SH.Solids.WH.Elc.Solar</t>
  </si>
  <si>
    <t>TES_per_sqm.kWh.EE.Res.HH.Thermal.SH.Solids.WH.Elc.Solar.Elec</t>
  </si>
  <si>
    <t>TES_per_sqm.kWh.EE.Res.HH.Thermal.SH.Solids.WH.Elc.Solar.Solar</t>
  </si>
  <si>
    <t>TES_per_sqm.kWh.EE.Res.HH.Thermal.SH.Solids.CO</t>
  </si>
  <si>
    <t>TES_per_sqm.kWh.EE.Res.HH.Thermal.SH.Solids.CO.Solids.Solids</t>
  </si>
  <si>
    <t>TES_per_sqm.kWh.EE.Res.HH.Thermal.SH.Solids.CO.LPG.LPG</t>
  </si>
  <si>
    <t>TES_per_sqm.kWh.EE.Res.HH.Thermal.SH.Solids.CO.Elc.Elec</t>
  </si>
  <si>
    <t>TES_per_sqm.kWh.EE.Res.HH.Thermal.SH.LPG</t>
  </si>
  <si>
    <t>TES_per_sqm.kWh.EE.Res.HH.Thermal.SH.LPG.SH</t>
  </si>
  <si>
    <t>TES_per_sqm.kWh.EE.Res.HH.Thermal.SH.LPG.SH.LPG</t>
  </si>
  <si>
    <t>TES_per_sqm.kWh.EE.Res.HH.Thermal.SH.LPG.SH.Elec</t>
  </si>
  <si>
    <t>TES_per_sqm.kWh.EE.Res.HH.Thermal.SH.LPG.SC</t>
  </si>
  <si>
    <t>TES_per_sqm.kWh.EE.Res.HH.Thermal.SH.LPG.SC.AC.Elec</t>
  </si>
  <si>
    <t>TES_per_sqm.kWh.EE.Res.HH.Thermal.SH.LPG.WH</t>
  </si>
  <si>
    <t>TES_per_sqm.kWh.EE.Res.HH.Thermal.SH.LPG.WH.LPG.NoSolar.LPG</t>
  </si>
  <si>
    <t>TES_per_sqm.kWh.EE.Res.HH.Thermal.SH.LPG.WH.LPG.Solar</t>
  </si>
  <si>
    <t>TES_per_sqm.kWh.EE.Res.HH.Thermal.SH.LPG.WH.LPG.Solar.LPG</t>
  </si>
  <si>
    <t>TES_per_sqm.kWh.EE.Res.HH.Thermal.SH.LPG.WH.LPG.Solar.Solar</t>
  </si>
  <si>
    <t>TES_per_sqm.kWh.EE.Res.HH.Thermal.SH.LPG.WH.Elc.NoSolar.Elec</t>
  </si>
  <si>
    <t>TES_per_sqm.kWh.EE.Res.HH.Thermal.SH.LPG.WH.Elc.Solar</t>
  </si>
  <si>
    <t>TES_per_sqm.kWh.EE.Res.HH.Thermal.SH.LPG.WH.Elc.Solar.Elec</t>
  </si>
  <si>
    <t>TES_per_sqm.kWh.EE.Res.HH.Thermal.SH.LPG.WH.Elc.Solar.Solar</t>
  </si>
  <si>
    <t>TES_per_sqm.kWh.EE.Res.HH.Thermal.SH.LPG.CO</t>
  </si>
  <si>
    <t>TES_per_sqm.kWh.EE.Res.HH.Thermal.SH.LPG.CO.LPG.LPG</t>
  </si>
  <si>
    <t>TES_per_sqm.kWh.EE.Res.HH.Thermal.SH.LPG.CO.Elc.Elec</t>
  </si>
  <si>
    <t>TES_per_sqm.kWh.EE.Res.HH.Thermal.SH.Oil</t>
  </si>
  <si>
    <t>TES_per_sqm.kWh.EE.Res.HH.Thermal.SH.Oil.SH</t>
  </si>
  <si>
    <t>TES_per_sqm.kWh.EE.Res.HH.Thermal.SH.Oil.SH.Oil</t>
  </si>
  <si>
    <t>TES_per_sqm.kWh.EE.Res.HH.Thermal.SH.Oil.SH.Elec</t>
  </si>
  <si>
    <t>TES_per_sqm.kWh.EE.Res.HH.Thermal.SH.Oil.SC</t>
  </si>
  <si>
    <t>TES_per_sqm.kWh.EE.Res.HH.Thermal.SH.Oil.SC.AC.Elec</t>
  </si>
  <si>
    <t>TES_per_sqm.kWh.EE.Res.HH.Thermal.SH.Oil.WH</t>
  </si>
  <si>
    <t>TES_per_sqm.kWh.EE.Res.HH.Thermal.SH.Oil.WH.Oil.NoSolar.Oil</t>
  </si>
  <si>
    <t>TES_per_sqm.kWh.EE.Res.HH.Thermal.SH.Oil.WH.Oil.Solar</t>
  </si>
  <si>
    <t>TES_per_sqm.kWh.EE.Res.HH.Thermal.SH.Oil.WH.Oil.Solar.Oil</t>
  </si>
  <si>
    <t>TES_per_sqm.kWh.EE.Res.HH.Thermal.SH.Oil.WH.Oil.Solar.Solar</t>
  </si>
  <si>
    <t>TES_per_sqm.kWh.EE.Res.HH.Thermal.SH.Oil.WH.Elc.NoSolar.Elec</t>
  </si>
  <si>
    <t>TES_per_sqm.kWh.EE.Res.HH.Thermal.SH.Oil.WH.Elc.Solar</t>
  </si>
  <si>
    <t>TES_per_sqm.kWh.EE.Res.HH.Thermal.SH.Oil.WH.Elc.Solar.Elec</t>
  </si>
  <si>
    <t>TES_per_sqm.kWh.EE.Res.HH.Thermal.SH.Oil.WH.Elc.Solar.Solar</t>
  </si>
  <si>
    <t>TES_per_sqm.kWh.EE.Res.HH.Thermal.SH.Oil.CO</t>
  </si>
  <si>
    <t>TES_per_sqm.kWh.EE.Res.HH.Thermal.SH.Oil.CO.LPG.LPG</t>
  </si>
  <si>
    <t>TES_per_sqm.kWh.EE.Res.HH.Thermal.SH.Oil.CO.Elc.Elec</t>
  </si>
  <si>
    <t>TES_per_sqm.kWh.EE.Res.HH.Thermal.SH.Gas</t>
  </si>
  <si>
    <t>TES_per_sqm.kWh.EE.Res.HH.Thermal.SH.Gas.SH</t>
  </si>
  <si>
    <t>TES_per_sqm.kWh.EE.Res.HH.Thermal.SH.Gas.SH.Gas</t>
  </si>
  <si>
    <t>TES_per_sqm.kWh.EE.Res.HH.Thermal.SH.Gas.SH.Elec</t>
  </si>
  <si>
    <t>TES_per_sqm.kWh.EE.Res.HH.Thermal.SH.Gas.SC</t>
  </si>
  <si>
    <t>TES_per_sqm.kWh.EE.Res.HH.Thermal.SH.Gas.SC.AC.Elec</t>
  </si>
  <si>
    <t>TES_per_sqm.kWh.EE.Res.HH.Thermal.SH.Gas.WH</t>
  </si>
  <si>
    <t>TES_per_sqm.kWh.EE.Res.HH.Thermal.SH.Gas.WH.Gas.NoSolar.Gas</t>
  </si>
  <si>
    <t>TES_per_sqm.kWh.EE.Res.HH.Thermal.SH.Gas.WH.Gas.Solar</t>
  </si>
  <si>
    <t>TES_per_sqm.kWh.EE.Res.HH.Thermal.SH.Gas.WH.Gas.Solar.Gas</t>
  </si>
  <si>
    <t>TES_per_sqm.kWh.EE.Res.HH.Thermal.SH.Gas.WH.Gas.Solar.Solar</t>
  </si>
  <si>
    <t>TES_per_sqm.kWh.EE.Res.HH.Thermal.SH.Gas.WH.Elc.NoSolar.Elec</t>
  </si>
  <si>
    <t>TES_per_sqm.kWh.EE.Res.HH.Thermal.SH.Gas.WH.Elc.Solar</t>
  </si>
  <si>
    <t>TES_per_sqm.kWh.EE.Res.HH.Thermal.SH.Gas.WH.Elc.Solar.Elec</t>
  </si>
  <si>
    <t>TES_per_sqm.kWh.EE.Res.HH.Thermal.SH.Gas.WH.Elc.Solar.Solar</t>
  </si>
  <si>
    <t>TES_per_sqm.kWh.EE.Res.HH.Thermal.SH.Gas.CO</t>
  </si>
  <si>
    <t>TES_per_sqm.kWh.EE.Res.HH.Thermal.SH.Gas.CO.Gas.Gas</t>
  </si>
  <si>
    <t>TES_per_sqm.kWh.EE.Res.HH.Thermal.SH.Gas.CO.Elc.Elec</t>
  </si>
  <si>
    <t>TES_per_sqm.kWh.EE.Res.HH.Thermal.SH.Biomass</t>
  </si>
  <si>
    <t>TES_per_sqm.kWh.EE.Res.HH.Thermal.SH.Biomass.SH</t>
  </si>
  <si>
    <t>TES_per_sqm.kWh.EE.Res.HH.Thermal.SH.Biomass.SH.Biomass</t>
  </si>
  <si>
    <t>TES_per_sqm.kWh.EE.Res.HH.Thermal.SH.Biomass.SH.Elec</t>
  </si>
  <si>
    <t>TES_per_sqm.kWh.EE.Res.HH.Thermal.SH.Biomass.SC</t>
  </si>
  <si>
    <t>TES_per_sqm.kWh.EE.Res.HH.Thermal.SH.Biomass.SC.AC.Elec</t>
  </si>
  <si>
    <t>TES_per_sqm.kWh.EE.Res.HH.Thermal.SH.Biomass.WH</t>
  </si>
  <si>
    <t>TES_per_sqm.kWh.EE.Res.HH.Thermal.SH.Biomass.WH.Biomass.NoSolar.Biomass</t>
  </si>
  <si>
    <t>TES_per_sqm.kWh.EE.Res.HH.Thermal.SH.Biomass.WH.Biomass.Solar</t>
  </si>
  <si>
    <t>TES_per_sqm.kWh.EE.Res.HH.Thermal.SH.Biomass.WH.Biomass.Solar.Biomass</t>
  </si>
  <si>
    <t>TES_per_sqm.kWh.EE.Res.HH.Thermal.SH.Biomass.WH.Biomass.Solar.Solar</t>
  </si>
  <si>
    <t>TES_per_sqm.kWh.EE.Res.HH.Thermal.SH.Biomass.WH.LPG.NoSolar.LPG</t>
  </si>
  <si>
    <t>TES_per_sqm.kWh.EE.Res.HH.Thermal.SH.Biomass.WH.LPG.Solar</t>
  </si>
  <si>
    <t>TES_per_sqm.kWh.EE.Res.HH.Thermal.SH.Biomass.WH.LPG.Solar.LPG</t>
  </si>
  <si>
    <t>TES_per_sqm.kWh.EE.Res.HH.Thermal.SH.Biomass.WH.LPG.Solar.Solar</t>
  </si>
  <si>
    <t>TES_per_sqm.kWh.EE.Res.HH.Thermal.SH.Biomass.WH.Elc.NoSolar.Elec</t>
  </si>
  <si>
    <t>TES_per_sqm.kWh.EE.Res.HH.Thermal.SH.Biomass.WH.Elc.Solar</t>
  </si>
  <si>
    <t>TES_per_sqm.kWh.EE.Res.HH.Thermal.SH.Biomass.WH.Elc.Solar.Elec</t>
  </si>
  <si>
    <t>TES_per_sqm.kWh.EE.Res.HH.Thermal.SH.Biomass.WH.Elc.Solar.Solar</t>
  </si>
  <si>
    <t>TES_per_sqm.kWh.EE.Res.HH.Thermal.SH.Biomass.CO</t>
  </si>
  <si>
    <t>TES_per_sqm.kWh.EE.Res.HH.Thermal.SH.Biomass.CO.Biomass.Biomass</t>
  </si>
  <si>
    <t>TES_per_sqm.kWh.EE.Res.HH.Thermal.SH.Biomass.CO.LPG.LPG</t>
  </si>
  <si>
    <t>TES_per_sqm.kWh.EE.Res.HH.Thermal.SH.Biomass.CO.Elc.Elec</t>
  </si>
  <si>
    <t>TES_per_sqm.kWh.EE.Res.HH.Thermal.SH.Geo</t>
  </si>
  <si>
    <t>TES_per_sqm.kWh.EE.Res.HH.Thermal.SH.Geo.SH</t>
  </si>
  <si>
    <t>TES_per_sqm.kWh.EE.Res.HH.Thermal.SH.Geo.SH.Geo</t>
  </si>
  <si>
    <t>TES_per_sqm.kWh.EE.Res.HH.Thermal.SH.Geo.SH.Elec</t>
  </si>
  <si>
    <t>TES_per_sqm.kWh.EE.Res.HH.Thermal.SH.Geo.SC</t>
  </si>
  <si>
    <t>TES_per_sqm.kWh.EE.Res.HH.Thermal.SH.Geo.SC.AC.Elec</t>
  </si>
  <si>
    <t>TES_per_sqm.kWh.EE.Res.HH.Thermal.SH.Geo.WH</t>
  </si>
  <si>
    <t>TES_per_sqm.kWh.EE.Res.HH.Thermal.SH.Geo.WH.Geo.NoSolar.Geo</t>
  </si>
  <si>
    <t>TES_per_sqm.kWh.EE.Res.HH.Thermal.SH.Geo.WH.Geo.Solar</t>
  </si>
  <si>
    <t>TES_per_sqm.kWh.EE.Res.HH.Thermal.SH.Geo.WH.Geo.Solar.Geo</t>
  </si>
  <si>
    <t>TES_per_sqm.kWh.EE.Res.HH.Thermal.SH.Geo.WH.Geo.Solar.Solar</t>
  </si>
  <si>
    <t>TES_per_sqm.kWh.EE.Res.HH.Thermal.SH.Geo.WH.Elc.NoSolar.Elec</t>
  </si>
  <si>
    <t>TES_per_sqm.kWh.EE.Res.HH.Thermal.SH.Geo.WH.Elc.Solar</t>
  </si>
  <si>
    <t>TES_per_sqm.kWh.EE.Res.HH.Thermal.SH.Geo.WH.Elc.Solar.Elec</t>
  </si>
  <si>
    <t>TES_per_sqm.kWh.EE.Res.HH.Thermal.SH.Geo.WH.Elc.Solar.Solar</t>
  </si>
  <si>
    <t>TES_per_sqm.kWh.EE.Res.HH.Thermal.SH.Geo.CO</t>
  </si>
  <si>
    <t>TES_per_sqm.kWh.EE.Res.HH.Thermal.SH.Geo.CO.LPG.LPG</t>
  </si>
  <si>
    <t>TES_per_sqm.kWh.EE.Res.HH.Thermal.SH.Geo.CO.Elc.Elec</t>
  </si>
  <si>
    <t>TES_per_sqm.kWh.EE.Res.HH.Thermal.SH.DistrHeat</t>
  </si>
  <si>
    <t>TES_per_sqm.kWh.EE.Res.HH.Thermal.SH.DistrHeat.SH</t>
  </si>
  <si>
    <t>TES_per_sqm.kWh.EE.Res.HH.Thermal.SH.DistrHeat.SH.Steam_Distr</t>
  </si>
  <si>
    <t>TES_per_sqm.kWh.EE.Res.HH.Thermal.SH.DistrHeat.SH.Elec</t>
  </si>
  <si>
    <t>TES_per_sqm.kWh.EE.Res.HH.Thermal.SH.DistrHeat.SC</t>
  </si>
  <si>
    <t>TES_per_sqm.kWh.EE.Res.HH.Thermal.SH.DistrHeat.SC.AC.Elec</t>
  </si>
  <si>
    <t>TES_per_sqm.kWh.EE.Res.HH.Thermal.SH.DistrHeat.WH</t>
  </si>
  <si>
    <t>TES_per_sqm.kWh.EE.Res.HH.Thermal.SH.DistrHeat.WH.DistrHeat.NoSolar.Steam_Distr</t>
  </si>
  <si>
    <t>TES_per_sqm.kWh.EE.Res.HH.Thermal.SH.DistrHeat.WH.DistrHeat.Solar</t>
  </si>
  <si>
    <t>TES_per_sqm.kWh.EE.Res.HH.Thermal.SH.DistrHeat.WH.DistrHeat.Solar.Steam_Distr</t>
  </si>
  <si>
    <t>TES_per_sqm.kWh.EE.Res.HH.Thermal.SH.DistrHeat.WH.DistrHeat.Solar.Solar</t>
  </si>
  <si>
    <t>TES_per_sqm.kWh.EE.Res.HH.Thermal.SH.DistrHeat.WH.Elc.NoSolar.Elec</t>
  </si>
  <si>
    <t>TES_per_sqm.kWh.EE.Res.HH.Thermal.SH.DistrHeat.WH.Elc.Solar</t>
  </si>
  <si>
    <t>TES_per_sqm.kWh.EE.Res.HH.Thermal.SH.DistrHeat.WH.Elc.Solar.Elec</t>
  </si>
  <si>
    <t>TES_per_sqm.kWh.EE.Res.HH.Thermal.SH.DistrHeat.WH.Elc.Solar.Solar</t>
  </si>
  <si>
    <t>TES_per_sqm.kWh.EE.Res.HH.Thermal.SH.DistrHeat.CO</t>
  </si>
  <si>
    <t>TES_per_sqm.kWh.EE.Res.HH.Thermal.SH.DistrHeat.CO.LPG.LPG</t>
  </si>
  <si>
    <t>TES_per_sqm.kWh.EE.Res.HH.Thermal.SH.DistrHeat.CO.Elc.Elec</t>
  </si>
  <si>
    <t>TES_per_sqm.kWh.EE.Res.HH.Thermal.SH.AdvElc</t>
  </si>
  <si>
    <t>TES_per_sqm.kWh.EE.Res.HH.Thermal.SH.AdvElc.SH</t>
  </si>
  <si>
    <t>TES_per_sqm.kWh.EE.Res.HH.Thermal.SH.AdvElc.SH.Elec</t>
  </si>
  <si>
    <t>TES_per_sqm.kWh.EE.Res.HH.Thermal.SH.AdvElc.SC</t>
  </si>
  <si>
    <t>TES_per_sqm.kWh.EE.Res.HH.Thermal.SH.AdvElc.SC.AC.Elec</t>
  </si>
  <si>
    <t>TES_per_sqm.kWh.EE.Res.HH.Thermal.SH.AdvElc.WH</t>
  </si>
  <si>
    <t>TES_per_sqm.kWh.EE.Res.HH.Thermal.SH.AdvElc.WH.LPG.NoSolar.LPG</t>
  </si>
  <si>
    <t>TES_per_sqm.kWh.EE.Res.HH.Thermal.SH.AdvElc.WH.LPG.Solar</t>
  </si>
  <si>
    <t>TES_per_sqm.kWh.EE.Res.HH.Thermal.SH.AdvElc.WH.LPG.Solar.LPG</t>
  </si>
  <si>
    <t>TES_per_sqm.kWh.EE.Res.HH.Thermal.SH.AdvElc.WH.LPG.Solar.Solar</t>
  </si>
  <si>
    <t>TES_per_sqm.kWh.EE.Res.HH.Thermal.SH.AdvElc.WH.Elc.NoSolar.Elec</t>
  </si>
  <si>
    <t>TES_per_sqm.kWh.EE.Res.HH.Thermal.SH.AdvElc.WH.Elc.Solar</t>
  </si>
  <si>
    <t>TES_per_sqm.kWh.EE.Res.HH.Thermal.SH.AdvElc.WH.Elc.Solar.Elec</t>
  </si>
  <si>
    <t>TES_per_sqm.kWh.EE.Res.HH.Thermal.SH.AdvElc.WH.Elc.Solar.Solar</t>
  </si>
  <si>
    <t>TES_per_sqm.kWh.EE.Res.HH.Thermal.SH.AdvElc.CO</t>
  </si>
  <si>
    <t>TES_per_sqm.kWh.EE.Res.HH.Thermal.SH.AdvElc.CO.LPG.LPG</t>
  </si>
  <si>
    <t>TES_per_sqm.kWh.EE.Res.HH.Thermal.SH.AdvElc.CO.Elc.Elec</t>
  </si>
  <si>
    <t>TES_per_sqm.kWh.EE.Res.HH.Thermal.SH.ConvElc</t>
  </si>
  <si>
    <t>TES_per_sqm.kWh.EE.Res.HH.Thermal.SH.ConvElc.SH</t>
  </si>
  <si>
    <t>TES_per_sqm.kWh.EE.Res.HH.Thermal.SH.ConvElc.SH.Elec</t>
  </si>
  <si>
    <t>TES_per_sqm.kWh.EE.Res.HH.Thermal.SH.ConvElc.SC</t>
  </si>
  <si>
    <t>TES_per_sqm.kWh.EE.Res.HH.Thermal.SH.ConvElc.SC.AC.Elec</t>
  </si>
  <si>
    <t>TES_per_sqm.kWh.EE.Res.HH.Thermal.SH.ConvElc.WH</t>
  </si>
  <si>
    <t>TES_per_sqm.kWh.EE.Res.HH.Thermal.SH.ConvElc.WH.LPG.NoSolar.LPG</t>
  </si>
  <si>
    <t>TES_per_sqm.kWh.EE.Res.HH.Thermal.SH.ConvElc.WH.LPG.Solar</t>
  </si>
  <si>
    <t>TES_per_sqm.kWh.EE.Res.HH.Thermal.SH.ConvElc.WH.LPG.Solar.LPG</t>
  </si>
  <si>
    <t>TES_per_sqm.kWh.EE.Res.HH.Thermal.SH.ConvElc.WH.LPG.Solar.Solar</t>
  </si>
  <si>
    <t>TES_per_sqm.kWh.EE.Res.HH.Thermal.SH.ConvElc.WH.Elc.NoSolar.Elec</t>
  </si>
  <si>
    <t>TES_per_sqm.kWh.EE.Res.HH.Thermal.SH.ConvElc.WH.Elc.Solar</t>
  </si>
  <si>
    <t>TES_per_sqm.kWh.EE.Res.HH.Thermal.SH.ConvElc.WH.Elc.Solar.Elec</t>
  </si>
  <si>
    <t>TES_per_sqm.kWh.EE.Res.HH.Thermal.SH.ConvElc.WH.Elc.Solar.Solar</t>
  </si>
  <si>
    <t>TES_per_sqm.kWh.EE.Res.HH.Thermal.SH.ConvElc.CO</t>
  </si>
  <si>
    <t>TES_per_sqm.kWh.EE.Res.HH.Thermal.SH.ConvElc.CO.LPG.LPG</t>
  </si>
  <si>
    <t>TES_per_sqm.kWh.EE.Res.HH.Thermal.SH.ConvElc.CO.Elc.Elec</t>
  </si>
  <si>
    <t>EE - CO2 emissions per surface area (detailed structure)</t>
  </si>
  <si>
    <t>EMI_per_sqm.kgCO2.EE.Res.HH.Thermal.SH.Solids</t>
  </si>
  <si>
    <t>EMI_per_sqm.kgCO2.EE.Res.HH.Thermal.SH.Solids.SH</t>
  </si>
  <si>
    <t>EMI_per_sqm.kgCO2.EE.Res.HH.Thermal.SH.Solids.SH.Solids</t>
  </si>
  <si>
    <t>EMI_per_sqm.kgCO2.EE.Res.HH.Thermal.SH.Solids.SH.Elec</t>
  </si>
  <si>
    <t>EMI_per_sqm.kgCO2.EE.Res.HH.Thermal.SH.Solids.SC</t>
  </si>
  <si>
    <t>EMI_per_sqm.kgCO2.EE.Res.HH.Thermal.SH.Solids.SC.AC.Elec</t>
  </si>
  <si>
    <t>EMI_per_sqm.kgCO2.EE.Res.HH.Thermal.SH.Solids.WH</t>
  </si>
  <si>
    <t>EMI_per_sqm.kgCO2.EE.Res.HH.Thermal.SH.Solids.WH.Solids.NoSolar.Solids</t>
  </si>
  <si>
    <t>EMI_per_sqm.kgCO2.EE.Res.HH.Thermal.SH.Solids.WH.LPG.NoSolar.LPG</t>
  </si>
  <si>
    <t>EMI_per_sqm.kgCO2.EE.Res.HH.Thermal.SH.Solids.WH.LPG.Solar</t>
  </si>
  <si>
    <t>EMI_per_sqm.kgCO2.EE.Res.HH.Thermal.SH.Solids.WH.LPG.Solar.LPG</t>
  </si>
  <si>
    <t>EMI_per_sqm.kgCO2.EE.Res.HH.Thermal.SH.Solids.WH.LPG.Solar.Solar</t>
  </si>
  <si>
    <t>EMI_per_sqm.kgCO2.EE.Res.HH.Thermal.SH.Solids.WH.Elc.NoSolar.Elec</t>
  </si>
  <si>
    <t>EMI_per_sqm.kgCO2.EE.Res.HH.Thermal.SH.Solids.WH.Elc.Solar</t>
  </si>
  <si>
    <t>EMI_per_sqm.kgCO2.EE.Res.HH.Thermal.SH.Solids.WH.Elc.Solar.Elec</t>
  </si>
  <si>
    <t>EMI_per_sqm.kgCO2.EE.Res.HH.Thermal.SH.Solids.WH.Elc.Solar.Solar</t>
  </si>
  <si>
    <t>EMI_per_sqm.kgCO2.EE.Res.HH.Thermal.SH.Solids.CO</t>
  </si>
  <si>
    <t>EMI_per_sqm.kgCO2.EE.Res.HH.Thermal.SH.Solids.CO.Solids.Solids</t>
  </si>
  <si>
    <t>EMI_per_sqm.kgCO2.EE.Res.HH.Thermal.SH.Solids.CO.LPG.LPG</t>
  </si>
  <si>
    <t>EMI_per_sqm.kgCO2.EE.Res.HH.Thermal.SH.Solids.CO.Elc.Elec</t>
  </si>
  <si>
    <t>EMI_per_sqm.kgCO2.EE.Res.HH.Thermal.SH.LPG</t>
  </si>
  <si>
    <t>EMI_per_sqm.kgCO2.EE.Res.HH.Thermal.SH.LPG.SH</t>
  </si>
  <si>
    <t>EMI_per_sqm.kgCO2.EE.Res.HH.Thermal.SH.LPG.SH.LPG</t>
  </si>
  <si>
    <t>EMI_per_sqm.kgCO2.EE.Res.HH.Thermal.SH.LPG.SH.Elec</t>
  </si>
  <si>
    <t>EMI_per_sqm.kgCO2.EE.Res.HH.Thermal.SH.LPG.SC</t>
  </si>
  <si>
    <t>EMI_per_sqm.kgCO2.EE.Res.HH.Thermal.SH.LPG.SC.AC.Elec</t>
  </si>
  <si>
    <t>EMI_per_sqm.kgCO2.EE.Res.HH.Thermal.SH.LPG.WH</t>
  </si>
  <si>
    <t>EMI_per_sqm.kgCO2.EE.Res.HH.Thermal.SH.LPG.WH.LPG.NoSolar.LPG</t>
  </si>
  <si>
    <t>EMI_per_sqm.kgCO2.EE.Res.HH.Thermal.SH.LPG.WH.LPG.Solar</t>
  </si>
  <si>
    <t>EMI_per_sqm.kgCO2.EE.Res.HH.Thermal.SH.LPG.WH.LPG.Solar.LPG</t>
  </si>
  <si>
    <t>EMI_per_sqm.kgCO2.EE.Res.HH.Thermal.SH.LPG.WH.LPG.Solar.Solar</t>
  </si>
  <si>
    <t>EMI_per_sqm.kgCO2.EE.Res.HH.Thermal.SH.LPG.WH.Elc.NoSolar.Elec</t>
  </si>
  <si>
    <t>EMI_per_sqm.kgCO2.EE.Res.HH.Thermal.SH.LPG.WH.Elc.Solar</t>
  </si>
  <si>
    <t>EMI_per_sqm.kgCO2.EE.Res.HH.Thermal.SH.LPG.WH.Elc.Solar.Elec</t>
  </si>
  <si>
    <t>EMI_per_sqm.kgCO2.EE.Res.HH.Thermal.SH.LPG.WH.Elc.Solar.Solar</t>
  </si>
  <si>
    <t>EMI_per_sqm.kgCO2.EE.Res.HH.Thermal.SH.LPG.CO</t>
  </si>
  <si>
    <t>EMI_per_sqm.kgCO2.EE.Res.HH.Thermal.SH.LPG.CO.LPG.LPG</t>
  </si>
  <si>
    <t>EMI_per_sqm.kgCO2.EE.Res.HH.Thermal.SH.LPG.CO.Elc.Elec</t>
  </si>
  <si>
    <t>EMI_per_sqm.kgCO2.EE.Res.HH.Thermal.SH.Oil</t>
  </si>
  <si>
    <t>EMI_per_sqm.kgCO2.EE.Res.HH.Thermal.SH.Oil.SH</t>
  </si>
  <si>
    <t>EMI_per_sqm.kgCO2.EE.Res.HH.Thermal.SH.Oil.SH.Oil</t>
  </si>
  <si>
    <t>EMI_per_sqm.kgCO2.EE.Res.HH.Thermal.SH.Oil.SH.Elec</t>
  </si>
  <si>
    <t>EMI_per_sqm.kgCO2.EE.Res.HH.Thermal.SH.Oil.SC</t>
  </si>
  <si>
    <t>EMI_per_sqm.kgCO2.EE.Res.HH.Thermal.SH.Oil.SC.AC.Elec</t>
  </si>
  <si>
    <t>EMI_per_sqm.kgCO2.EE.Res.HH.Thermal.SH.Oil.WH</t>
  </si>
  <si>
    <t>EMI_per_sqm.kgCO2.EE.Res.HH.Thermal.SH.Oil.WH.Oil.NoSolar.Oil</t>
  </si>
  <si>
    <t>EMI_per_sqm.kgCO2.EE.Res.HH.Thermal.SH.Oil.WH.Oil.Solar</t>
  </si>
  <si>
    <t>EMI_per_sqm.kgCO2.EE.Res.HH.Thermal.SH.Oil.WH.Oil.Solar.Oil</t>
  </si>
  <si>
    <t>EMI_per_sqm.kgCO2.EE.Res.HH.Thermal.SH.Oil.WH.Oil.Solar.Solar</t>
  </si>
  <si>
    <t>EMI_per_sqm.kgCO2.EE.Res.HH.Thermal.SH.Oil.WH.Elc.NoSolar.Elec</t>
  </si>
  <si>
    <t>EMI_per_sqm.kgCO2.EE.Res.HH.Thermal.SH.Oil.WH.Elc.Solar</t>
  </si>
  <si>
    <t>EMI_per_sqm.kgCO2.EE.Res.HH.Thermal.SH.Oil.WH.Elc.Solar.Elec</t>
  </si>
  <si>
    <t>EMI_per_sqm.kgCO2.EE.Res.HH.Thermal.SH.Oil.WH.Elc.Solar.Solar</t>
  </si>
  <si>
    <t>EMI_per_sqm.kgCO2.EE.Res.HH.Thermal.SH.Oil.CO</t>
  </si>
  <si>
    <t>EMI_per_sqm.kgCO2.EE.Res.HH.Thermal.SH.Oil.CO.LPG.LPG</t>
  </si>
  <si>
    <t>EMI_per_sqm.kgCO2.EE.Res.HH.Thermal.SH.Oil.CO.Elc.Elec</t>
  </si>
  <si>
    <t>EMI_per_sqm.kgCO2.EE.Res.HH.Thermal.SH.Gas</t>
  </si>
  <si>
    <t>EMI_per_sqm.kgCO2.EE.Res.HH.Thermal.SH.Gas.SH</t>
  </si>
  <si>
    <t>EMI_per_sqm.kgCO2.EE.Res.HH.Thermal.SH.Gas.SH.Gas</t>
  </si>
  <si>
    <t>EMI_per_sqm.kgCO2.EE.Res.HH.Thermal.SH.Gas.SH.Elec</t>
  </si>
  <si>
    <t>EMI_per_sqm.kgCO2.EE.Res.HH.Thermal.SH.Gas.SC</t>
  </si>
  <si>
    <t>EMI_per_sqm.kgCO2.EE.Res.HH.Thermal.SH.Gas.SC.AC.Elec</t>
  </si>
  <si>
    <t>EMI_per_sqm.kgCO2.EE.Res.HH.Thermal.SH.Gas.WH</t>
  </si>
  <si>
    <t>EMI_per_sqm.kgCO2.EE.Res.HH.Thermal.SH.Gas.WH.Gas.NoSolar.Gas</t>
  </si>
  <si>
    <t>EMI_per_sqm.kgCO2.EE.Res.HH.Thermal.SH.Gas.WH.Gas.Solar</t>
  </si>
  <si>
    <t>EMI_per_sqm.kgCO2.EE.Res.HH.Thermal.SH.Gas.WH.Gas.Solar.Gas</t>
  </si>
  <si>
    <t>EMI_per_sqm.kgCO2.EE.Res.HH.Thermal.SH.Gas.WH.Gas.Solar.Solar</t>
  </si>
  <si>
    <t>EMI_per_sqm.kgCO2.EE.Res.HH.Thermal.SH.Gas.WH.Elc.NoSolar.Elec</t>
  </si>
  <si>
    <t>EMI_per_sqm.kgCO2.EE.Res.HH.Thermal.SH.Gas.WH.Elc.Solar</t>
  </si>
  <si>
    <t>EMI_per_sqm.kgCO2.EE.Res.HH.Thermal.SH.Gas.WH.Elc.Solar.Elec</t>
  </si>
  <si>
    <t>EMI_per_sqm.kgCO2.EE.Res.HH.Thermal.SH.Gas.WH.Elc.Solar.Solar</t>
  </si>
  <si>
    <t>EMI_per_sqm.kgCO2.EE.Res.HH.Thermal.SH.Gas.CO</t>
  </si>
  <si>
    <t>EMI_per_sqm.kgCO2.EE.Res.HH.Thermal.SH.Gas.CO.Gas.Gas</t>
  </si>
  <si>
    <t>EMI_per_sqm.kgCO2.EE.Res.HH.Thermal.SH.Gas.CO.Elc.Elec</t>
  </si>
  <si>
    <t>EMI_per_sqm.kgCO2.EE.Res.HH.Thermal.SH.Biomass</t>
  </si>
  <si>
    <t>EMI_per_sqm.kgCO2.EE.Res.HH.Thermal.SH.Biomass.SH</t>
  </si>
  <si>
    <t>EMI_per_sqm.kgCO2.EE.Res.HH.Thermal.SH.Biomass.SH.Biomass</t>
  </si>
  <si>
    <t>EMI_per_sqm.kgCO2.EE.Res.HH.Thermal.SH.Biomass.SH.Elec</t>
  </si>
  <si>
    <t>EMI_per_sqm.kgCO2.EE.Res.HH.Thermal.SH.Biomass.SC</t>
  </si>
  <si>
    <t>EMI_per_sqm.kgCO2.EE.Res.HH.Thermal.SH.Biomass.SC.AC.Elec</t>
  </si>
  <si>
    <t>EMI_per_sqm.kgCO2.EE.Res.HH.Thermal.SH.Biomass.WH</t>
  </si>
  <si>
    <t>EMI_per_sqm.kgCO2.EE.Res.HH.Thermal.SH.Biomass.WH.Biomass.NoSolar.Biomass</t>
  </si>
  <si>
    <t>EMI_per_sqm.kgCO2.EE.Res.HH.Thermal.SH.Biomass.WH.Biomass.Solar</t>
  </si>
  <si>
    <t>EMI_per_sqm.kgCO2.EE.Res.HH.Thermal.SH.Biomass.WH.Biomass.Solar.Biomass</t>
  </si>
  <si>
    <t>EMI_per_sqm.kgCO2.EE.Res.HH.Thermal.SH.Biomass.WH.Biomass.Solar.Solar</t>
  </si>
  <si>
    <t>EMI_per_sqm.kgCO2.EE.Res.HH.Thermal.SH.Biomass.WH.LPG.NoSolar.LPG</t>
  </si>
  <si>
    <t>EMI_per_sqm.kgCO2.EE.Res.HH.Thermal.SH.Biomass.WH.LPG.Solar</t>
  </si>
  <si>
    <t>EMI_per_sqm.kgCO2.EE.Res.HH.Thermal.SH.Biomass.WH.LPG.Solar.LPG</t>
  </si>
  <si>
    <t>EMI_per_sqm.kgCO2.EE.Res.HH.Thermal.SH.Biomass.WH.LPG.Solar.Solar</t>
  </si>
  <si>
    <t>EMI_per_sqm.kgCO2.EE.Res.HH.Thermal.SH.Biomass.WH.Elc.NoSolar.Elec</t>
  </si>
  <si>
    <t>EMI_per_sqm.kgCO2.EE.Res.HH.Thermal.SH.Biomass.WH.Elc.Solar</t>
  </si>
  <si>
    <t>EMI_per_sqm.kgCO2.EE.Res.HH.Thermal.SH.Biomass.WH.Elc.Solar.Elec</t>
  </si>
  <si>
    <t>EMI_per_sqm.kgCO2.EE.Res.HH.Thermal.SH.Biomass.WH.Elc.Solar.Solar</t>
  </si>
  <si>
    <t>EMI_per_sqm.kgCO2.EE.Res.HH.Thermal.SH.Biomass.CO</t>
  </si>
  <si>
    <t>EMI_per_sqm.kgCO2.EE.Res.HH.Thermal.SH.Biomass.CO.Biomass.Biomass</t>
  </si>
  <si>
    <t>EMI_per_sqm.kgCO2.EE.Res.HH.Thermal.SH.Biomass.CO.LPG.LPG</t>
  </si>
  <si>
    <t>EMI_per_sqm.kgCO2.EE.Res.HH.Thermal.SH.Biomass.CO.Elc.Elec</t>
  </si>
  <si>
    <t>EMI_per_sqm.kgCO2.EE.Res.HH.Thermal.SH.Geo</t>
  </si>
  <si>
    <t>EMI_per_sqm.kgCO2.EE.Res.HH.Thermal.SH.Geo.SH</t>
  </si>
  <si>
    <t>EMI_per_sqm.kgCO2.EE.Res.HH.Thermal.SH.Geo.SH.Geo</t>
  </si>
  <si>
    <t>EMI_per_sqm.kgCO2.EE.Res.HH.Thermal.SH.Geo.SH.Elec</t>
  </si>
  <si>
    <t>EMI_per_sqm.kgCO2.EE.Res.HH.Thermal.SH.Geo.SC</t>
  </si>
  <si>
    <t>EMI_per_sqm.kgCO2.EE.Res.HH.Thermal.SH.Geo.SC.AC.Elec</t>
  </si>
  <si>
    <t>EMI_per_sqm.kgCO2.EE.Res.HH.Thermal.SH.Geo.WH</t>
  </si>
  <si>
    <t>EMI_per_sqm.kgCO2.EE.Res.HH.Thermal.SH.Geo.WH.Geo.NoSolar.Geo</t>
  </si>
  <si>
    <t>EMI_per_sqm.kgCO2.EE.Res.HH.Thermal.SH.Geo.WH.Geo.Solar</t>
  </si>
  <si>
    <t>EMI_per_sqm.kgCO2.EE.Res.HH.Thermal.SH.Geo.WH.Geo.Solar.Geo</t>
  </si>
  <si>
    <t>EMI_per_sqm.kgCO2.EE.Res.HH.Thermal.SH.Geo.WH.Geo.Solar.Solar</t>
  </si>
  <si>
    <t>EMI_per_sqm.kgCO2.EE.Res.HH.Thermal.SH.Geo.WH.Elc.NoSolar.Elec</t>
  </si>
  <si>
    <t>EMI_per_sqm.kgCO2.EE.Res.HH.Thermal.SH.Geo.WH.Elc.Solar</t>
  </si>
  <si>
    <t>EMI_per_sqm.kgCO2.EE.Res.HH.Thermal.SH.Geo.WH.Elc.Solar.Elec</t>
  </si>
  <si>
    <t>EMI_per_sqm.kgCO2.EE.Res.HH.Thermal.SH.Geo.WH.Elc.Solar.Solar</t>
  </si>
  <si>
    <t>EMI_per_sqm.kgCO2.EE.Res.HH.Thermal.SH.Geo.CO</t>
  </si>
  <si>
    <t>EMI_per_sqm.kgCO2.EE.Res.HH.Thermal.SH.Geo.CO.LPG.LPG</t>
  </si>
  <si>
    <t>EMI_per_sqm.kgCO2.EE.Res.HH.Thermal.SH.Geo.CO.Elc.Elec</t>
  </si>
  <si>
    <t>EMI_per_sqm.kgCO2.EE.Res.HH.Thermal.SH.DistrHeat</t>
  </si>
  <si>
    <t>EMI_per_sqm.kgCO2.EE.Res.HH.Thermal.SH.DistrHeat.SH</t>
  </si>
  <si>
    <t>EMI_per_sqm.kgCO2.EE.Res.HH.Thermal.SH.DistrHeat.SH.Steam_Distr</t>
  </si>
  <si>
    <t>EMI_per_sqm.kgCO2.EE.Res.HH.Thermal.SH.DistrHeat.SH.Elec</t>
  </si>
  <si>
    <t>EMI_per_sqm.kgCO2.EE.Res.HH.Thermal.SH.DistrHeat.SC</t>
  </si>
  <si>
    <t>EMI_per_sqm.kgCO2.EE.Res.HH.Thermal.SH.DistrHeat.SC.AC.Elec</t>
  </si>
  <si>
    <t>EMI_per_sqm.kgCO2.EE.Res.HH.Thermal.SH.DistrHeat.WH</t>
  </si>
  <si>
    <t>EMI_per_sqm.kgCO2.EE.Res.HH.Thermal.SH.DistrHeat.WH.DistrHeat.NoSolar.Steam_Distr</t>
  </si>
  <si>
    <t>EMI_per_sqm.kgCO2.EE.Res.HH.Thermal.SH.DistrHeat.WH.DistrHeat.Solar</t>
  </si>
  <si>
    <t>EMI_per_sqm.kgCO2.EE.Res.HH.Thermal.SH.DistrHeat.WH.DistrHeat.Solar.Steam_Distr</t>
  </si>
  <si>
    <t>EMI_per_sqm.kgCO2.EE.Res.HH.Thermal.SH.DistrHeat.WH.DistrHeat.Solar.Solar</t>
  </si>
  <si>
    <t>EMI_per_sqm.kgCO2.EE.Res.HH.Thermal.SH.DistrHeat.WH.Elc.NoSolar.Elec</t>
  </si>
  <si>
    <t>EMI_per_sqm.kgCO2.EE.Res.HH.Thermal.SH.DistrHeat.WH.Elc.Solar</t>
  </si>
  <si>
    <t>EMI_per_sqm.kgCO2.EE.Res.HH.Thermal.SH.DistrHeat.WH.Elc.Solar.Elec</t>
  </si>
  <si>
    <t>EMI_per_sqm.kgCO2.EE.Res.HH.Thermal.SH.DistrHeat.WH.Elc.Solar.Solar</t>
  </si>
  <si>
    <t>EMI_per_sqm.kgCO2.EE.Res.HH.Thermal.SH.DistrHeat.CO</t>
  </si>
  <si>
    <t>EMI_per_sqm.kgCO2.EE.Res.HH.Thermal.SH.DistrHeat.CO.LPG.LPG</t>
  </si>
  <si>
    <t>EMI_per_sqm.kgCO2.EE.Res.HH.Thermal.SH.DistrHeat.CO.Elc.Elec</t>
  </si>
  <si>
    <t>EMI_per_sqm.kgCO2.EE.Res.HH.Thermal.SH.AdvElc</t>
  </si>
  <si>
    <t>EMI_per_sqm.kgCO2.EE.Res.HH.Thermal.SH.AdvElc.SH</t>
  </si>
  <si>
    <t>EMI_per_sqm.kgCO2.EE.Res.HH.Thermal.SH.AdvElc.SH.Elec</t>
  </si>
  <si>
    <t>EMI_per_sqm.kgCO2.EE.Res.HH.Thermal.SH.AdvElc.SC</t>
  </si>
  <si>
    <t>EMI_per_sqm.kgCO2.EE.Res.HH.Thermal.SH.AdvElc.SC.AC.Elec</t>
  </si>
  <si>
    <t>EMI_per_sqm.kgCO2.EE.Res.HH.Thermal.SH.AdvElc.WH</t>
  </si>
  <si>
    <t>EMI_per_sqm.kgCO2.EE.Res.HH.Thermal.SH.AdvElc.WH.LPG.NoSolar.LPG</t>
  </si>
  <si>
    <t>EMI_per_sqm.kgCO2.EE.Res.HH.Thermal.SH.AdvElc.WH.LPG.Solar</t>
  </si>
  <si>
    <t>EMI_per_sqm.kgCO2.EE.Res.HH.Thermal.SH.AdvElc.WH.LPG.Solar.LPG</t>
  </si>
  <si>
    <t>EMI_per_sqm.kgCO2.EE.Res.HH.Thermal.SH.AdvElc.WH.LPG.Solar.Solar</t>
  </si>
  <si>
    <t>EMI_per_sqm.kgCO2.EE.Res.HH.Thermal.SH.AdvElc.WH.Elc.NoSolar.Elec</t>
  </si>
  <si>
    <t>EMI_per_sqm.kgCO2.EE.Res.HH.Thermal.SH.AdvElc.WH.Elc.Solar</t>
  </si>
  <si>
    <t>EMI_per_sqm.kgCO2.EE.Res.HH.Thermal.SH.AdvElc.WH.Elc.Solar.Elec</t>
  </si>
  <si>
    <t>EMI_per_sqm.kgCO2.EE.Res.HH.Thermal.SH.AdvElc.WH.Elc.Solar.Solar</t>
  </si>
  <si>
    <t>EMI_per_sqm.kgCO2.EE.Res.HH.Thermal.SH.AdvElc.CO</t>
  </si>
  <si>
    <t>EMI_per_sqm.kgCO2.EE.Res.HH.Thermal.SH.AdvElc.CO.LPG.LPG</t>
  </si>
  <si>
    <t>EMI_per_sqm.kgCO2.EE.Res.HH.Thermal.SH.AdvElc.CO.Elc.Elec</t>
  </si>
  <si>
    <t>EMI_per_sqm.kgCO2.EE.Res.HH.Thermal.SH.ConvElc</t>
  </si>
  <si>
    <t>EMI_per_sqm.kgCO2.EE.Res.HH.Thermal.SH.ConvElc.SH</t>
  </si>
  <si>
    <t>EMI_per_sqm.kgCO2.EE.Res.HH.Thermal.SH.ConvElc.SH.Elec</t>
  </si>
  <si>
    <t>EMI_per_sqm.kgCO2.EE.Res.HH.Thermal.SH.ConvElc.SC</t>
  </si>
  <si>
    <t>EMI_per_sqm.kgCO2.EE.Res.HH.Thermal.SH.ConvElc.SC.AC.Elec</t>
  </si>
  <si>
    <t>EMI_per_sqm.kgCO2.EE.Res.HH.Thermal.SH.ConvElc.WH</t>
  </si>
  <si>
    <t>EMI_per_sqm.kgCO2.EE.Res.HH.Thermal.SH.ConvElc.WH.LPG.NoSolar.LPG</t>
  </si>
  <si>
    <t>EMI_per_sqm.kgCO2.EE.Res.HH.Thermal.SH.ConvElc.WH.LPG.Solar</t>
  </si>
  <si>
    <t>EMI_per_sqm.kgCO2.EE.Res.HH.Thermal.SH.ConvElc.WH.LPG.Solar.LPG</t>
  </si>
  <si>
    <t>EMI_per_sqm.kgCO2.EE.Res.HH.Thermal.SH.ConvElc.WH.LPG.Solar.Solar</t>
  </si>
  <si>
    <t>EMI_per_sqm.kgCO2.EE.Res.HH.Thermal.SH.ConvElc.WH.Elc.NoSolar.Elec</t>
  </si>
  <si>
    <t>EMI_per_sqm.kgCO2.EE.Res.HH.Thermal.SH.ConvElc.WH.Elc.Solar</t>
  </si>
  <si>
    <t>EMI_per_sqm.kgCO2.EE.Res.HH.Thermal.SH.ConvElc.WH.Elc.Solar.Elec</t>
  </si>
  <si>
    <t>EMI_per_sqm.kgCO2.EE.Res.HH.Thermal.SH.ConvElc.WH.Elc.Solar.Solar</t>
  </si>
  <si>
    <t>EMI_per_sqm.kgCO2.EE.Res.HH.Thermal.SH.ConvElc.CO</t>
  </si>
  <si>
    <t>EMI_per_sqm.kgCO2.EE.Res.HH.Thermal.SH.ConvElc.CO.LPG.LPG</t>
  </si>
  <si>
    <t>EMI_per_sqm.kgCO2.EE.Res.HH.Thermal.SH.ConvElc.CO.Elc.Elec</t>
  </si>
  <si>
    <t>EE - Final energy consumption in new and renovated households (detailed structure)</t>
  </si>
  <si>
    <t>FEC.ktoe.EE.Res.HHnew.Thermal.SH.Solids</t>
  </si>
  <si>
    <t>FEC.ktoe.EE.Res.HHnew.Thermal.SH.Solids.SH</t>
  </si>
  <si>
    <t>FEC.ktoe.EE.Res.HHnew.Thermal.SH.Solids.SH.Solids</t>
  </si>
  <si>
    <t>FEC.ktoe.EE.Res.HHnew.Thermal.SH.Solids.SH.Elec</t>
  </si>
  <si>
    <t>FEC.ktoe.EE.Res.HHnew.Thermal.SH.Solids.SC</t>
  </si>
  <si>
    <t>FEC.ktoe.EE.Res.HHnew.Thermal.SH.Solids.SC.AC.Elec</t>
  </si>
  <si>
    <t>FEC.ktoe.EE.Res.HHnew.Thermal.SH.Solids.WH</t>
  </si>
  <si>
    <t>FEC.ktoe.EE.Res.HHnew.Thermal.SH.Solids.WH.Solids.NoSolar.Solids</t>
  </si>
  <si>
    <t>FEC.ktoe.EE.Res.HHnew.Thermal.SH.Solids.WH.LPG.NoSolar.LPG</t>
  </si>
  <si>
    <t>FEC.ktoe.EE.Res.HHnew.Thermal.SH.Solids.WH.LPG.Solar</t>
  </si>
  <si>
    <t>FEC.ktoe.EE.Res.HHnew.Thermal.SH.Solids.WH.LPG.Solar.LPG</t>
  </si>
  <si>
    <t>FEC.ktoe.EE.Res.HHnew.Thermal.SH.Solids.WH.LPG.Solar.Solar</t>
  </si>
  <si>
    <t>FEC.ktoe.EE.Res.HHnew.Thermal.SH.Solids.WH.Elc.NoSolar.Elec</t>
  </si>
  <si>
    <t>FEC.ktoe.EE.Res.HHnew.Thermal.SH.Solids.WH.Elc.Solar</t>
  </si>
  <si>
    <t>FEC.ktoe.EE.Res.HHnew.Thermal.SH.Solids.WH.Elc.Solar.Elec</t>
  </si>
  <si>
    <t>FEC.ktoe.EE.Res.HHnew.Thermal.SH.Solids.WH.Elc.Solar.Solar</t>
  </si>
  <si>
    <t>FEC.ktoe.EE.Res.HHnew.Thermal.SH.Solids.CO</t>
  </si>
  <si>
    <t>FEC.ktoe.EE.Res.HHnew.Thermal.SH.Solids.CO.Solids.Solids</t>
  </si>
  <si>
    <t>FEC.ktoe.EE.Res.HHnew.Thermal.SH.Solids.CO.LPG.LPG</t>
  </si>
  <si>
    <t>FEC.ktoe.EE.Res.HHnew.Thermal.SH.Solids.CO.Elc.Elec</t>
  </si>
  <si>
    <t>FEC.ktoe.EE.Res.HHnew.Thermal.SH.LPG</t>
  </si>
  <si>
    <t>FEC.ktoe.EE.Res.HHnew.Thermal.SH.LPG.SH</t>
  </si>
  <si>
    <t>FEC.ktoe.EE.Res.HHnew.Thermal.SH.LPG.SH.LPG</t>
  </si>
  <si>
    <t>FEC.ktoe.EE.Res.HHnew.Thermal.SH.LPG.SH.Elec</t>
  </si>
  <si>
    <t>FEC.ktoe.EE.Res.HHnew.Thermal.SH.LPG.SC</t>
  </si>
  <si>
    <t>FEC.ktoe.EE.Res.HHnew.Thermal.SH.LPG.SC.AC.Elec</t>
  </si>
  <si>
    <t>FEC.ktoe.EE.Res.HHnew.Thermal.SH.LPG.WH</t>
  </si>
  <si>
    <t>FEC.ktoe.EE.Res.HHnew.Thermal.SH.LPG.WH.LPG.NoSolar.LPG</t>
  </si>
  <si>
    <t>FEC.ktoe.EE.Res.HHnew.Thermal.SH.LPG.WH.LPG.Solar</t>
  </si>
  <si>
    <t>FEC.ktoe.EE.Res.HHnew.Thermal.SH.LPG.WH.LPG.Solar.LPG</t>
  </si>
  <si>
    <t>FEC.ktoe.EE.Res.HHnew.Thermal.SH.LPG.WH.LPG.Solar.Solar</t>
  </si>
  <si>
    <t>FEC.ktoe.EE.Res.HHnew.Thermal.SH.LPG.WH.Elc.NoSolar.Elec</t>
  </si>
  <si>
    <t>FEC.ktoe.EE.Res.HHnew.Thermal.SH.LPG.WH.Elc.Solar</t>
  </si>
  <si>
    <t>FEC.ktoe.EE.Res.HHnew.Thermal.SH.LPG.WH.Elc.Solar.Elec</t>
  </si>
  <si>
    <t>FEC.ktoe.EE.Res.HHnew.Thermal.SH.LPG.WH.Elc.Solar.Solar</t>
  </si>
  <si>
    <t>FEC.ktoe.EE.Res.HHnew.Thermal.SH.LPG.CO</t>
  </si>
  <si>
    <t>FEC.ktoe.EE.Res.HHnew.Thermal.SH.LPG.CO.LPG.LPG</t>
  </si>
  <si>
    <t>FEC.ktoe.EE.Res.HHnew.Thermal.SH.LPG.CO.Elc.Elec</t>
  </si>
  <si>
    <t>FEC.ktoe.EE.Res.HHnew.Thermal.SH.Oil</t>
  </si>
  <si>
    <t>FEC.ktoe.EE.Res.HHnew.Thermal.SH.Oil.SH</t>
  </si>
  <si>
    <t>FEC.ktoe.EE.Res.HHnew.Thermal.SH.Oil.SH.Oil</t>
  </si>
  <si>
    <t>FEC.ktoe.EE.Res.HHnew.Thermal.SH.Oil.SH.Elec</t>
  </si>
  <si>
    <t>FEC.ktoe.EE.Res.HHnew.Thermal.SH.Oil.SC</t>
  </si>
  <si>
    <t>FEC.ktoe.EE.Res.HHnew.Thermal.SH.Oil.SC.AC.Elec</t>
  </si>
  <si>
    <t>FEC.ktoe.EE.Res.HHnew.Thermal.SH.Oil.WH</t>
  </si>
  <si>
    <t>FEC.ktoe.EE.Res.HHnew.Thermal.SH.Oil.WH.Oil.NoSolar.Oil</t>
  </si>
  <si>
    <t>FEC.ktoe.EE.Res.HHnew.Thermal.SH.Oil.WH.Oil.Solar</t>
  </si>
  <si>
    <t>FEC.ktoe.EE.Res.HHnew.Thermal.SH.Oil.WH.Oil.Solar.Oil</t>
  </si>
  <si>
    <t>FEC.ktoe.EE.Res.HHnew.Thermal.SH.Oil.WH.Oil.Solar.Solar</t>
  </si>
  <si>
    <t>FEC.ktoe.EE.Res.HHnew.Thermal.SH.Oil.WH.Elc.NoSolar.Elec</t>
  </si>
  <si>
    <t>FEC.ktoe.EE.Res.HHnew.Thermal.SH.Oil.WH.Elc.Solar</t>
  </si>
  <si>
    <t>FEC.ktoe.EE.Res.HHnew.Thermal.SH.Oil.WH.Elc.Solar.Elec</t>
  </si>
  <si>
    <t>FEC.ktoe.EE.Res.HHnew.Thermal.SH.Oil.WH.Elc.Solar.Solar</t>
  </si>
  <si>
    <t>FEC.ktoe.EE.Res.HHnew.Thermal.SH.Oil.CO</t>
  </si>
  <si>
    <t>FEC.ktoe.EE.Res.HHnew.Thermal.SH.Oil.CO.LPG.LPG</t>
  </si>
  <si>
    <t>FEC.ktoe.EE.Res.HHnew.Thermal.SH.Oil.CO.Elc.Elec</t>
  </si>
  <si>
    <t>FEC.ktoe.EE.Res.HHnew.Thermal.SH.Gas</t>
  </si>
  <si>
    <t>FEC.ktoe.EE.Res.HHnew.Thermal.SH.Gas.SH</t>
  </si>
  <si>
    <t>FEC.ktoe.EE.Res.HHnew.Thermal.SH.Gas.SH.Gas</t>
  </si>
  <si>
    <t>FEC.ktoe.EE.Res.HHnew.Thermal.SH.Gas.SH.Elec</t>
  </si>
  <si>
    <t>FEC.ktoe.EE.Res.HHnew.Thermal.SH.Gas.SC</t>
  </si>
  <si>
    <t>FEC.ktoe.EE.Res.HHnew.Thermal.SH.Gas.SC.AC.Elec</t>
  </si>
  <si>
    <t>FEC.ktoe.EE.Res.HHnew.Thermal.SH.Gas.WH</t>
  </si>
  <si>
    <t>FEC.ktoe.EE.Res.HHnew.Thermal.SH.Gas.WH.Gas.NoSolar.Gas</t>
  </si>
  <si>
    <t>FEC.ktoe.EE.Res.HHnew.Thermal.SH.Gas.WH.Gas.Solar</t>
  </si>
  <si>
    <t>FEC.ktoe.EE.Res.HHnew.Thermal.SH.Gas.WH.Gas.Solar.Gas</t>
  </si>
  <si>
    <t>FEC.ktoe.EE.Res.HHnew.Thermal.SH.Gas.WH.Gas.Solar.Solar</t>
  </si>
  <si>
    <t>FEC.ktoe.EE.Res.HHnew.Thermal.SH.Gas.WH.Elc.NoSolar.Elec</t>
  </si>
  <si>
    <t>FEC.ktoe.EE.Res.HHnew.Thermal.SH.Gas.WH.Elc.Solar</t>
  </si>
  <si>
    <t>FEC.ktoe.EE.Res.HHnew.Thermal.SH.Gas.WH.Elc.Solar.Elec</t>
  </si>
  <si>
    <t>FEC.ktoe.EE.Res.HHnew.Thermal.SH.Gas.WH.Elc.Solar.Solar</t>
  </si>
  <si>
    <t>FEC.ktoe.EE.Res.HHnew.Thermal.SH.Gas.CO</t>
  </si>
  <si>
    <t>FEC.ktoe.EE.Res.HHnew.Thermal.SH.Gas.CO.Gas.Gas</t>
  </si>
  <si>
    <t>FEC.ktoe.EE.Res.HHnew.Thermal.SH.Gas.CO.Elc.Elec</t>
  </si>
  <si>
    <t>FEC.ktoe.EE.Res.HHnew.Thermal.SH.Biomass</t>
  </si>
  <si>
    <t>FEC.ktoe.EE.Res.HHnew.Thermal.SH.Biomass.SH</t>
  </si>
  <si>
    <t>FEC.ktoe.EE.Res.HHnew.Thermal.SH.Biomass.SH.Biomass</t>
  </si>
  <si>
    <t>FEC.ktoe.EE.Res.HHnew.Thermal.SH.Biomass.SH.Elec</t>
  </si>
  <si>
    <t>FEC.ktoe.EE.Res.HHnew.Thermal.SH.Biomass.SC</t>
  </si>
  <si>
    <t>FEC.ktoe.EE.Res.HHnew.Thermal.SH.Biomass.SC.AC.Elec</t>
  </si>
  <si>
    <t>FEC.ktoe.EE.Res.HHnew.Thermal.SH.Biomass.WH</t>
  </si>
  <si>
    <t>FEC.ktoe.EE.Res.HHnew.Thermal.SH.Biomass.WH.Biomass.NoSolar.Biomass</t>
  </si>
  <si>
    <t>FEC.ktoe.EE.Res.HHnew.Thermal.SH.Biomass.WH.Biomass.Solar</t>
  </si>
  <si>
    <t>FEC.ktoe.EE.Res.HHnew.Thermal.SH.Biomass.WH.Biomass.Solar.Biomass</t>
  </si>
  <si>
    <t>FEC.ktoe.EE.Res.HHnew.Thermal.SH.Biomass.WH.Biomass.Solar.Solar</t>
  </si>
  <si>
    <t>FEC.ktoe.EE.Res.HHnew.Thermal.SH.Biomass.WH.LPG.NoSolar.LPG</t>
  </si>
  <si>
    <t>FEC.ktoe.EE.Res.HHnew.Thermal.SH.Biomass.WH.LPG.Solar</t>
  </si>
  <si>
    <t>FEC.ktoe.EE.Res.HHnew.Thermal.SH.Biomass.WH.LPG.Solar.LPG</t>
  </si>
  <si>
    <t>FEC.ktoe.EE.Res.HHnew.Thermal.SH.Biomass.WH.LPG.Solar.Solar</t>
  </si>
  <si>
    <t>FEC.ktoe.EE.Res.HHnew.Thermal.SH.Biomass.WH.Elc.NoSolar.Elec</t>
  </si>
  <si>
    <t>FEC.ktoe.EE.Res.HHnew.Thermal.SH.Biomass.WH.Elc.Solar</t>
  </si>
  <si>
    <t>FEC.ktoe.EE.Res.HHnew.Thermal.SH.Biomass.WH.Elc.Solar.Elec</t>
  </si>
  <si>
    <t>FEC.ktoe.EE.Res.HHnew.Thermal.SH.Biomass.WH.Elc.Solar.Solar</t>
  </si>
  <si>
    <t>FEC.ktoe.EE.Res.HHnew.Thermal.SH.Biomass.CO</t>
  </si>
  <si>
    <t>FEC.ktoe.EE.Res.HHnew.Thermal.SH.Biomass.CO.Biomass.Biomass</t>
  </si>
  <si>
    <t>FEC.ktoe.EE.Res.HHnew.Thermal.SH.Biomass.CO.LPG.LPG</t>
  </si>
  <si>
    <t>FEC.ktoe.EE.Res.HHnew.Thermal.SH.Biomass.CO.Elc.Elec</t>
  </si>
  <si>
    <t>FEC.ktoe.EE.Res.HHnew.Thermal.SH.Geo</t>
  </si>
  <si>
    <t>FEC.ktoe.EE.Res.HHnew.Thermal.SH.Geo.SH</t>
  </si>
  <si>
    <t>FEC.ktoe.EE.Res.HHnew.Thermal.SH.Geo.SH.Geo</t>
  </si>
  <si>
    <t>FEC.ktoe.EE.Res.HHnew.Thermal.SH.Geo.SH.Elec</t>
  </si>
  <si>
    <t>FEC.ktoe.EE.Res.HHnew.Thermal.SH.Geo.SC</t>
  </si>
  <si>
    <t>FEC.ktoe.EE.Res.HHnew.Thermal.SH.Geo.SC.AC.Elec</t>
  </si>
  <si>
    <t>FEC.ktoe.EE.Res.HHnew.Thermal.SH.Geo.WH</t>
  </si>
  <si>
    <t>FEC.ktoe.EE.Res.HHnew.Thermal.SH.Geo.WH.Geo.NoSolar.Geo</t>
  </si>
  <si>
    <t>FEC.ktoe.EE.Res.HHnew.Thermal.SH.Geo.WH.Geo.Solar</t>
  </si>
  <si>
    <t>FEC.ktoe.EE.Res.HHnew.Thermal.SH.Geo.WH.Geo.Solar.Geo</t>
  </si>
  <si>
    <t>FEC.ktoe.EE.Res.HHnew.Thermal.SH.Geo.WH.Geo.Solar.Solar</t>
  </si>
  <si>
    <t>FEC.ktoe.EE.Res.HHnew.Thermal.SH.Geo.WH.Elc.NoSolar.Elec</t>
  </si>
  <si>
    <t>FEC.ktoe.EE.Res.HHnew.Thermal.SH.Geo.WH.Elc.Solar</t>
  </si>
  <si>
    <t>FEC.ktoe.EE.Res.HHnew.Thermal.SH.Geo.WH.Elc.Solar.Elec</t>
  </si>
  <si>
    <t>FEC.ktoe.EE.Res.HHnew.Thermal.SH.Geo.WH.Elc.Solar.Solar</t>
  </si>
  <si>
    <t>FEC.ktoe.EE.Res.HHnew.Thermal.SH.Geo.CO</t>
  </si>
  <si>
    <t>FEC.ktoe.EE.Res.HHnew.Thermal.SH.Geo.CO.LPG.LPG</t>
  </si>
  <si>
    <t>FEC.ktoe.EE.Res.HHnew.Thermal.SH.Geo.CO.Elc.Elec</t>
  </si>
  <si>
    <t>FEC.ktoe.EE.Res.HHnew.Thermal.SH.DistrHeat</t>
  </si>
  <si>
    <t>FEC.ktoe.EE.Res.HHnew.Thermal.SH.DistrHeat.SH</t>
  </si>
  <si>
    <t>FEC.ktoe.EE.Res.HHnew.Thermal.SH.DistrHeat.SH.Steam_Distr</t>
  </si>
  <si>
    <t>FEC.ktoe.EE.Res.HHnew.Thermal.SH.DistrHeat.SH.Elec</t>
  </si>
  <si>
    <t>FEC.ktoe.EE.Res.HHnew.Thermal.SH.DistrHeat.SC</t>
  </si>
  <si>
    <t>FEC.ktoe.EE.Res.HHnew.Thermal.SH.DistrHeat.SC.AC.Elec</t>
  </si>
  <si>
    <t>FEC.ktoe.EE.Res.HHnew.Thermal.SH.DistrHeat.WH</t>
  </si>
  <si>
    <t>FEC.ktoe.EE.Res.HHnew.Thermal.SH.DistrHeat.WH.DistrHeat.NoSolar.Steam_Distr</t>
  </si>
  <si>
    <t>FEC.ktoe.EE.Res.HHnew.Thermal.SH.DistrHeat.WH.DistrHeat.Solar</t>
  </si>
  <si>
    <t>FEC.ktoe.EE.Res.HHnew.Thermal.SH.DistrHeat.WH.DistrHeat.Solar.Steam_Distr</t>
  </si>
  <si>
    <t>FEC.ktoe.EE.Res.HHnew.Thermal.SH.DistrHeat.WH.DistrHeat.Solar.Solar</t>
  </si>
  <si>
    <t>FEC.ktoe.EE.Res.HHnew.Thermal.SH.DistrHeat.WH.Elc.NoSolar.Elec</t>
  </si>
  <si>
    <t>FEC.ktoe.EE.Res.HHnew.Thermal.SH.DistrHeat.WH.Elc.Solar</t>
  </si>
  <si>
    <t>FEC.ktoe.EE.Res.HHnew.Thermal.SH.DistrHeat.WH.Elc.Solar.Elec</t>
  </si>
  <si>
    <t>FEC.ktoe.EE.Res.HHnew.Thermal.SH.DistrHeat.WH.Elc.Solar.Solar</t>
  </si>
  <si>
    <t>FEC.ktoe.EE.Res.HHnew.Thermal.SH.DistrHeat.CO</t>
  </si>
  <si>
    <t>FEC.ktoe.EE.Res.HHnew.Thermal.SH.DistrHeat.CO.LPG.LPG</t>
  </si>
  <si>
    <t>FEC.ktoe.EE.Res.HHnew.Thermal.SH.DistrHeat.CO.Elc.Elec</t>
  </si>
  <si>
    <t>FEC.ktoe.EE.Res.HHnew.Thermal.SH.AdvElc</t>
  </si>
  <si>
    <t>FEC.ktoe.EE.Res.HHnew.Thermal.SH.AdvElc.SH</t>
  </si>
  <si>
    <t>FEC.ktoe.EE.Res.HHnew.Thermal.SH.AdvElc.SH.Elec</t>
  </si>
  <si>
    <t>FEC.ktoe.EE.Res.HHnew.Thermal.SH.AdvElc.SC</t>
  </si>
  <si>
    <t>FEC.ktoe.EE.Res.HHnew.Thermal.SH.AdvElc.SC.AC.Elec</t>
  </si>
  <si>
    <t>FEC.ktoe.EE.Res.HHnew.Thermal.SH.AdvElc.WH</t>
  </si>
  <si>
    <t>FEC.ktoe.EE.Res.HHnew.Thermal.SH.AdvElc.WH.LPG.NoSolar.LPG</t>
  </si>
  <si>
    <t>FEC.ktoe.EE.Res.HHnew.Thermal.SH.AdvElc.WH.LPG.Solar</t>
  </si>
  <si>
    <t>FEC.ktoe.EE.Res.HHnew.Thermal.SH.AdvElc.WH.LPG.Solar.LPG</t>
  </si>
  <si>
    <t>FEC.ktoe.EE.Res.HHnew.Thermal.SH.AdvElc.WH.LPG.Solar.Solar</t>
  </si>
  <si>
    <t>FEC.ktoe.EE.Res.HHnew.Thermal.SH.AdvElc.WH.Elc.NoSolar.Elec</t>
  </si>
  <si>
    <t>FEC.ktoe.EE.Res.HHnew.Thermal.SH.AdvElc.WH.Elc.Solar</t>
  </si>
  <si>
    <t>FEC.ktoe.EE.Res.HHnew.Thermal.SH.AdvElc.WH.Elc.Solar.Elec</t>
  </si>
  <si>
    <t>FEC.ktoe.EE.Res.HHnew.Thermal.SH.AdvElc.WH.Elc.Solar.Solar</t>
  </si>
  <si>
    <t>FEC.ktoe.EE.Res.HHnew.Thermal.SH.AdvElc.CO</t>
  </si>
  <si>
    <t>FEC.ktoe.EE.Res.HHnew.Thermal.SH.AdvElc.CO.LPG.LPG</t>
  </si>
  <si>
    <t>FEC.ktoe.EE.Res.HHnew.Thermal.SH.AdvElc.CO.Elc.Elec</t>
  </si>
  <si>
    <t>FEC.ktoe.EE.Res.HHnew.Thermal.SH.ConvElc</t>
  </si>
  <si>
    <t>FEC.ktoe.EE.Res.HHnew.Thermal.SH.ConvElc.SH</t>
  </si>
  <si>
    <t>FEC.ktoe.EE.Res.HHnew.Thermal.SH.ConvElc.SH.Elec</t>
  </si>
  <si>
    <t>FEC.ktoe.EE.Res.HHnew.Thermal.SH.ConvElc.SC</t>
  </si>
  <si>
    <t>FEC.ktoe.EE.Res.HHnew.Thermal.SH.ConvElc.SC.AC.Elec</t>
  </si>
  <si>
    <t>FEC.ktoe.EE.Res.HHnew.Thermal.SH.ConvElc.WH</t>
  </si>
  <si>
    <t>FEC.ktoe.EE.Res.HHnew.Thermal.SH.ConvElc.WH.LPG.NoSolar.LPG</t>
  </si>
  <si>
    <t>FEC.ktoe.EE.Res.HHnew.Thermal.SH.ConvElc.WH.LPG.Solar</t>
  </si>
  <si>
    <t>FEC.ktoe.EE.Res.HHnew.Thermal.SH.ConvElc.WH.LPG.Solar.LPG</t>
  </si>
  <si>
    <t>FEC.ktoe.EE.Res.HHnew.Thermal.SH.ConvElc.WH.LPG.Solar.Solar</t>
  </si>
  <si>
    <t>FEC.ktoe.EE.Res.HHnew.Thermal.SH.ConvElc.WH.Elc.NoSolar.Elec</t>
  </si>
  <si>
    <t>FEC.ktoe.EE.Res.HHnew.Thermal.SH.ConvElc.WH.Elc.Solar</t>
  </si>
  <si>
    <t>FEC.ktoe.EE.Res.HHnew.Thermal.SH.ConvElc.WH.Elc.Solar.Elec</t>
  </si>
  <si>
    <t>FEC.ktoe.EE.Res.HHnew.Thermal.SH.ConvElc.WH.Elc.Solar.Solar</t>
  </si>
  <si>
    <t>FEC.ktoe.EE.Res.HHnew.Thermal.SH.ConvElc.CO</t>
  </si>
  <si>
    <t>FEC.ktoe.EE.Res.HHnew.Thermal.SH.ConvElc.CO.LPG.LPG</t>
  </si>
  <si>
    <t>FEC.ktoe.EE.Res.HHnew.Thermal.SH.ConvElc.CO.Elc.Elec</t>
  </si>
  <si>
    <t>EE - Thermal energy service in new and renovated households (detailed structure)</t>
  </si>
  <si>
    <t>TES.ktoe.EE.Res.HHnew.Thermal.SH.Solids</t>
  </si>
  <si>
    <t>TES.ktoe.EE.Res.HHnew.Thermal.SH.Solids.SH</t>
  </si>
  <si>
    <t>TES.ktoe.EE.Res.HHnew.Thermal.SH.Solids.SH.Solids</t>
  </si>
  <si>
    <t>TES.ktoe.EE.Res.HHnew.Thermal.SH.Solids.SH.Elec</t>
  </si>
  <si>
    <t>TES.ktoe.EE.Res.HHnew.Thermal.SH.Solids.SC</t>
  </si>
  <si>
    <t>TES.ktoe.EE.Res.HHnew.Thermal.SH.Solids.SC.AC.Elec</t>
  </si>
  <si>
    <t>TES.ktoe.EE.Res.HHnew.Thermal.SH.Solids.WH</t>
  </si>
  <si>
    <t>TES.ktoe.EE.Res.HHnew.Thermal.SH.Solids.WH.Solids.NoSolar.Solids</t>
  </si>
  <si>
    <t>TES.ktoe.EE.Res.HHnew.Thermal.SH.Solids.WH.LPG.NoSolar.LPG</t>
  </si>
  <si>
    <t>TES.ktoe.EE.Res.HHnew.Thermal.SH.Solids.WH.LPG.Solar</t>
  </si>
  <si>
    <t>TES.ktoe.EE.Res.HHnew.Thermal.SH.Solids.WH.LPG.Solar.LPG</t>
  </si>
  <si>
    <t>TES.ktoe.EE.Res.HHnew.Thermal.SH.Solids.WH.LPG.Solar.Solar</t>
  </si>
  <si>
    <t>TES.ktoe.EE.Res.HHnew.Thermal.SH.Solids.WH.Elc.NoSolar.Elec</t>
  </si>
  <si>
    <t>TES.ktoe.EE.Res.HHnew.Thermal.SH.Solids.WH.Elc.Solar</t>
  </si>
  <si>
    <t>TES.ktoe.EE.Res.HHnew.Thermal.SH.Solids.WH.Elc.Solar.Elec</t>
  </si>
  <si>
    <t>TES.ktoe.EE.Res.HHnew.Thermal.SH.Solids.WH.Elc.Solar.Solar</t>
  </si>
  <si>
    <t>TES.ktoe.EE.Res.HHnew.Thermal.SH.Solids.CO</t>
  </si>
  <si>
    <t>TES.ktoe.EE.Res.HHnew.Thermal.SH.Solids.CO.Solids.Solids</t>
  </si>
  <si>
    <t>TES.ktoe.EE.Res.HHnew.Thermal.SH.Solids.CO.LPG.LPG</t>
  </si>
  <si>
    <t>TES.ktoe.EE.Res.HHnew.Thermal.SH.Solids.CO.Elc.Elec</t>
  </si>
  <si>
    <t>TES.ktoe.EE.Res.HHnew.Thermal.SH.LPG</t>
  </si>
  <si>
    <t>TES.ktoe.EE.Res.HHnew.Thermal.SH.LPG.SH</t>
  </si>
  <si>
    <t>TES.ktoe.EE.Res.HHnew.Thermal.SH.LPG.SH.LPG</t>
  </si>
  <si>
    <t>TES.ktoe.EE.Res.HHnew.Thermal.SH.LPG.SH.Elec</t>
  </si>
  <si>
    <t>TES.ktoe.EE.Res.HHnew.Thermal.SH.LPG.SC</t>
  </si>
  <si>
    <t>TES.ktoe.EE.Res.HHnew.Thermal.SH.LPG.SC.AC.Elec</t>
  </si>
  <si>
    <t>TES.ktoe.EE.Res.HHnew.Thermal.SH.LPG.WH</t>
  </si>
  <si>
    <t>TES.ktoe.EE.Res.HHnew.Thermal.SH.LPG.WH.LPG.NoSolar.LPG</t>
  </si>
  <si>
    <t>TES.ktoe.EE.Res.HHnew.Thermal.SH.LPG.WH.LPG.Solar</t>
  </si>
  <si>
    <t>TES.ktoe.EE.Res.HHnew.Thermal.SH.LPG.WH.LPG.Solar.LPG</t>
  </si>
  <si>
    <t>TES.ktoe.EE.Res.HHnew.Thermal.SH.LPG.WH.LPG.Solar.Solar</t>
  </si>
  <si>
    <t>TES.ktoe.EE.Res.HHnew.Thermal.SH.LPG.WH.Elc.NoSolar.Elec</t>
  </si>
  <si>
    <t>TES.ktoe.EE.Res.HHnew.Thermal.SH.LPG.WH.Elc.Solar</t>
  </si>
  <si>
    <t>TES.ktoe.EE.Res.HHnew.Thermal.SH.LPG.WH.Elc.Solar.Elec</t>
  </si>
  <si>
    <t>TES.ktoe.EE.Res.HHnew.Thermal.SH.LPG.WH.Elc.Solar.Solar</t>
  </si>
  <si>
    <t>TES.ktoe.EE.Res.HHnew.Thermal.SH.LPG.CO</t>
  </si>
  <si>
    <t>TES.ktoe.EE.Res.HHnew.Thermal.SH.LPG.CO.LPG.LPG</t>
  </si>
  <si>
    <t>TES.ktoe.EE.Res.HHnew.Thermal.SH.LPG.CO.Elc.Elec</t>
  </si>
  <si>
    <t>TES.ktoe.EE.Res.HHnew.Thermal.SH.Oil</t>
  </si>
  <si>
    <t>TES.ktoe.EE.Res.HHnew.Thermal.SH.Oil.SH</t>
  </si>
  <si>
    <t>TES.ktoe.EE.Res.HHnew.Thermal.SH.Oil.SH.Oil</t>
  </si>
  <si>
    <t>TES.ktoe.EE.Res.HHnew.Thermal.SH.Oil.SH.Elec</t>
  </si>
  <si>
    <t>TES.ktoe.EE.Res.HHnew.Thermal.SH.Oil.SC</t>
  </si>
  <si>
    <t>TES.ktoe.EE.Res.HHnew.Thermal.SH.Oil.SC.AC.Elec</t>
  </si>
  <si>
    <t>TES.ktoe.EE.Res.HHnew.Thermal.SH.Oil.WH</t>
  </si>
  <si>
    <t>TES.ktoe.EE.Res.HHnew.Thermal.SH.Oil.WH.Oil.NoSolar.Oil</t>
  </si>
  <si>
    <t>TES.ktoe.EE.Res.HHnew.Thermal.SH.Oil.WH.Oil.Solar</t>
  </si>
  <si>
    <t>TES.ktoe.EE.Res.HHnew.Thermal.SH.Oil.WH.Oil.Solar.Oil</t>
  </si>
  <si>
    <t>TES.ktoe.EE.Res.HHnew.Thermal.SH.Oil.WH.Oil.Solar.Solar</t>
  </si>
  <si>
    <t>TES.ktoe.EE.Res.HHnew.Thermal.SH.Oil.WH.Elc.NoSolar.Elec</t>
  </si>
  <si>
    <t>TES.ktoe.EE.Res.HHnew.Thermal.SH.Oil.WH.Elc.Solar</t>
  </si>
  <si>
    <t>TES.ktoe.EE.Res.HHnew.Thermal.SH.Oil.WH.Elc.Solar.Elec</t>
  </si>
  <si>
    <t>TES.ktoe.EE.Res.HHnew.Thermal.SH.Oil.WH.Elc.Solar.Solar</t>
  </si>
  <si>
    <t>TES.ktoe.EE.Res.HHnew.Thermal.SH.Oil.CO</t>
  </si>
  <si>
    <t>TES.ktoe.EE.Res.HHnew.Thermal.SH.Oil.CO.LPG.LPG</t>
  </si>
  <si>
    <t>TES.ktoe.EE.Res.HHnew.Thermal.SH.Oil.CO.Elc.Elec</t>
  </si>
  <si>
    <t>TES.ktoe.EE.Res.HHnew.Thermal.SH.Gas</t>
  </si>
  <si>
    <t>TES.ktoe.EE.Res.HHnew.Thermal.SH.Gas.SH</t>
  </si>
  <si>
    <t>TES.ktoe.EE.Res.HHnew.Thermal.SH.Gas.SH.Gas</t>
  </si>
  <si>
    <t>TES.ktoe.EE.Res.HHnew.Thermal.SH.Gas.SH.Elec</t>
  </si>
  <si>
    <t>TES.ktoe.EE.Res.HHnew.Thermal.SH.Gas.SC</t>
  </si>
  <si>
    <t>TES.ktoe.EE.Res.HHnew.Thermal.SH.Gas.SC.AC.Elec</t>
  </si>
  <si>
    <t>TES.ktoe.EE.Res.HHnew.Thermal.SH.Gas.WH</t>
  </si>
  <si>
    <t>TES.ktoe.EE.Res.HHnew.Thermal.SH.Gas.WH.Gas.NoSolar.Gas</t>
  </si>
  <si>
    <t>TES.ktoe.EE.Res.HHnew.Thermal.SH.Gas.WH.Gas.Solar</t>
  </si>
  <si>
    <t>TES.ktoe.EE.Res.HHnew.Thermal.SH.Gas.WH.Gas.Solar.Gas</t>
  </si>
  <si>
    <t>TES.ktoe.EE.Res.HHnew.Thermal.SH.Gas.WH.Gas.Solar.Solar</t>
  </si>
  <si>
    <t>TES.ktoe.EE.Res.HHnew.Thermal.SH.Gas.WH.Elc.NoSolar.Elec</t>
  </si>
  <si>
    <t>TES.ktoe.EE.Res.HHnew.Thermal.SH.Gas.WH.Elc.Solar</t>
  </si>
  <si>
    <t>TES.ktoe.EE.Res.HHnew.Thermal.SH.Gas.WH.Elc.Solar.Elec</t>
  </si>
  <si>
    <t>TES.ktoe.EE.Res.HHnew.Thermal.SH.Gas.WH.Elc.Solar.Solar</t>
  </si>
  <si>
    <t>TES.ktoe.EE.Res.HHnew.Thermal.SH.Gas.CO</t>
  </si>
  <si>
    <t>TES.ktoe.EE.Res.HHnew.Thermal.SH.Gas.CO.Gas.Gas</t>
  </si>
  <si>
    <t>TES.ktoe.EE.Res.HHnew.Thermal.SH.Gas.CO.Elc.Elec</t>
  </si>
  <si>
    <t>TES.ktoe.EE.Res.HHnew.Thermal.SH.Biomass</t>
  </si>
  <si>
    <t>TES.ktoe.EE.Res.HHnew.Thermal.SH.Biomass.SH</t>
  </si>
  <si>
    <t>TES.ktoe.EE.Res.HHnew.Thermal.SH.Biomass.SH.Biomass</t>
  </si>
  <si>
    <t>TES.ktoe.EE.Res.HHnew.Thermal.SH.Biomass.SH.Elec</t>
  </si>
  <si>
    <t>TES.ktoe.EE.Res.HHnew.Thermal.SH.Biomass.SC</t>
  </si>
  <si>
    <t>TES.ktoe.EE.Res.HHnew.Thermal.SH.Biomass.SC.AC.Elec</t>
  </si>
  <si>
    <t>TES.ktoe.EE.Res.HHnew.Thermal.SH.Biomass.WH</t>
  </si>
  <si>
    <t>TES.ktoe.EE.Res.HHnew.Thermal.SH.Biomass.WH.Biomass.NoSolar.Biomass</t>
  </si>
  <si>
    <t>TES.ktoe.EE.Res.HHnew.Thermal.SH.Biomass.WH.Biomass.Solar</t>
  </si>
  <si>
    <t>TES.ktoe.EE.Res.HHnew.Thermal.SH.Biomass.WH.Biomass.Solar.Biomass</t>
  </si>
  <si>
    <t>TES.ktoe.EE.Res.HHnew.Thermal.SH.Biomass.WH.Biomass.Solar.Solar</t>
  </si>
  <si>
    <t>TES.ktoe.EE.Res.HHnew.Thermal.SH.Biomass.WH.LPG.NoSolar.LPG</t>
  </si>
  <si>
    <t>TES.ktoe.EE.Res.HHnew.Thermal.SH.Biomass.WH.LPG.Solar</t>
  </si>
  <si>
    <t>TES.ktoe.EE.Res.HHnew.Thermal.SH.Biomass.WH.LPG.Solar.LPG</t>
  </si>
  <si>
    <t>TES.ktoe.EE.Res.HHnew.Thermal.SH.Biomass.WH.LPG.Solar.Solar</t>
  </si>
  <si>
    <t>TES.ktoe.EE.Res.HHnew.Thermal.SH.Biomass.WH.Elc.NoSolar.Elec</t>
  </si>
  <si>
    <t>TES.ktoe.EE.Res.HHnew.Thermal.SH.Biomass.WH.Elc.Solar</t>
  </si>
  <si>
    <t>TES.ktoe.EE.Res.HHnew.Thermal.SH.Biomass.WH.Elc.Solar.Elec</t>
  </si>
  <si>
    <t>TES.ktoe.EE.Res.HHnew.Thermal.SH.Biomass.WH.Elc.Solar.Solar</t>
  </si>
  <si>
    <t>TES.ktoe.EE.Res.HHnew.Thermal.SH.Biomass.CO</t>
  </si>
  <si>
    <t>TES.ktoe.EE.Res.HHnew.Thermal.SH.Biomass.CO.Biomass.Biomass</t>
  </si>
  <si>
    <t>TES.ktoe.EE.Res.HHnew.Thermal.SH.Biomass.CO.LPG.LPG</t>
  </si>
  <si>
    <t>TES.ktoe.EE.Res.HHnew.Thermal.SH.Biomass.CO.Elc.Elec</t>
  </si>
  <si>
    <t>TES.ktoe.EE.Res.HHnew.Thermal.SH.Geo</t>
  </si>
  <si>
    <t>TES.ktoe.EE.Res.HHnew.Thermal.SH.Geo.SH</t>
  </si>
  <si>
    <t>TES.ktoe.EE.Res.HHnew.Thermal.SH.Geo.SH.Geo</t>
  </si>
  <si>
    <t>TES.ktoe.EE.Res.HHnew.Thermal.SH.Geo.SH.Elec</t>
  </si>
  <si>
    <t>TES.ktoe.EE.Res.HHnew.Thermal.SH.Geo.SC</t>
  </si>
  <si>
    <t>TES.ktoe.EE.Res.HHnew.Thermal.SH.Geo.SC.AC.Elec</t>
  </si>
  <si>
    <t>TES.ktoe.EE.Res.HHnew.Thermal.SH.Geo.WH</t>
  </si>
  <si>
    <t>TES.ktoe.EE.Res.HHnew.Thermal.SH.Geo.WH.Geo.NoSolar.Geo</t>
  </si>
  <si>
    <t>TES.ktoe.EE.Res.HHnew.Thermal.SH.Geo.WH.Geo.Solar</t>
  </si>
  <si>
    <t>TES.ktoe.EE.Res.HHnew.Thermal.SH.Geo.WH.Geo.Solar.Geo</t>
  </si>
  <si>
    <t>TES.ktoe.EE.Res.HHnew.Thermal.SH.Geo.WH.Geo.Solar.Solar</t>
  </si>
  <si>
    <t>TES.ktoe.EE.Res.HHnew.Thermal.SH.Geo.WH.Elc.NoSolar.Elec</t>
  </si>
  <si>
    <t>TES.ktoe.EE.Res.HHnew.Thermal.SH.Geo.WH.Elc.Solar</t>
  </si>
  <si>
    <t>TES.ktoe.EE.Res.HHnew.Thermal.SH.Geo.WH.Elc.Solar.Elec</t>
  </si>
  <si>
    <t>TES.ktoe.EE.Res.HHnew.Thermal.SH.Geo.WH.Elc.Solar.Solar</t>
  </si>
  <si>
    <t>TES.ktoe.EE.Res.HHnew.Thermal.SH.Geo.CO</t>
  </si>
  <si>
    <t>TES.ktoe.EE.Res.HHnew.Thermal.SH.Geo.CO.LPG.LPG</t>
  </si>
  <si>
    <t>TES.ktoe.EE.Res.HHnew.Thermal.SH.Geo.CO.Elc.Elec</t>
  </si>
  <si>
    <t>TES.ktoe.EE.Res.HHnew.Thermal.SH.DistrHeat</t>
  </si>
  <si>
    <t>TES.ktoe.EE.Res.HHnew.Thermal.SH.DistrHeat.SH</t>
  </si>
  <si>
    <t>TES.ktoe.EE.Res.HHnew.Thermal.SH.DistrHeat.SH.Steam_Distr</t>
  </si>
  <si>
    <t>TES.ktoe.EE.Res.HHnew.Thermal.SH.DistrHeat.SH.Elec</t>
  </si>
  <si>
    <t>TES.ktoe.EE.Res.HHnew.Thermal.SH.DistrHeat.SC</t>
  </si>
  <si>
    <t>TES.ktoe.EE.Res.HHnew.Thermal.SH.DistrHeat.SC.AC.Elec</t>
  </si>
  <si>
    <t>TES.ktoe.EE.Res.HHnew.Thermal.SH.DistrHeat.WH</t>
  </si>
  <si>
    <t>TES.ktoe.EE.Res.HHnew.Thermal.SH.DistrHeat.WH.DistrHeat.NoSolar.Steam_Distr</t>
  </si>
  <si>
    <t>TES.ktoe.EE.Res.HHnew.Thermal.SH.DistrHeat.WH.DistrHeat.Solar</t>
  </si>
  <si>
    <t>TES.ktoe.EE.Res.HHnew.Thermal.SH.DistrHeat.WH.DistrHeat.Solar.Steam_Distr</t>
  </si>
  <si>
    <t>TES.ktoe.EE.Res.HHnew.Thermal.SH.DistrHeat.WH.DistrHeat.Solar.Solar</t>
  </si>
  <si>
    <t>TES.ktoe.EE.Res.HHnew.Thermal.SH.DistrHeat.WH.Elc.NoSolar.Elec</t>
  </si>
  <si>
    <t>TES.ktoe.EE.Res.HHnew.Thermal.SH.DistrHeat.WH.Elc.Solar</t>
  </si>
  <si>
    <t>TES.ktoe.EE.Res.HHnew.Thermal.SH.DistrHeat.WH.Elc.Solar.Elec</t>
  </si>
  <si>
    <t>TES.ktoe.EE.Res.HHnew.Thermal.SH.DistrHeat.WH.Elc.Solar.Solar</t>
  </si>
  <si>
    <t>TES.ktoe.EE.Res.HHnew.Thermal.SH.DistrHeat.CO</t>
  </si>
  <si>
    <t>TES.ktoe.EE.Res.HHnew.Thermal.SH.DistrHeat.CO.LPG.LPG</t>
  </si>
  <si>
    <t>TES.ktoe.EE.Res.HHnew.Thermal.SH.DistrHeat.CO.Elc.Elec</t>
  </si>
  <si>
    <t>TES.ktoe.EE.Res.HHnew.Thermal.SH.AdvElc</t>
  </si>
  <si>
    <t>TES.ktoe.EE.Res.HHnew.Thermal.SH.AdvElc.SH</t>
  </si>
  <si>
    <t>TES.ktoe.EE.Res.HHnew.Thermal.SH.AdvElc.SH.Elec</t>
  </si>
  <si>
    <t>TES.ktoe.EE.Res.HHnew.Thermal.SH.AdvElc.SC</t>
  </si>
  <si>
    <t>TES.ktoe.EE.Res.HHnew.Thermal.SH.AdvElc.SC.AC.Elec</t>
  </si>
  <si>
    <t>TES.ktoe.EE.Res.HHnew.Thermal.SH.AdvElc.WH</t>
  </si>
  <si>
    <t>TES.ktoe.EE.Res.HHnew.Thermal.SH.AdvElc.WH.LPG.NoSolar.LPG</t>
  </si>
  <si>
    <t>TES.ktoe.EE.Res.HHnew.Thermal.SH.AdvElc.WH.LPG.Solar</t>
  </si>
  <si>
    <t>TES.ktoe.EE.Res.HHnew.Thermal.SH.AdvElc.WH.LPG.Solar.LPG</t>
  </si>
  <si>
    <t>TES.ktoe.EE.Res.HHnew.Thermal.SH.AdvElc.WH.LPG.Solar.Solar</t>
  </si>
  <si>
    <t>TES.ktoe.EE.Res.HHnew.Thermal.SH.AdvElc.WH.Elc.NoSolar.Elec</t>
  </si>
  <si>
    <t>TES.ktoe.EE.Res.HHnew.Thermal.SH.AdvElc.WH.Elc.Solar</t>
  </si>
  <si>
    <t>TES.ktoe.EE.Res.HHnew.Thermal.SH.AdvElc.WH.Elc.Solar.Elec</t>
  </si>
  <si>
    <t>TES.ktoe.EE.Res.HHnew.Thermal.SH.AdvElc.WH.Elc.Solar.Solar</t>
  </si>
  <si>
    <t>TES.ktoe.EE.Res.HHnew.Thermal.SH.AdvElc.CO</t>
  </si>
  <si>
    <t>TES.ktoe.EE.Res.HHnew.Thermal.SH.AdvElc.CO.LPG.LPG</t>
  </si>
  <si>
    <t>TES.ktoe.EE.Res.HHnew.Thermal.SH.AdvElc.CO.Elc.Elec</t>
  </si>
  <si>
    <t>TES.ktoe.EE.Res.HHnew.Thermal.SH.ConvElc</t>
  </si>
  <si>
    <t>TES.ktoe.EE.Res.HHnew.Thermal.SH.ConvElc.SH</t>
  </si>
  <si>
    <t>TES.ktoe.EE.Res.HHnew.Thermal.SH.ConvElc.SH.Elec</t>
  </si>
  <si>
    <t>TES.ktoe.EE.Res.HHnew.Thermal.SH.ConvElc.SC</t>
  </si>
  <si>
    <t>TES.ktoe.EE.Res.HHnew.Thermal.SH.ConvElc.SC.AC.Elec</t>
  </si>
  <si>
    <t>TES.ktoe.EE.Res.HHnew.Thermal.SH.ConvElc.WH</t>
  </si>
  <si>
    <t>TES.ktoe.EE.Res.HHnew.Thermal.SH.ConvElc.WH.LPG.NoSolar.LPG</t>
  </si>
  <si>
    <t>TES.ktoe.EE.Res.HHnew.Thermal.SH.ConvElc.WH.LPG.Solar</t>
  </si>
  <si>
    <t>TES.ktoe.EE.Res.HHnew.Thermal.SH.ConvElc.WH.LPG.Solar.LPG</t>
  </si>
  <si>
    <t>TES.ktoe.EE.Res.HHnew.Thermal.SH.ConvElc.WH.LPG.Solar.Solar</t>
  </si>
  <si>
    <t>TES.ktoe.EE.Res.HHnew.Thermal.SH.ConvElc.WH.Elc.NoSolar.Elec</t>
  </si>
  <si>
    <t>TES.ktoe.EE.Res.HHnew.Thermal.SH.ConvElc.WH.Elc.Solar</t>
  </si>
  <si>
    <t>TES.ktoe.EE.Res.HHnew.Thermal.SH.ConvElc.WH.Elc.Solar.Elec</t>
  </si>
  <si>
    <t>TES.ktoe.EE.Res.HHnew.Thermal.SH.ConvElc.WH.Elc.Solar.Solar</t>
  </si>
  <si>
    <t>TES.ktoe.EE.Res.HHnew.Thermal.SH.ConvElc.CO</t>
  </si>
  <si>
    <t>TES.ktoe.EE.Res.HHnew.Thermal.SH.ConvElc.CO.LPG.LPG</t>
  </si>
  <si>
    <t>TES.ktoe.EE.Res.HHnew.Thermal.SH.ConvElc.CO.Elc.Elec</t>
  </si>
  <si>
    <t>EE - System efficiency indicator of new and renovated households (detailed structure)</t>
  </si>
  <si>
    <t>Eff.ratio.EE.Res.HHnew.Thermal.SH.Solids</t>
  </si>
  <si>
    <t>Eff.ratio.EE.Res.HHnew.Thermal.SH.Solids.SH</t>
  </si>
  <si>
    <t>Eff.ratio.EE.Res.HHnew.Thermal.SH.Solids.SH.Solids</t>
  </si>
  <si>
    <t>Eff.ratio.EE.Res.HHnew.Thermal.SH.Solids.SH.Elec</t>
  </si>
  <si>
    <t>Eff.ratio.EE.Res.HHnew.Thermal.SH.Solids.SC</t>
  </si>
  <si>
    <t>Eff.ratio.EE.Res.HHnew.Thermal.SH.Solids.SC.AC.Elec</t>
  </si>
  <si>
    <t>Eff.ratio.EE.Res.HHnew.Thermal.SH.Solids.WH</t>
  </si>
  <si>
    <t>Eff.ratio.EE.Res.HHnew.Thermal.SH.Solids.WH.Solids.NoSolar.Solids</t>
  </si>
  <si>
    <t>Eff.ratio.EE.Res.HHnew.Thermal.SH.Solids.WH.LPG.NoSolar.LPG</t>
  </si>
  <si>
    <t>Eff.ratio.EE.Res.HHnew.Thermal.SH.Solids.WH.LPG.Solar</t>
  </si>
  <si>
    <t>Eff.ratio.EE.Res.HHnew.Thermal.SH.Solids.WH.LPG.Solar.LPG</t>
  </si>
  <si>
    <t>Eff.ratio.EE.Res.HHnew.Thermal.SH.Solids.WH.LPG.Solar.Solar</t>
  </si>
  <si>
    <t>Eff.ratio.EE.Res.HHnew.Thermal.SH.Solids.WH.Elc.NoSolar.Elec</t>
  </si>
  <si>
    <t>Eff.ratio.EE.Res.HHnew.Thermal.SH.Solids.WH.Elc.Solar</t>
  </si>
  <si>
    <t>Eff.ratio.EE.Res.HHnew.Thermal.SH.Solids.WH.Elc.Solar.Elec</t>
  </si>
  <si>
    <t>Eff.ratio.EE.Res.HHnew.Thermal.SH.Solids.WH.Elc.Solar.Solar</t>
  </si>
  <si>
    <t>Eff.ratio.EE.Res.HHnew.Thermal.SH.Solids.CO</t>
  </si>
  <si>
    <t>Eff.ratio.EE.Res.HHnew.Thermal.SH.Solids.CO.Solids.Solids</t>
  </si>
  <si>
    <t>Eff.ratio.EE.Res.HHnew.Thermal.SH.Solids.CO.LPG.LPG</t>
  </si>
  <si>
    <t>Eff.ratio.EE.Res.HHnew.Thermal.SH.Solids.CO.Elc.Elec</t>
  </si>
  <si>
    <t>Eff.ratio.EE.Res.HHnew.Thermal.SH.LPG</t>
  </si>
  <si>
    <t>Eff.ratio.EE.Res.HHnew.Thermal.SH.LPG.SH</t>
  </si>
  <si>
    <t>Eff.ratio.EE.Res.HHnew.Thermal.SH.LPG.SH.LPG</t>
  </si>
  <si>
    <t>Eff.ratio.EE.Res.HHnew.Thermal.SH.LPG.SH.Elec</t>
  </si>
  <si>
    <t>Eff.ratio.EE.Res.HHnew.Thermal.SH.LPG.SC</t>
  </si>
  <si>
    <t>Eff.ratio.EE.Res.HHnew.Thermal.SH.LPG.SC.AC.Elec</t>
  </si>
  <si>
    <t>Eff.ratio.EE.Res.HHnew.Thermal.SH.LPG.WH</t>
  </si>
  <si>
    <t>Eff.ratio.EE.Res.HHnew.Thermal.SH.LPG.WH.LPG.NoSolar.LPG</t>
  </si>
  <si>
    <t>Eff.ratio.EE.Res.HHnew.Thermal.SH.LPG.WH.LPG.Solar</t>
  </si>
  <si>
    <t>Eff.ratio.EE.Res.HHnew.Thermal.SH.LPG.WH.LPG.Solar.LPG</t>
  </si>
  <si>
    <t>Eff.ratio.EE.Res.HHnew.Thermal.SH.LPG.WH.LPG.Solar.Solar</t>
  </si>
  <si>
    <t>Eff.ratio.EE.Res.HHnew.Thermal.SH.LPG.WH.Elc.NoSolar.Elec</t>
  </si>
  <si>
    <t>Eff.ratio.EE.Res.HHnew.Thermal.SH.LPG.WH.Elc.Solar</t>
  </si>
  <si>
    <t>Eff.ratio.EE.Res.HHnew.Thermal.SH.LPG.WH.Elc.Solar.Elec</t>
  </si>
  <si>
    <t>Eff.ratio.EE.Res.HHnew.Thermal.SH.LPG.WH.Elc.Solar.Solar</t>
  </si>
  <si>
    <t>Eff.ratio.EE.Res.HHnew.Thermal.SH.LPG.CO</t>
  </si>
  <si>
    <t>Eff.ratio.EE.Res.HHnew.Thermal.SH.LPG.CO.LPG.LPG</t>
  </si>
  <si>
    <t>Eff.ratio.EE.Res.HHnew.Thermal.SH.LPG.CO.Elc.Elec</t>
  </si>
  <si>
    <t>Eff.ratio.EE.Res.HHnew.Thermal.SH.Oil</t>
  </si>
  <si>
    <t>Eff.ratio.EE.Res.HHnew.Thermal.SH.Oil.SH</t>
  </si>
  <si>
    <t>Eff.ratio.EE.Res.HHnew.Thermal.SH.Oil.SH.Oil</t>
  </si>
  <si>
    <t>Eff.ratio.EE.Res.HHnew.Thermal.SH.Oil.SH.Elec</t>
  </si>
  <si>
    <t>Eff.ratio.EE.Res.HHnew.Thermal.SH.Oil.SC</t>
  </si>
  <si>
    <t>Eff.ratio.EE.Res.HHnew.Thermal.SH.Oil.SC.AC.Elec</t>
  </si>
  <si>
    <t>Eff.ratio.EE.Res.HHnew.Thermal.SH.Oil.WH</t>
  </si>
  <si>
    <t>Eff.ratio.EE.Res.HHnew.Thermal.SH.Oil.WH.Oil.NoSolar.Oil</t>
  </si>
  <si>
    <t>Eff.ratio.EE.Res.HHnew.Thermal.SH.Oil.WH.Oil.Solar</t>
  </si>
  <si>
    <t>Eff.ratio.EE.Res.HHnew.Thermal.SH.Oil.WH.Oil.Solar.Oil</t>
  </si>
  <si>
    <t>Eff.ratio.EE.Res.HHnew.Thermal.SH.Oil.WH.Oil.Solar.Solar</t>
  </si>
  <si>
    <t>Eff.ratio.EE.Res.HHnew.Thermal.SH.Oil.WH.Elc.NoSolar.Elec</t>
  </si>
  <si>
    <t>Eff.ratio.EE.Res.HHnew.Thermal.SH.Oil.WH.Elc.Solar</t>
  </si>
  <si>
    <t>Eff.ratio.EE.Res.HHnew.Thermal.SH.Oil.WH.Elc.Solar.Elec</t>
  </si>
  <si>
    <t>Eff.ratio.EE.Res.HHnew.Thermal.SH.Oil.WH.Elc.Solar.Solar</t>
  </si>
  <si>
    <t>Eff.ratio.EE.Res.HHnew.Thermal.SH.Oil.CO</t>
  </si>
  <si>
    <t>Eff.ratio.EE.Res.HHnew.Thermal.SH.Oil.CO.LPG.LPG</t>
  </si>
  <si>
    <t>Eff.ratio.EE.Res.HHnew.Thermal.SH.Oil.CO.Elc.Elec</t>
  </si>
  <si>
    <t>Eff.ratio.EE.Res.HHnew.Thermal.SH.Gas</t>
  </si>
  <si>
    <t>Eff.ratio.EE.Res.HHnew.Thermal.SH.Gas.SH</t>
  </si>
  <si>
    <t>Eff.ratio.EE.Res.HHnew.Thermal.SH.Gas.SH.Gas</t>
  </si>
  <si>
    <t>Eff.ratio.EE.Res.HHnew.Thermal.SH.Gas.SH.Elec</t>
  </si>
  <si>
    <t>Eff.ratio.EE.Res.HHnew.Thermal.SH.Gas.SC</t>
  </si>
  <si>
    <t>Eff.ratio.EE.Res.HHnew.Thermal.SH.Gas.SC.AC.Elec</t>
  </si>
  <si>
    <t>Eff.ratio.EE.Res.HHnew.Thermal.SH.Gas.WH</t>
  </si>
  <si>
    <t>Eff.ratio.EE.Res.HHnew.Thermal.SH.Gas.WH.Gas.NoSolar.Gas</t>
  </si>
  <si>
    <t>Eff.ratio.EE.Res.HHnew.Thermal.SH.Gas.WH.Gas.Solar</t>
  </si>
  <si>
    <t>Eff.ratio.EE.Res.HHnew.Thermal.SH.Gas.WH.Gas.Solar.Gas</t>
  </si>
  <si>
    <t>Eff.ratio.EE.Res.HHnew.Thermal.SH.Gas.WH.Gas.Solar.Solar</t>
  </si>
  <si>
    <t>Eff.ratio.EE.Res.HHnew.Thermal.SH.Gas.WH.Elc.NoSolar.Elec</t>
  </si>
  <si>
    <t>Eff.ratio.EE.Res.HHnew.Thermal.SH.Gas.WH.Elc.Solar</t>
  </si>
  <si>
    <t>Eff.ratio.EE.Res.HHnew.Thermal.SH.Gas.WH.Elc.Solar.Elec</t>
  </si>
  <si>
    <t>Eff.ratio.EE.Res.HHnew.Thermal.SH.Gas.WH.Elc.Solar.Solar</t>
  </si>
  <si>
    <t>Eff.ratio.EE.Res.HHnew.Thermal.SH.Gas.CO</t>
  </si>
  <si>
    <t>Eff.ratio.EE.Res.HHnew.Thermal.SH.Gas.CO.Gas.Gas</t>
  </si>
  <si>
    <t>Eff.ratio.EE.Res.HHnew.Thermal.SH.Gas.CO.Elc.Elec</t>
  </si>
  <si>
    <t>Eff.ratio.EE.Res.HHnew.Thermal.SH.Biomass</t>
  </si>
  <si>
    <t>Eff.ratio.EE.Res.HHnew.Thermal.SH.Biomass.SH</t>
  </si>
  <si>
    <t>Eff.ratio.EE.Res.HHnew.Thermal.SH.Biomass.SH.Biomass</t>
  </si>
  <si>
    <t>Eff.ratio.EE.Res.HHnew.Thermal.SH.Biomass.SH.Elec</t>
  </si>
  <si>
    <t>Eff.ratio.EE.Res.HHnew.Thermal.SH.Biomass.SC</t>
  </si>
  <si>
    <t>Eff.ratio.EE.Res.HHnew.Thermal.SH.Biomass.SC.AC.Elec</t>
  </si>
  <si>
    <t>Eff.ratio.EE.Res.HHnew.Thermal.SH.Biomass.WH</t>
  </si>
  <si>
    <t>Eff.ratio.EE.Res.HHnew.Thermal.SH.Biomass.WH.Biomass.NoSolar.Biomass</t>
  </si>
  <si>
    <t>Eff.ratio.EE.Res.HHnew.Thermal.SH.Biomass.WH.Biomass.Solar</t>
  </si>
  <si>
    <t>Eff.ratio.EE.Res.HHnew.Thermal.SH.Biomass.WH.Biomass.Solar.Biomass</t>
  </si>
  <si>
    <t>Eff.ratio.EE.Res.HHnew.Thermal.SH.Biomass.WH.Biomass.Solar.Solar</t>
  </si>
  <si>
    <t>Eff.ratio.EE.Res.HHnew.Thermal.SH.Biomass.WH.LPG.NoSolar.LPG</t>
  </si>
  <si>
    <t>Eff.ratio.EE.Res.HHnew.Thermal.SH.Biomass.WH.LPG.Solar</t>
  </si>
  <si>
    <t>Eff.ratio.EE.Res.HHnew.Thermal.SH.Biomass.WH.LPG.Solar.LPG</t>
  </si>
  <si>
    <t>Eff.ratio.EE.Res.HHnew.Thermal.SH.Biomass.WH.LPG.Solar.Solar</t>
  </si>
  <si>
    <t>Eff.ratio.EE.Res.HHnew.Thermal.SH.Biomass.WH.Elc.NoSolar.Elec</t>
  </si>
  <si>
    <t>Eff.ratio.EE.Res.HHnew.Thermal.SH.Biomass.WH.Elc.Solar</t>
  </si>
  <si>
    <t>Eff.ratio.EE.Res.HHnew.Thermal.SH.Biomass.WH.Elc.Solar.Elec</t>
  </si>
  <si>
    <t>Eff.ratio.EE.Res.HHnew.Thermal.SH.Biomass.WH.Elc.Solar.Solar</t>
  </si>
  <si>
    <t>Eff.ratio.EE.Res.HHnew.Thermal.SH.Biomass.CO</t>
  </si>
  <si>
    <t>Eff.ratio.EE.Res.HHnew.Thermal.SH.Biomass.CO.Biomass.Biomass</t>
  </si>
  <si>
    <t>Eff.ratio.EE.Res.HHnew.Thermal.SH.Biomass.CO.LPG.LPG</t>
  </si>
  <si>
    <t>Eff.ratio.EE.Res.HHnew.Thermal.SH.Biomass.CO.Elc.Elec</t>
  </si>
  <si>
    <t>Eff.ratio.EE.Res.HHnew.Thermal.SH.Geo</t>
  </si>
  <si>
    <t>Eff.ratio.EE.Res.HHnew.Thermal.SH.Geo.SH</t>
  </si>
  <si>
    <t>Eff.ratio.EE.Res.HHnew.Thermal.SH.Geo.SH.Geo</t>
  </si>
  <si>
    <t>Eff.ratio.EE.Res.HHnew.Thermal.SH.Geo.SH.Elec</t>
  </si>
  <si>
    <t>Eff.ratio.EE.Res.HHnew.Thermal.SH.Geo.SC</t>
  </si>
  <si>
    <t>Eff.ratio.EE.Res.HHnew.Thermal.SH.Geo.SC.AC.Elec</t>
  </si>
  <si>
    <t>Eff.ratio.EE.Res.HHnew.Thermal.SH.Geo.WH</t>
  </si>
  <si>
    <t>Eff.ratio.EE.Res.HHnew.Thermal.SH.Geo.WH.Geo.NoSolar.Geo</t>
  </si>
  <si>
    <t>Eff.ratio.EE.Res.HHnew.Thermal.SH.Geo.WH.Geo.Solar</t>
  </si>
  <si>
    <t>Eff.ratio.EE.Res.HHnew.Thermal.SH.Geo.WH.Geo.Solar.Geo</t>
  </si>
  <si>
    <t>Eff.ratio.EE.Res.HHnew.Thermal.SH.Geo.WH.Geo.Solar.Solar</t>
  </si>
  <si>
    <t>Eff.ratio.EE.Res.HHnew.Thermal.SH.Geo.WH.Elc.NoSolar.Elec</t>
  </si>
  <si>
    <t>Eff.ratio.EE.Res.HHnew.Thermal.SH.Geo.WH.Elc.Solar</t>
  </si>
  <si>
    <t>Eff.ratio.EE.Res.HHnew.Thermal.SH.Geo.WH.Elc.Solar.Elec</t>
  </si>
  <si>
    <t>Eff.ratio.EE.Res.HHnew.Thermal.SH.Geo.WH.Elc.Solar.Solar</t>
  </si>
  <si>
    <t>Eff.ratio.EE.Res.HHnew.Thermal.SH.Geo.CO</t>
  </si>
  <si>
    <t>Eff.ratio.EE.Res.HHnew.Thermal.SH.Geo.CO.LPG.LPG</t>
  </si>
  <si>
    <t>Eff.ratio.EE.Res.HHnew.Thermal.SH.Geo.CO.Elc.Elec</t>
  </si>
  <si>
    <t>Eff.ratio.EE.Res.HHnew.Thermal.SH.DistrHeat</t>
  </si>
  <si>
    <t>Eff.ratio.EE.Res.HHnew.Thermal.SH.DistrHeat.SH</t>
  </si>
  <si>
    <t>Eff.ratio.EE.Res.HHnew.Thermal.SH.DistrHeat.SH.Steam_Distr</t>
  </si>
  <si>
    <t>Eff.ratio.EE.Res.HHnew.Thermal.SH.DistrHeat.SH.Elec</t>
  </si>
  <si>
    <t>Eff.ratio.EE.Res.HHnew.Thermal.SH.DistrHeat.SC</t>
  </si>
  <si>
    <t>Eff.ratio.EE.Res.HHnew.Thermal.SH.DistrHeat.SC.AC.Elec</t>
  </si>
  <si>
    <t>Eff.ratio.EE.Res.HHnew.Thermal.SH.DistrHeat.WH</t>
  </si>
  <si>
    <t>Eff.ratio.EE.Res.HHnew.Thermal.SH.DistrHeat.WH.DistrHeat.NoSolar.Steam_Distr</t>
  </si>
  <si>
    <t>Eff.ratio.EE.Res.HHnew.Thermal.SH.DistrHeat.WH.DistrHeat.Solar</t>
  </si>
  <si>
    <t>Eff.ratio.EE.Res.HHnew.Thermal.SH.DistrHeat.WH.DistrHeat.Solar.Steam_Distr</t>
  </si>
  <si>
    <t>Eff.ratio.EE.Res.HHnew.Thermal.SH.DistrHeat.WH.DistrHeat.Solar.Solar</t>
  </si>
  <si>
    <t>Eff.ratio.EE.Res.HHnew.Thermal.SH.DistrHeat.WH.Elc.NoSolar.Elec</t>
  </si>
  <si>
    <t>Eff.ratio.EE.Res.HHnew.Thermal.SH.DistrHeat.WH.Elc.Solar</t>
  </si>
  <si>
    <t>Eff.ratio.EE.Res.HHnew.Thermal.SH.DistrHeat.WH.Elc.Solar.Elec</t>
  </si>
  <si>
    <t>Eff.ratio.EE.Res.HHnew.Thermal.SH.DistrHeat.WH.Elc.Solar.Solar</t>
  </si>
  <si>
    <t>Eff.ratio.EE.Res.HHnew.Thermal.SH.DistrHeat.CO</t>
  </si>
  <si>
    <t>Eff.ratio.EE.Res.HHnew.Thermal.SH.DistrHeat.CO.LPG.LPG</t>
  </si>
  <si>
    <t>Eff.ratio.EE.Res.HHnew.Thermal.SH.DistrHeat.CO.Elc.Elec</t>
  </si>
  <si>
    <t>Eff.ratio.EE.Res.HHnew.Thermal.SH.AdvElc</t>
  </si>
  <si>
    <t>Eff.ratio.EE.Res.HHnew.Thermal.SH.AdvElc.SH</t>
  </si>
  <si>
    <t>Eff.ratio.EE.Res.HHnew.Thermal.SH.AdvElc.SH.Elec</t>
  </si>
  <si>
    <t>Eff.ratio.EE.Res.HHnew.Thermal.SH.AdvElc.SC</t>
  </si>
  <si>
    <t>Eff.ratio.EE.Res.HHnew.Thermal.SH.AdvElc.SC.AC.Elec</t>
  </si>
  <si>
    <t>Eff.ratio.EE.Res.HHnew.Thermal.SH.AdvElc.WH</t>
  </si>
  <si>
    <t>Eff.ratio.EE.Res.HHnew.Thermal.SH.AdvElc.WH.LPG.NoSolar.LPG</t>
  </si>
  <si>
    <t>Eff.ratio.EE.Res.HHnew.Thermal.SH.AdvElc.WH.LPG.Solar</t>
  </si>
  <si>
    <t>Eff.ratio.EE.Res.HHnew.Thermal.SH.AdvElc.WH.LPG.Solar.LPG</t>
  </si>
  <si>
    <t>Eff.ratio.EE.Res.HHnew.Thermal.SH.AdvElc.WH.LPG.Solar.Solar</t>
  </si>
  <si>
    <t>Eff.ratio.EE.Res.HHnew.Thermal.SH.AdvElc.WH.Elc.NoSolar.Elec</t>
  </si>
  <si>
    <t>Eff.ratio.EE.Res.HHnew.Thermal.SH.AdvElc.WH.Elc.Solar</t>
  </si>
  <si>
    <t>Eff.ratio.EE.Res.HHnew.Thermal.SH.AdvElc.WH.Elc.Solar.Elec</t>
  </si>
  <si>
    <t>Eff.ratio.EE.Res.HHnew.Thermal.SH.AdvElc.WH.Elc.Solar.Solar</t>
  </si>
  <si>
    <t>Eff.ratio.EE.Res.HHnew.Thermal.SH.AdvElc.CO</t>
  </si>
  <si>
    <t>Eff.ratio.EE.Res.HHnew.Thermal.SH.AdvElc.CO.LPG.LPG</t>
  </si>
  <si>
    <t>Eff.ratio.EE.Res.HHnew.Thermal.SH.AdvElc.CO.Elc.Elec</t>
  </si>
  <si>
    <t>Eff.ratio.EE.Res.HHnew.Thermal.SH.ConvElc</t>
  </si>
  <si>
    <t>Eff.ratio.EE.Res.HHnew.Thermal.SH.ConvElc.SH</t>
  </si>
  <si>
    <t>Eff.ratio.EE.Res.HHnew.Thermal.SH.ConvElc.SH.Elec</t>
  </si>
  <si>
    <t>Eff.ratio.EE.Res.HHnew.Thermal.SH.ConvElc.SC</t>
  </si>
  <si>
    <t>Eff.ratio.EE.Res.HHnew.Thermal.SH.ConvElc.SC.AC.Elec</t>
  </si>
  <si>
    <t>Eff.ratio.EE.Res.HHnew.Thermal.SH.ConvElc.WH</t>
  </si>
  <si>
    <t>Eff.ratio.EE.Res.HHnew.Thermal.SH.ConvElc.WH.LPG.NoSolar.LPG</t>
  </si>
  <si>
    <t>Eff.ratio.EE.Res.HHnew.Thermal.SH.ConvElc.WH.LPG.Solar</t>
  </si>
  <si>
    <t>Eff.ratio.EE.Res.HHnew.Thermal.SH.ConvElc.WH.LPG.Solar.LPG</t>
  </si>
  <si>
    <t>Eff.ratio.EE.Res.HHnew.Thermal.SH.ConvElc.WH.LPG.Solar.Solar</t>
  </si>
  <si>
    <t>Eff.ratio.EE.Res.HHnew.Thermal.SH.ConvElc.WH.Elc.NoSolar.Elec</t>
  </si>
  <si>
    <t>Eff.ratio.EE.Res.HHnew.Thermal.SH.ConvElc.WH.Elc.Solar</t>
  </si>
  <si>
    <t>Eff.ratio.EE.Res.HHnew.Thermal.SH.ConvElc.WH.Elc.Solar.Elec</t>
  </si>
  <si>
    <t>Eff.ratio.EE.Res.HHnew.Thermal.SH.ConvElc.WH.Elc.Solar.Solar</t>
  </si>
  <si>
    <t>Eff.ratio.EE.Res.HHnew.Thermal.SH.ConvElc.CO</t>
  </si>
  <si>
    <t>Eff.ratio.EE.Res.HHnew.Thermal.SH.ConvElc.CO.LPG.LPG</t>
  </si>
  <si>
    <t>Eff.ratio.EE.Res.HHnew.Thermal.SH.ConvElc.CO.Elc.Elec</t>
  </si>
  <si>
    <t>EE - CO2 emissions in new and renovated households (detailed structure)</t>
  </si>
  <si>
    <t>EMI.ktCO2.EE.Res.HHnew.Thermal.SH.Solids</t>
  </si>
  <si>
    <t>EMI.ktCO2.EE.Res.HHnew.Thermal.SH.Solids.SH</t>
  </si>
  <si>
    <t>EMI.ktCO2.EE.Res.HHnew.Thermal.SH.Solids.SH.Solids</t>
  </si>
  <si>
    <t>EMI.ktCO2.EE.Res.HHnew.Thermal.SH.Solids.SH.Elec</t>
  </si>
  <si>
    <t>EMI.ktCO2.EE.Res.HHnew.Thermal.SH.Solids.SC</t>
  </si>
  <si>
    <t>EMI.ktCO2.EE.Res.HHnew.Thermal.SH.Solids.SC.AC.Elec</t>
  </si>
  <si>
    <t>EMI.ktCO2.EE.Res.HHnew.Thermal.SH.Solids.WH</t>
  </si>
  <si>
    <t>EMI.ktCO2.EE.Res.HHnew.Thermal.SH.Solids.WH.Solids.NoSolar.Solids</t>
  </si>
  <si>
    <t>EMI.ktCO2.EE.Res.HHnew.Thermal.SH.Solids.WH.LPG.NoSolar.LPG</t>
  </si>
  <si>
    <t>EMI.ktCO2.EE.Res.HHnew.Thermal.SH.Solids.WH.LPG.Solar</t>
  </si>
  <si>
    <t>EMI.ktCO2.EE.Res.HHnew.Thermal.SH.Solids.WH.LPG.Solar.LPG</t>
  </si>
  <si>
    <t>EMI.ktCO2.EE.Res.HHnew.Thermal.SH.Solids.WH.LPG.Solar.Solar</t>
  </si>
  <si>
    <t>EMI.ktCO2.EE.Res.HHnew.Thermal.SH.Solids.WH.Elc.NoSolar.Elec</t>
  </si>
  <si>
    <t>EMI.ktCO2.EE.Res.HHnew.Thermal.SH.Solids.WH.Elc.Solar</t>
  </si>
  <si>
    <t>EMI.ktCO2.EE.Res.HHnew.Thermal.SH.Solids.WH.Elc.Solar.Elec</t>
  </si>
  <si>
    <t>EMI.ktCO2.EE.Res.HHnew.Thermal.SH.Solids.WH.Elc.Solar.Solar</t>
  </si>
  <si>
    <t>EMI.ktCO2.EE.Res.HHnew.Thermal.SH.Solids.CO</t>
  </si>
  <si>
    <t>EMI.ktCO2.EE.Res.HHnew.Thermal.SH.Solids.CO.Solids.Solids</t>
  </si>
  <si>
    <t>EMI.ktCO2.EE.Res.HHnew.Thermal.SH.Solids.CO.LPG.LPG</t>
  </si>
  <si>
    <t>EMI.ktCO2.EE.Res.HHnew.Thermal.SH.Solids.CO.Elc.Elec</t>
  </si>
  <si>
    <t>EMI.ktCO2.EE.Res.HHnew.Thermal.SH.LPG</t>
  </si>
  <si>
    <t>EMI.ktCO2.EE.Res.HHnew.Thermal.SH.LPG.SH</t>
  </si>
  <si>
    <t>EMI.ktCO2.EE.Res.HHnew.Thermal.SH.LPG.SH.LPG</t>
  </si>
  <si>
    <t>EMI.ktCO2.EE.Res.HHnew.Thermal.SH.LPG.SH.Elec</t>
  </si>
  <si>
    <t>EMI.ktCO2.EE.Res.HHnew.Thermal.SH.LPG.SC</t>
  </si>
  <si>
    <t>EMI.ktCO2.EE.Res.HHnew.Thermal.SH.LPG.SC.AC.Elec</t>
  </si>
  <si>
    <t>EMI.ktCO2.EE.Res.HHnew.Thermal.SH.LPG.WH</t>
  </si>
  <si>
    <t>EMI.ktCO2.EE.Res.HHnew.Thermal.SH.LPG.WH.LPG.NoSolar.LPG</t>
  </si>
  <si>
    <t>EMI.ktCO2.EE.Res.HHnew.Thermal.SH.LPG.WH.LPG.Solar</t>
  </si>
  <si>
    <t>EMI.ktCO2.EE.Res.HHnew.Thermal.SH.LPG.WH.LPG.Solar.LPG</t>
  </si>
  <si>
    <t>EMI.ktCO2.EE.Res.HHnew.Thermal.SH.LPG.WH.LPG.Solar.Solar</t>
  </si>
  <si>
    <t>EMI.ktCO2.EE.Res.HHnew.Thermal.SH.LPG.WH.Elc.NoSolar.Elec</t>
  </si>
  <si>
    <t>EMI.ktCO2.EE.Res.HHnew.Thermal.SH.LPG.WH.Elc.Solar</t>
  </si>
  <si>
    <t>EMI.ktCO2.EE.Res.HHnew.Thermal.SH.LPG.WH.Elc.Solar.Elec</t>
  </si>
  <si>
    <t>EMI.ktCO2.EE.Res.HHnew.Thermal.SH.LPG.WH.Elc.Solar.Solar</t>
  </si>
  <si>
    <t>EMI.ktCO2.EE.Res.HHnew.Thermal.SH.LPG.CO</t>
  </si>
  <si>
    <t>EMI.ktCO2.EE.Res.HHnew.Thermal.SH.LPG.CO.LPG.LPG</t>
  </si>
  <si>
    <t>EMI.ktCO2.EE.Res.HHnew.Thermal.SH.LPG.CO.Elc.Elec</t>
  </si>
  <si>
    <t>EMI.ktCO2.EE.Res.HHnew.Thermal.SH.Oil</t>
  </si>
  <si>
    <t>EMI.ktCO2.EE.Res.HHnew.Thermal.SH.Oil.SH</t>
  </si>
  <si>
    <t>EMI.ktCO2.EE.Res.HHnew.Thermal.SH.Oil.SH.Oil</t>
  </si>
  <si>
    <t>EMI.ktCO2.EE.Res.HHnew.Thermal.SH.Oil.SH.Elec</t>
  </si>
  <si>
    <t>EMI.ktCO2.EE.Res.HHnew.Thermal.SH.Oil.SC</t>
  </si>
  <si>
    <t>EMI.ktCO2.EE.Res.HHnew.Thermal.SH.Oil.SC.AC.Elec</t>
  </si>
  <si>
    <t>EMI.ktCO2.EE.Res.HHnew.Thermal.SH.Oil.WH</t>
  </si>
  <si>
    <t>EMI.ktCO2.EE.Res.HHnew.Thermal.SH.Oil.WH.Oil.NoSolar.Oil</t>
  </si>
  <si>
    <t>EMI.ktCO2.EE.Res.HHnew.Thermal.SH.Oil.WH.Oil.Solar</t>
  </si>
  <si>
    <t>EMI.ktCO2.EE.Res.HHnew.Thermal.SH.Oil.WH.Oil.Solar.Oil</t>
  </si>
  <si>
    <t>EMI.ktCO2.EE.Res.HHnew.Thermal.SH.Oil.WH.Oil.Solar.Solar</t>
  </si>
  <si>
    <t>EMI.ktCO2.EE.Res.HHnew.Thermal.SH.Oil.WH.Elc.NoSolar.Elec</t>
  </si>
  <si>
    <t>EMI.ktCO2.EE.Res.HHnew.Thermal.SH.Oil.WH.Elc.Solar</t>
  </si>
  <si>
    <t>EMI.ktCO2.EE.Res.HHnew.Thermal.SH.Oil.WH.Elc.Solar.Elec</t>
  </si>
  <si>
    <t>EMI.ktCO2.EE.Res.HHnew.Thermal.SH.Oil.WH.Elc.Solar.Solar</t>
  </si>
  <si>
    <t>EMI.ktCO2.EE.Res.HHnew.Thermal.SH.Oil.CO</t>
  </si>
  <si>
    <t>EMI.ktCO2.EE.Res.HHnew.Thermal.SH.Oil.CO.LPG.LPG</t>
  </si>
  <si>
    <t>EMI.ktCO2.EE.Res.HHnew.Thermal.SH.Oil.CO.Elc.Elec</t>
  </si>
  <si>
    <t>EMI.ktCO2.EE.Res.HHnew.Thermal.SH.Gas</t>
  </si>
  <si>
    <t>EMI.ktCO2.EE.Res.HHnew.Thermal.SH.Gas.SH</t>
  </si>
  <si>
    <t>EMI.ktCO2.EE.Res.HHnew.Thermal.SH.Gas.SH.Gas</t>
  </si>
  <si>
    <t>EMI.ktCO2.EE.Res.HHnew.Thermal.SH.Gas.SH.Elec</t>
  </si>
  <si>
    <t>EMI.ktCO2.EE.Res.HHnew.Thermal.SH.Gas.SC</t>
  </si>
  <si>
    <t>EMI.ktCO2.EE.Res.HHnew.Thermal.SH.Gas.SC.AC.Elec</t>
  </si>
  <si>
    <t>EMI.ktCO2.EE.Res.HHnew.Thermal.SH.Gas.WH</t>
  </si>
  <si>
    <t>EMI.ktCO2.EE.Res.HHnew.Thermal.SH.Gas.WH.Gas.NoSolar.Gas</t>
  </si>
  <si>
    <t>EMI.ktCO2.EE.Res.HHnew.Thermal.SH.Gas.WH.Gas.Solar</t>
  </si>
  <si>
    <t>EMI.ktCO2.EE.Res.HHnew.Thermal.SH.Gas.WH.Gas.Solar.Gas</t>
  </si>
  <si>
    <t>EMI.ktCO2.EE.Res.HHnew.Thermal.SH.Gas.WH.Gas.Solar.Solar</t>
  </si>
  <si>
    <t>EMI.ktCO2.EE.Res.HHnew.Thermal.SH.Gas.WH.Elc.NoSolar.Elec</t>
  </si>
  <si>
    <t>EMI.ktCO2.EE.Res.HHnew.Thermal.SH.Gas.WH.Elc.Solar</t>
  </si>
  <si>
    <t>EMI.ktCO2.EE.Res.HHnew.Thermal.SH.Gas.WH.Elc.Solar.Elec</t>
  </si>
  <si>
    <t>EMI.ktCO2.EE.Res.HHnew.Thermal.SH.Gas.WH.Elc.Solar.Solar</t>
  </si>
  <si>
    <t>EMI.ktCO2.EE.Res.HHnew.Thermal.SH.Gas.CO</t>
  </si>
  <si>
    <t>EMI.ktCO2.EE.Res.HHnew.Thermal.SH.Gas.CO.Gas.Gas</t>
  </si>
  <si>
    <t>EMI.ktCO2.EE.Res.HHnew.Thermal.SH.Gas.CO.Elc.Elec</t>
  </si>
  <si>
    <t>EMI.ktCO2.EE.Res.HHnew.Thermal.SH.Biomass</t>
  </si>
  <si>
    <t>EMI.ktCO2.EE.Res.HHnew.Thermal.SH.Biomass.SH</t>
  </si>
  <si>
    <t>EMI.ktCO2.EE.Res.HHnew.Thermal.SH.Biomass.SH.Biomass</t>
  </si>
  <si>
    <t>EMI.ktCO2.EE.Res.HHnew.Thermal.SH.Biomass.SH.Elec</t>
  </si>
  <si>
    <t>EMI.ktCO2.EE.Res.HHnew.Thermal.SH.Biomass.SC</t>
  </si>
  <si>
    <t>EMI.ktCO2.EE.Res.HHnew.Thermal.SH.Biomass.SC.AC.Elec</t>
  </si>
  <si>
    <t>EMI.ktCO2.EE.Res.HHnew.Thermal.SH.Biomass.WH</t>
  </si>
  <si>
    <t>EMI.ktCO2.EE.Res.HHnew.Thermal.SH.Biomass.WH.Biomass.NoSolar.Biomass</t>
  </si>
  <si>
    <t>EMI.ktCO2.EE.Res.HHnew.Thermal.SH.Biomass.WH.Biomass.Solar</t>
  </si>
  <si>
    <t>EMI.ktCO2.EE.Res.HHnew.Thermal.SH.Biomass.WH.Biomass.Solar.Biomass</t>
  </si>
  <si>
    <t>EMI.ktCO2.EE.Res.HHnew.Thermal.SH.Biomass.WH.Biomass.Solar.Solar</t>
  </si>
  <si>
    <t>EMI.ktCO2.EE.Res.HHnew.Thermal.SH.Biomass.WH.LPG.NoSolar.LPG</t>
  </si>
  <si>
    <t>EMI.ktCO2.EE.Res.HHnew.Thermal.SH.Biomass.WH.LPG.Solar</t>
  </si>
  <si>
    <t>EMI.ktCO2.EE.Res.HHnew.Thermal.SH.Biomass.WH.LPG.Solar.LPG</t>
  </si>
  <si>
    <t>EMI.ktCO2.EE.Res.HHnew.Thermal.SH.Biomass.WH.LPG.Solar.Solar</t>
  </si>
  <si>
    <t>EMI.ktCO2.EE.Res.HHnew.Thermal.SH.Biomass.WH.Elc.NoSolar.Elec</t>
  </si>
  <si>
    <t>EMI.ktCO2.EE.Res.HHnew.Thermal.SH.Biomass.WH.Elc.Solar</t>
  </si>
  <si>
    <t>EMI.ktCO2.EE.Res.HHnew.Thermal.SH.Biomass.WH.Elc.Solar.Elec</t>
  </si>
  <si>
    <t>EMI.ktCO2.EE.Res.HHnew.Thermal.SH.Biomass.WH.Elc.Solar.Solar</t>
  </si>
  <si>
    <t>EMI.ktCO2.EE.Res.HHnew.Thermal.SH.Biomass.CO</t>
  </si>
  <si>
    <t>EMI.ktCO2.EE.Res.HHnew.Thermal.SH.Biomass.CO.Biomass.Biomass</t>
  </si>
  <si>
    <t>EMI.ktCO2.EE.Res.HHnew.Thermal.SH.Biomass.CO.LPG.LPG</t>
  </si>
  <si>
    <t>EMI.ktCO2.EE.Res.HHnew.Thermal.SH.Biomass.CO.Elc.Elec</t>
  </si>
  <si>
    <t>EMI.ktCO2.EE.Res.HHnew.Thermal.SH.Geo</t>
  </si>
  <si>
    <t>EMI.ktCO2.EE.Res.HHnew.Thermal.SH.Geo.SH</t>
  </si>
  <si>
    <t>EMI.ktCO2.EE.Res.HHnew.Thermal.SH.Geo.SH.Geo</t>
  </si>
  <si>
    <t>EMI.ktCO2.EE.Res.HHnew.Thermal.SH.Geo.SH.Elec</t>
  </si>
  <si>
    <t>EMI.ktCO2.EE.Res.HHnew.Thermal.SH.Geo.SC</t>
  </si>
  <si>
    <t>EMI.ktCO2.EE.Res.HHnew.Thermal.SH.Geo.SC.AC.Elec</t>
  </si>
  <si>
    <t>EMI.ktCO2.EE.Res.HHnew.Thermal.SH.Geo.WH</t>
  </si>
  <si>
    <t>EMI.ktCO2.EE.Res.HHnew.Thermal.SH.Geo.WH.Geo.NoSolar.Geo</t>
  </si>
  <si>
    <t>EMI.ktCO2.EE.Res.HHnew.Thermal.SH.Geo.WH.Geo.Solar</t>
  </si>
  <si>
    <t>EMI.ktCO2.EE.Res.HHnew.Thermal.SH.Geo.WH.Geo.Solar.Geo</t>
  </si>
  <si>
    <t>EMI.ktCO2.EE.Res.HHnew.Thermal.SH.Geo.WH.Geo.Solar.Solar</t>
  </si>
  <si>
    <t>EMI.ktCO2.EE.Res.HHnew.Thermal.SH.Geo.WH.Elc.NoSolar.Elec</t>
  </si>
  <si>
    <t>EMI.ktCO2.EE.Res.HHnew.Thermal.SH.Geo.WH.Elc.Solar</t>
  </si>
  <si>
    <t>EMI.ktCO2.EE.Res.HHnew.Thermal.SH.Geo.WH.Elc.Solar.Elec</t>
  </si>
  <si>
    <t>EMI.ktCO2.EE.Res.HHnew.Thermal.SH.Geo.WH.Elc.Solar.Solar</t>
  </si>
  <si>
    <t>EMI.ktCO2.EE.Res.HHnew.Thermal.SH.Geo.CO</t>
  </si>
  <si>
    <t>EMI.ktCO2.EE.Res.HHnew.Thermal.SH.Geo.CO.LPG.LPG</t>
  </si>
  <si>
    <t>EMI.ktCO2.EE.Res.HHnew.Thermal.SH.Geo.CO.Elc.Elec</t>
  </si>
  <si>
    <t>EMI.ktCO2.EE.Res.HHnew.Thermal.SH.DistrHeat</t>
  </si>
  <si>
    <t>EMI.ktCO2.EE.Res.HHnew.Thermal.SH.DistrHeat.SH</t>
  </si>
  <si>
    <t>EMI.ktCO2.EE.Res.HHnew.Thermal.SH.DistrHeat.SH.Steam_Distr</t>
  </si>
  <si>
    <t>EMI.ktCO2.EE.Res.HHnew.Thermal.SH.DistrHeat.SH.Elec</t>
  </si>
  <si>
    <t>EMI.ktCO2.EE.Res.HHnew.Thermal.SH.DistrHeat.SC</t>
  </si>
  <si>
    <t>EMI.ktCO2.EE.Res.HHnew.Thermal.SH.DistrHeat.SC.AC.Elec</t>
  </si>
  <si>
    <t>EMI.ktCO2.EE.Res.HHnew.Thermal.SH.DistrHeat.WH</t>
  </si>
  <si>
    <t>EMI.ktCO2.EE.Res.HHnew.Thermal.SH.DistrHeat.WH.DistrHeat.NoSolar.Steam_Distr</t>
  </si>
  <si>
    <t>EMI.ktCO2.EE.Res.HHnew.Thermal.SH.DistrHeat.WH.DistrHeat.Solar</t>
  </si>
  <si>
    <t>EMI.ktCO2.EE.Res.HHnew.Thermal.SH.DistrHeat.WH.DistrHeat.Solar.Steam_Distr</t>
  </si>
  <si>
    <t>EMI.ktCO2.EE.Res.HHnew.Thermal.SH.DistrHeat.WH.DistrHeat.Solar.Solar</t>
  </si>
  <si>
    <t>EMI.ktCO2.EE.Res.HHnew.Thermal.SH.DistrHeat.WH.Elc.NoSolar.Elec</t>
  </si>
  <si>
    <t>EMI.ktCO2.EE.Res.HHnew.Thermal.SH.DistrHeat.WH.Elc.Solar</t>
  </si>
  <si>
    <t>EMI.ktCO2.EE.Res.HHnew.Thermal.SH.DistrHeat.WH.Elc.Solar.Elec</t>
  </si>
  <si>
    <t>EMI.ktCO2.EE.Res.HHnew.Thermal.SH.DistrHeat.WH.Elc.Solar.Solar</t>
  </si>
  <si>
    <t>EMI.ktCO2.EE.Res.HHnew.Thermal.SH.DistrHeat.CO</t>
  </si>
  <si>
    <t>EMI.ktCO2.EE.Res.HHnew.Thermal.SH.DistrHeat.CO.LPG.LPG</t>
  </si>
  <si>
    <t>EMI.ktCO2.EE.Res.HHnew.Thermal.SH.DistrHeat.CO.Elc.Elec</t>
  </si>
  <si>
    <t>EMI.ktCO2.EE.Res.HHnew.Thermal.SH.AdvElc</t>
  </si>
  <si>
    <t>EMI.ktCO2.EE.Res.HHnew.Thermal.SH.AdvElc.SH</t>
  </si>
  <si>
    <t>EMI.ktCO2.EE.Res.HHnew.Thermal.SH.AdvElc.SH.Elec</t>
  </si>
  <si>
    <t>EMI.ktCO2.EE.Res.HHnew.Thermal.SH.AdvElc.SC</t>
  </si>
  <si>
    <t>EMI.ktCO2.EE.Res.HHnew.Thermal.SH.AdvElc.SC.AC.Elec</t>
  </si>
  <si>
    <t>EMI.ktCO2.EE.Res.HHnew.Thermal.SH.AdvElc.WH</t>
  </si>
  <si>
    <t>EMI.ktCO2.EE.Res.HHnew.Thermal.SH.AdvElc.WH.LPG.NoSolar.LPG</t>
  </si>
  <si>
    <t>EMI.ktCO2.EE.Res.HHnew.Thermal.SH.AdvElc.WH.LPG.Solar</t>
  </si>
  <si>
    <t>EMI.ktCO2.EE.Res.HHnew.Thermal.SH.AdvElc.WH.LPG.Solar.LPG</t>
  </si>
  <si>
    <t>EMI.ktCO2.EE.Res.HHnew.Thermal.SH.AdvElc.WH.LPG.Solar.Solar</t>
  </si>
  <si>
    <t>EMI.ktCO2.EE.Res.HHnew.Thermal.SH.AdvElc.WH.Elc.NoSolar.Elec</t>
  </si>
  <si>
    <t>EMI.ktCO2.EE.Res.HHnew.Thermal.SH.AdvElc.WH.Elc.Solar</t>
  </si>
  <si>
    <t>EMI.ktCO2.EE.Res.HHnew.Thermal.SH.AdvElc.WH.Elc.Solar.Elec</t>
  </si>
  <si>
    <t>EMI.ktCO2.EE.Res.HHnew.Thermal.SH.AdvElc.WH.Elc.Solar.Solar</t>
  </si>
  <si>
    <t>EMI.ktCO2.EE.Res.HHnew.Thermal.SH.AdvElc.CO</t>
  </si>
  <si>
    <t>EMI.ktCO2.EE.Res.HHnew.Thermal.SH.AdvElc.CO.LPG.LPG</t>
  </si>
  <si>
    <t>EMI.ktCO2.EE.Res.HHnew.Thermal.SH.AdvElc.CO.Elc.Elec</t>
  </si>
  <si>
    <t>EMI.ktCO2.EE.Res.HHnew.Thermal.SH.ConvElc</t>
  </si>
  <si>
    <t>EMI.ktCO2.EE.Res.HHnew.Thermal.SH.ConvElc.SH</t>
  </si>
  <si>
    <t>EMI.ktCO2.EE.Res.HHnew.Thermal.SH.ConvElc.SH.Elec</t>
  </si>
  <si>
    <t>EMI.ktCO2.EE.Res.HHnew.Thermal.SH.ConvElc.SC</t>
  </si>
  <si>
    <t>EMI.ktCO2.EE.Res.HHnew.Thermal.SH.ConvElc.SC.AC.Elec</t>
  </si>
  <si>
    <t>EMI.ktCO2.EE.Res.HHnew.Thermal.SH.ConvElc.WH</t>
  </si>
  <si>
    <t>EMI.ktCO2.EE.Res.HHnew.Thermal.SH.ConvElc.WH.LPG.NoSolar.LPG</t>
  </si>
  <si>
    <t>EMI.ktCO2.EE.Res.HHnew.Thermal.SH.ConvElc.WH.LPG.Solar</t>
  </si>
  <si>
    <t>EMI.ktCO2.EE.Res.HHnew.Thermal.SH.ConvElc.WH.LPG.Solar.LPG</t>
  </si>
  <si>
    <t>EMI.ktCO2.EE.Res.HHnew.Thermal.SH.ConvElc.WH.LPG.Solar.Solar</t>
  </si>
  <si>
    <t>EMI.ktCO2.EE.Res.HHnew.Thermal.SH.ConvElc.WH.Elc.NoSolar.Elec</t>
  </si>
  <si>
    <t>EMI.ktCO2.EE.Res.HHnew.Thermal.SH.ConvElc.WH.Elc.Solar</t>
  </si>
  <si>
    <t>EMI.ktCO2.EE.Res.HHnew.Thermal.SH.ConvElc.WH.Elc.Solar.Elec</t>
  </si>
  <si>
    <t>EMI.ktCO2.EE.Res.HHnew.Thermal.SH.ConvElc.WH.Elc.Solar.Solar</t>
  </si>
  <si>
    <t>EMI.ktCO2.EE.Res.HHnew.Thermal.SH.ConvElc.CO</t>
  </si>
  <si>
    <t>EMI.ktCO2.EE.Res.HHnew.Thermal.SH.ConvElc.CO.LPG.LPG</t>
  </si>
  <si>
    <t>EMI.ktCO2.EE.Res.HHnew.Thermal.SH.ConvElc.CO.Elc.Elec</t>
  </si>
  <si>
    <t>EE - Final energy consumption of new and renovated households (detailed structure)</t>
  </si>
  <si>
    <t>FEC_per_household.kWh.EE.Res.HHnew.Thermal.SH.Solids</t>
  </si>
  <si>
    <t>FEC_per_household.kWh.EE.Res.HHnew.Thermal.SH.Solids.SH</t>
  </si>
  <si>
    <t>FEC_per_household.kWh.EE.Res.HHnew.Thermal.SH.Solids.SH.Solids</t>
  </si>
  <si>
    <t>FEC_per_household.kWh.EE.Res.HHnew.Thermal.SH.Solids.SH.Elec</t>
  </si>
  <si>
    <t>FEC_per_household.kWh.EE.Res.HHnew.Thermal.SH.Solids.SC</t>
  </si>
  <si>
    <t>FEC_per_household.kWh.EE.Res.HHnew.Thermal.SH.Solids.SC.AC.Elec</t>
  </si>
  <si>
    <t>FEC_per_household.kWh.EE.Res.HHnew.Thermal.SH.Solids.WH</t>
  </si>
  <si>
    <t>FEC_per_household.kWh.EE.Res.HHnew.Thermal.SH.Solids.WH.Solids.NoSolar.Solids</t>
  </si>
  <si>
    <t>FEC_per_household.kWh.EE.Res.HHnew.Thermal.SH.Solids.WH.LPG.NoSolar.LPG</t>
  </si>
  <si>
    <t>FEC_per_household.kWh.EE.Res.HHnew.Thermal.SH.Solids.WH.LPG.Solar</t>
  </si>
  <si>
    <t>FEC_per_household.kWh.EE.Res.HHnew.Thermal.SH.Solids.WH.LPG.Solar.LPG</t>
  </si>
  <si>
    <t>FEC_per_household.kWh.EE.Res.HHnew.Thermal.SH.Solids.WH.LPG.Solar.Solar</t>
  </si>
  <si>
    <t>FEC_per_household.kWh.EE.Res.HHnew.Thermal.SH.Solids.WH.Elc.NoSolar.Elec</t>
  </si>
  <si>
    <t>FEC_per_household.kWh.EE.Res.HHnew.Thermal.SH.Solids.WH.Elc.Solar</t>
  </si>
  <si>
    <t>FEC_per_household.kWh.EE.Res.HHnew.Thermal.SH.Solids.WH.Elc.Solar.Elec</t>
  </si>
  <si>
    <t>FEC_per_household.kWh.EE.Res.HHnew.Thermal.SH.Solids.WH.Elc.Solar.Solar</t>
  </si>
  <si>
    <t>FEC_per_household.kWh.EE.Res.HHnew.Thermal.SH.Solids.CO</t>
  </si>
  <si>
    <t>FEC_per_household.kWh.EE.Res.HHnew.Thermal.SH.Solids.CO.Solids.Solids</t>
  </si>
  <si>
    <t>FEC_per_household.kWh.EE.Res.HHnew.Thermal.SH.Solids.CO.LPG.LPG</t>
  </si>
  <si>
    <t>FEC_per_household.kWh.EE.Res.HHnew.Thermal.SH.Solids.CO.Elc.Elec</t>
  </si>
  <si>
    <t>FEC_per_household.kWh.EE.Res.HHnew.Thermal.SH.LPG</t>
  </si>
  <si>
    <t>FEC_per_household.kWh.EE.Res.HHnew.Thermal.SH.LPG.SH</t>
  </si>
  <si>
    <t>FEC_per_household.kWh.EE.Res.HHnew.Thermal.SH.LPG.SH.LPG</t>
  </si>
  <si>
    <t>FEC_per_household.kWh.EE.Res.HHnew.Thermal.SH.LPG.SH.Elec</t>
  </si>
  <si>
    <t>FEC_per_household.kWh.EE.Res.HHnew.Thermal.SH.LPG.SC</t>
  </si>
  <si>
    <t>FEC_per_household.kWh.EE.Res.HHnew.Thermal.SH.LPG.SC.AC.Elec</t>
  </si>
  <si>
    <t>FEC_per_household.kWh.EE.Res.HHnew.Thermal.SH.LPG.WH</t>
  </si>
  <si>
    <t>FEC_per_household.kWh.EE.Res.HHnew.Thermal.SH.LPG.WH.LPG.NoSolar.LPG</t>
  </si>
  <si>
    <t>FEC_per_household.kWh.EE.Res.HHnew.Thermal.SH.LPG.WH.LPG.Solar</t>
  </si>
  <si>
    <t>FEC_per_household.kWh.EE.Res.HHnew.Thermal.SH.LPG.WH.LPG.Solar.LPG</t>
  </si>
  <si>
    <t>FEC_per_household.kWh.EE.Res.HHnew.Thermal.SH.LPG.WH.LPG.Solar.Solar</t>
  </si>
  <si>
    <t>FEC_per_household.kWh.EE.Res.HHnew.Thermal.SH.LPG.WH.Elc.NoSolar.Elec</t>
  </si>
  <si>
    <t>FEC_per_household.kWh.EE.Res.HHnew.Thermal.SH.LPG.WH.Elc.Solar</t>
  </si>
  <si>
    <t>FEC_per_household.kWh.EE.Res.HHnew.Thermal.SH.LPG.WH.Elc.Solar.Elec</t>
  </si>
  <si>
    <t>FEC_per_household.kWh.EE.Res.HHnew.Thermal.SH.LPG.WH.Elc.Solar.Solar</t>
  </si>
  <si>
    <t>FEC_per_household.kWh.EE.Res.HHnew.Thermal.SH.LPG.CO</t>
  </si>
  <si>
    <t>FEC_per_household.kWh.EE.Res.HHnew.Thermal.SH.LPG.CO.LPG.LPG</t>
  </si>
  <si>
    <t>FEC_per_household.kWh.EE.Res.HHnew.Thermal.SH.LPG.CO.Elc.Elec</t>
  </si>
  <si>
    <t>FEC_per_household.kWh.EE.Res.HHnew.Thermal.SH.Oil</t>
  </si>
  <si>
    <t>FEC_per_household.kWh.EE.Res.HHnew.Thermal.SH.Oil.SH</t>
  </si>
  <si>
    <t>FEC_per_household.kWh.EE.Res.HHnew.Thermal.SH.Oil.SH.Oil</t>
  </si>
  <si>
    <t>FEC_per_household.kWh.EE.Res.HHnew.Thermal.SH.Oil.SH.Elec</t>
  </si>
  <si>
    <t>FEC_per_household.kWh.EE.Res.HHnew.Thermal.SH.Oil.SC</t>
  </si>
  <si>
    <t>FEC_per_household.kWh.EE.Res.HHnew.Thermal.SH.Oil.SC.AC.Elec</t>
  </si>
  <si>
    <t>FEC_per_household.kWh.EE.Res.HHnew.Thermal.SH.Oil.WH</t>
  </si>
  <si>
    <t>FEC_per_household.kWh.EE.Res.HHnew.Thermal.SH.Oil.WH.Oil.NoSolar.Oil</t>
  </si>
  <si>
    <t>FEC_per_household.kWh.EE.Res.HHnew.Thermal.SH.Oil.WH.Oil.Solar</t>
  </si>
  <si>
    <t>FEC_per_household.kWh.EE.Res.HHnew.Thermal.SH.Oil.WH.Oil.Solar.Oil</t>
  </si>
  <si>
    <t>FEC_per_household.kWh.EE.Res.HHnew.Thermal.SH.Oil.WH.Oil.Solar.Solar</t>
  </si>
  <si>
    <t>FEC_per_household.kWh.EE.Res.HHnew.Thermal.SH.Oil.WH.Elc.NoSolar.Elec</t>
  </si>
  <si>
    <t>FEC_per_household.kWh.EE.Res.HHnew.Thermal.SH.Oil.WH.Elc.Solar</t>
  </si>
  <si>
    <t>FEC_per_household.kWh.EE.Res.HHnew.Thermal.SH.Oil.WH.Elc.Solar.Elec</t>
  </si>
  <si>
    <t>FEC_per_household.kWh.EE.Res.HHnew.Thermal.SH.Oil.WH.Elc.Solar.Solar</t>
  </si>
  <si>
    <t>FEC_per_household.kWh.EE.Res.HHnew.Thermal.SH.Oil.CO</t>
  </si>
  <si>
    <t>FEC_per_household.kWh.EE.Res.HHnew.Thermal.SH.Oil.CO.LPG.LPG</t>
  </si>
  <si>
    <t>FEC_per_household.kWh.EE.Res.HHnew.Thermal.SH.Oil.CO.Elc.Elec</t>
  </si>
  <si>
    <t>FEC_per_household.kWh.EE.Res.HHnew.Thermal.SH.Gas</t>
  </si>
  <si>
    <t>FEC_per_household.kWh.EE.Res.HHnew.Thermal.SH.Gas.SH</t>
  </si>
  <si>
    <t>FEC_per_household.kWh.EE.Res.HHnew.Thermal.SH.Gas.SH.Gas</t>
  </si>
  <si>
    <t>FEC_per_household.kWh.EE.Res.HHnew.Thermal.SH.Gas.SH.Elec</t>
  </si>
  <si>
    <t>FEC_per_household.kWh.EE.Res.HHnew.Thermal.SH.Gas.SC</t>
  </si>
  <si>
    <t>FEC_per_household.kWh.EE.Res.HHnew.Thermal.SH.Gas.SC.AC.Elec</t>
  </si>
  <si>
    <t>FEC_per_household.kWh.EE.Res.HHnew.Thermal.SH.Gas.WH</t>
  </si>
  <si>
    <t>FEC_per_household.kWh.EE.Res.HHnew.Thermal.SH.Gas.WH.Gas.NoSolar.Gas</t>
  </si>
  <si>
    <t>FEC_per_household.kWh.EE.Res.HHnew.Thermal.SH.Gas.WH.Gas.Solar</t>
  </si>
  <si>
    <t>FEC_per_household.kWh.EE.Res.HHnew.Thermal.SH.Gas.WH.Gas.Solar.Gas</t>
  </si>
  <si>
    <t>FEC_per_household.kWh.EE.Res.HHnew.Thermal.SH.Gas.WH.Gas.Solar.Solar</t>
  </si>
  <si>
    <t>FEC_per_household.kWh.EE.Res.HHnew.Thermal.SH.Gas.WH.Elc.NoSolar.Elec</t>
  </si>
  <si>
    <t>FEC_per_household.kWh.EE.Res.HHnew.Thermal.SH.Gas.WH.Elc.Solar</t>
  </si>
  <si>
    <t>FEC_per_household.kWh.EE.Res.HHnew.Thermal.SH.Gas.WH.Elc.Solar.Elec</t>
  </si>
  <si>
    <t>FEC_per_household.kWh.EE.Res.HHnew.Thermal.SH.Gas.WH.Elc.Solar.Solar</t>
  </si>
  <si>
    <t>FEC_per_household.kWh.EE.Res.HHnew.Thermal.SH.Gas.CO</t>
  </si>
  <si>
    <t>FEC_per_household.kWh.EE.Res.HHnew.Thermal.SH.Gas.CO.Gas.Gas</t>
  </si>
  <si>
    <t>FEC_per_household.kWh.EE.Res.HHnew.Thermal.SH.Gas.CO.Elc.Elec</t>
  </si>
  <si>
    <t>FEC_per_household.kWh.EE.Res.HHnew.Thermal.SH.Biomass</t>
  </si>
  <si>
    <t>FEC_per_household.kWh.EE.Res.HHnew.Thermal.SH.Biomass.SH</t>
  </si>
  <si>
    <t>FEC_per_household.kWh.EE.Res.HHnew.Thermal.SH.Biomass.SH.Biomass</t>
  </si>
  <si>
    <t>FEC_per_household.kWh.EE.Res.HHnew.Thermal.SH.Biomass.SH.Elec</t>
  </si>
  <si>
    <t>FEC_per_household.kWh.EE.Res.HHnew.Thermal.SH.Biomass.SC</t>
  </si>
  <si>
    <t>FEC_per_household.kWh.EE.Res.HHnew.Thermal.SH.Biomass.SC.AC.Elec</t>
  </si>
  <si>
    <t>FEC_per_household.kWh.EE.Res.HHnew.Thermal.SH.Biomass.WH</t>
  </si>
  <si>
    <t>FEC_per_household.kWh.EE.Res.HHnew.Thermal.SH.Biomass.WH.Biomass.NoSolar.Biomass</t>
  </si>
  <si>
    <t>FEC_per_household.kWh.EE.Res.HHnew.Thermal.SH.Biomass.WH.Biomass.Solar</t>
  </si>
  <si>
    <t>FEC_per_household.kWh.EE.Res.HHnew.Thermal.SH.Biomass.WH.Biomass.Solar.Biomass</t>
  </si>
  <si>
    <t>FEC_per_household.kWh.EE.Res.HHnew.Thermal.SH.Biomass.WH.Biomass.Solar.Solar</t>
  </si>
  <si>
    <t>FEC_per_household.kWh.EE.Res.HHnew.Thermal.SH.Biomass.WH.LPG.NoSolar.LPG</t>
  </si>
  <si>
    <t>FEC_per_household.kWh.EE.Res.HHnew.Thermal.SH.Biomass.WH.LPG.Solar</t>
  </si>
  <si>
    <t>FEC_per_household.kWh.EE.Res.HHnew.Thermal.SH.Biomass.WH.LPG.Solar.LPG</t>
  </si>
  <si>
    <t>FEC_per_household.kWh.EE.Res.HHnew.Thermal.SH.Biomass.WH.LPG.Solar.Solar</t>
  </si>
  <si>
    <t>FEC_per_household.kWh.EE.Res.HHnew.Thermal.SH.Biomass.WH.Elc.NoSolar.Elec</t>
  </si>
  <si>
    <t>FEC_per_household.kWh.EE.Res.HHnew.Thermal.SH.Biomass.WH.Elc.Solar</t>
  </si>
  <si>
    <t>FEC_per_household.kWh.EE.Res.HHnew.Thermal.SH.Biomass.WH.Elc.Solar.Elec</t>
  </si>
  <si>
    <t>FEC_per_household.kWh.EE.Res.HHnew.Thermal.SH.Biomass.WH.Elc.Solar.Solar</t>
  </si>
  <si>
    <t>FEC_per_household.kWh.EE.Res.HHnew.Thermal.SH.Biomass.CO</t>
  </si>
  <si>
    <t>FEC_per_household.kWh.EE.Res.HHnew.Thermal.SH.Biomass.CO.Biomass.Biomass</t>
  </si>
  <si>
    <t>FEC_per_household.kWh.EE.Res.HHnew.Thermal.SH.Biomass.CO.LPG.LPG</t>
  </si>
  <si>
    <t>FEC_per_household.kWh.EE.Res.HHnew.Thermal.SH.Biomass.CO.Elc.Elec</t>
  </si>
  <si>
    <t>FEC_per_household.kWh.EE.Res.HHnew.Thermal.SH.Geo</t>
  </si>
  <si>
    <t>FEC_per_household.kWh.EE.Res.HHnew.Thermal.SH.Geo.SH</t>
  </si>
  <si>
    <t>FEC_per_household.kWh.EE.Res.HHnew.Thermal.SH.Geo.SH.Geo</t>
  </si>
  <si>
    <t>FEC_per_household.kWh.EE.Res.HHnew.Thermal.SH.Geo.SH.Elec</t>
  </si>
  <si>
    <t>FEC_per_household.kWh.EE.Res.HHnew.Thermal.SH.Geo.SC</t>
  </si>
  <si>
    <t>FEC_per_household.kWh.EE.Res.HHnew.Thermal.SH.Geo.SC.AC.Elec</t>
  </si>
  <si>
    <t>FEC_per_household.kWh.EE.Res.HHnew.Thermal.SH.Geo.WH</t>
  </si>
  <si>
    <t>FEC_per_household.kWh.EE.Res.HHnew.Thermal.SH.Geo.WH.Geo.NoSolar.Geo</t>
  </si>
  <si>
    <t>FEC_per_household.kWh.EE.Res.HHnew.Thermal.SH.Geo.WH.Geo.Solar</t>
  </si>
  <si>
    <t>FEC_per_household.kWh.EE.Res.HHnew.Thermal.SH.Geo.WH.Geo.Solar.Geo</t>
  </si>
  <si>
    <t>FEC_per_household.kWh.EE.Res.HHnew.Thermal.SH.Geo.WH.Geo.Solar.Solar</t>
  </si>
  <si>
    <t>FEC_per_household.kWh.EE.Res.HHnew.Thermal.SH.Geo.WH.Elc.NoSolar.Elec</t>
  </si>
  <si>
    <t>FEC_per_household.kWh.EE.Res.HHnew.Thermal.SH.Geo.WH.Elc.Solar</t>
  </si>
  <si>
    <t>FEC_per_household.kWh.EE.Res.HHnew.Thermal.SH.Geo.WH.Elc.Solar.Elec</t>
  </si>
  <si>
    <t>FEC_per_household.kWh.EE.Res.HHnew.Thermal.SH.Geo.WH.Elc.Solar.Solar</t>
  </si>
  <si>
    <t>FEC_per_household.kWh.EE.Res.HHnew.Thermal.SH.Geo.CO</t>
  </si>
  <si>
    <t>FEC_per_household.kWh.EE.Res.HHnew.Thermal.SH.Geo.CO.LPG.LPG</t>
  </si>
  <si>
    <t>FEC_per_household.kWh.EE.Res.HHnew.Thermal.SH.Geo.CO.Elc.Elec</t>
  </si>
  <si>
    <t>FEC_per_household.kWh.EE.Res.HHnew.Thermal.SH.DistrHeat</t>
  </si>
  <si>
    <t>FEC_per_household.kWh.EE.Res.HHnew.Thermal.SH.DistrHeat.SH</t>
  </si>
  <si>
    <t>FEC_per_household.kWh.EE.Res.HHnew.Thermal.SH.DistrHeat.SH.Steam_Distr</t>
  </si>
  <si>
    <t>FEC_per_household.kWh.EE.Res.HHnew.Thermal.SH.DistrHeat.SH.Elec</t>
  </si>
  <si>
    <t>FEC_per_household.kWh.EE.Res.HHnew.Thermal.SH.DistrHeat.SC</t>
  </si>
  <si>
    <t>FEC_per_household.kWh.EE.Res.HHnew.Thermal.SH.DistrHeat.SC.AC.Elec</t>
  </si>
  <si>
    <t>FEC_per_household.kWh.EE.Res.HHnew.Thermal.SH.DistrHeat.WH</t>
  </si>
  <si>
    <t>FEC_per_household.kWh.EE.Res.HHnew.Thermal.SH.DistrHeat.WH.DistrHeat.NoSolar.Steam_Distr</t>
  </si>
  <si>
    <t>FEC_per_household.kWh.EE.Res.HHnew.Thermal.SH.DistrHeat.WH.DistrHeat.Solar</t>
  </si>
  <si>
    <t>FEC_per_household.kWh.EE.Res.HHnew.Thermal.SH.DistrHeat.WH.DistrHeat.Solar.Steam_Distr</t>
  </si>
  <si>
    <t>FEC_per_household.kWh.EE.Res.HHnew.Thermal.SH.DistrHeat.WH.DistrHeat.Solar.Solar</t>
  </si>
  <si>
    <t>FEC_per_household.kWh.EE.Res.HHnew.Thermal.SH.DistrHeat.WH.Elc.NoSolar.Elec</t>
  </si>
  <si>
    <t>FEC_per_household.kWh.EE.Res.HHnew.Thermal.SH.DistrHeat.WH.Elc.Solar</t>
  </si>
  <si>
    <t>FEC_per_household.kWh.EE.Res.HHnew.Thermal.SH.DistrHeat.WH.Elc.Solar.Elec</t>
  </si>
  <si>
    <t>FEC_per_household.kWh.EE.Res.HHnew.Thermal.SH.DistrHeat.WH.Elc.Solar.Solar</t>
  </si>
  <si>
    <t>FEC_per_household.kWh.EE.Res.HHnew.Thermal.SH.DistrHeat.CO</t>
  </si>
  <si>
    <t>FEC_per_household.kWh.EE.Res.HHnew.Thermal.SH.DistrHeat.CO.LPG.LPG</t>
  </si>
  <si>
    <t>FEC_per_household.kWh.EE.Res.HHnew.Thermal.SH.DistrHeat.CO.Elc.Elec</t>
  </si>
  <si>
    <t>FEC_per_household.kWh.EE.Res.HHnew.Thermal.SH.AdvElc</t>
  </si>
  <si>
    <t>FEC_per_household.kWh.EE.Res.HHnew.Thermal.SH.AdvElc.SH</t>
  </si>
  <si>
    <t>FEC_per_household.kWh.EE.Res.HHnew.Thermal.SH.AdvElc.SH.Elec</t>
  </si>
  <si>
    <t>FEC_per_household.kWh.EE.Res.HHnew.Thermal.SH.AdvElc.SC</t>
  </si>
  <si>
    <t>FEC_per_household.kWh.EE.Res.HHnew.Thermal.SH.AdvElc.SC.AC.Elec</t>
  </si>
  <si>
    <t>FEC_per_household.kWh.EE.Res.HHnew.Thermal.SH.AdvElc.WH</t>
  </si>
  <si>
    <t>FEC_per_household.kWh.EE.Res.HHnew.Thermal.SH.AdvElc.WH.LPG.NoSolar.LPG</t>
  </si>
  <si>
    <t>FEC_per_household.kWh.EE.Res.HHnew.Thermal.SH.AdvElc.WH.LPG.Solar</t>
  </si>
  <si>
    <t>FEC_per_household.kWh.EE.Res.HHnew.Thermal.SH.AdvElc.WH.LPG.Solar.LPG</t>
  </si>
  <si>
    <t>FEC_per_household.kWh.EE.Res.HHnew.Thermal.SH.AdvElc.WH.LPG.Solar.Solar</t>
  </si>
  <si>
    <t>FEC_per_household.kWh.EE.Res.HHnew.Thermal.SH.AdvElc.WH.Elc.NoSolar.Elec</t>
  </si>
  <si>
    <t>FEC_per_household.kWh.EE.Res.HHnew.Thermal.SH.AdvElc.WH.Elc.Solar</t>
  </si>
  <si>
    <t>FEC_per_household.kWh.EE.Res.HHnew.Thermal.SH.AdvElc.WH.Elc.Solar.Elec</t>
  </si>
  <si>
    <t>FEC_per_household.kWh.EE.Res.HHnew.Thermal.SH.AdvElc.WH.Elc.Solar.Solar</t>
  </si>
  <si>
    <t>FEC_per_household.kWh.EE.Res.HHnew.Thermal.SH.AdvElc.CO</t>
  </si>
  <si>
    <t>FEC_per_household.kWh.EE.Res.HHnew.Thermal.SH.AdvElc.CO.LPG.LPG</t>
  </si>
  <si>
    <t>FEC_per_household.kWh.EE.Res.HHnew.Thermal.SH.AdvElc.CO.Elc.Elec</t>
  </si>
  <si>
    <t>FEC_per_household.kWh.EE.Res.HHnew.Thermal.SH.ConvElc</t>
  </si>
  <si>
    <t>FEC_per_household.kWh.EE.Res.HHnew.Thermal.SH.ConvElc.SH</t>
  </si>
  <si>
    <t>FEC_per_household.kWh.EE.Res.HHnew.Thermal.SH.ConvElc.SH.Elec</t>
  </si>
  <si>
    <t>FEC_per_household.kWh.EE.Res.HHnew.Thermal.SH.ConvElc.SC</t>
  </si>
  <si>
    <t>FEC_per_household.kWh.EE.Res.HHnew.Thermal.SH.ConvElc.SC.AC.Elec</t>
  </si>
  <si>
    <t>FEC_per_household.kWh.EE.Res.HHnew.Thermal.SH.ConvElc.WH</t>
  </si>
  <si>
    <t>FEC_per_household.kWh.EE.Res.HHnew.Thermal.SH.ConvElc.WH.LPG.NoSolar.LPG</t>
  </si>
  <si>
    <t>FEC_per_household.kWh.EE.Res.HHnew.Thermal.SH.ConvElc.WH.LPG.Solar</t>
  </si>
  <si>
    <t>FEC_per_household.kWh.EE.Res.HHnew.Thermal.SH.ConvElc.WH.LPG.Solar.LPG</t>
  </si>
  <si>
    <t>FEC_per_household.kWh.EE.Res.HHnew.Thermal.SH.ConvElc.WH.LPG.Solar.Solar</t>
  </si>
  <si>
    <t>FEC_per_household.kWh.EE.Res.HHnew.Thermal.SH.ConvElc.WH.Elc.NoSolar.Elec</t>
  </si>
  <si>
    <t>FEC_per_household.kWh.EE.Res.HHnew.Thermal.SH.ConvElc.WH.Elc.Solar</t>
  </si>
  <si>
    <t>FEC_per_household.kWh.EE.Res.HHnew.Thermal.SH.ConvElc.WH.Elc.Solar.Elec</t>
  </si>
  <si>
    <t>FEC_per_household.kWh.EE.Res.HHnew.Thermal.SH.ConvElc.WH.Elc.Solar.Solar</t>
  </si>
  <si>
    <t>FEC_per_household.kWh.EE.Res.HHnew.Thermal.SH.ConvElc.CO</t>
  </si>
  <si>
    <t>FEC_per_household.kWh.EE.Res.HHnew.Thermal.SH.ConvElc.CO.LPG.LPG</t>
  </si>
  <si>
    <t>FEC_per_household.kWh.EE.Res.HHnew.Thermal.SH.ConvElc.CO.Elc.Elec</t>
  </si>
  <si>
    <t>EE - Thermal energy service of new and renovated households (detailed structure)</t>
  </si>
  <si>
    <t>TES_per_household.kWh.EE.Res.HHnew.Thermal.SH.Solids</t>
  </si>
  <si>
    <t>TES_per_household.kWh.EE.Res.HHnew.Thermal.SH.Solids.SH</t>
  </si>
  <si>
    <t>TES_per_household.kWh.EE.Res.HHnew.Thermal.SH.Solids.SH.Solids</t>
  </si>
  <si>
    <t>TES_per_household.kWh.EE.Res.HHnew.Thermal.SH.Solids.SH.Elec</t>
  </si>
  <si>
    <t>TES_per_household.kWh.EE.Res.HHnew.Thermal.SH.Solids.SC</t>
  </si>
  <si>
    <t>TES_per_household.kWh.EE.Res.HHnew.Thermal.SH.Solids.SC.AC.Elec</t>
  </si>
  <si>
    <t>TES_per_household.kWh.EE.Res.HHnew.Thermal.SH.Solids.WH</t>
  </si>
  <si>
    <t>TES_per_household.kWh.EE.Res.HHnew.Thermal.SH.Solids.WH.Solids.NoSolar.Solids</t>
  </si>
  <si>
    <t>TES_per_household.kWh.EE.Res.HHnew.Thermal.SH.Solids.WH.LPG.NoSolar.LPG</t>
  </si>
  <si>
    <t>TES_per_household.kWh.EE.Res.HHnew.Thermal.SH.Solids.WH.LPG.Solar</t>
  </si>
  <si>
    <t>TES_per_household.kWh.EE.Res.HHnew.Thermal.SH.Solids.WH.LPG.Solar.LPG</t>
  </si>
  <si>
    <t>TES_per_household.kWh.EE.Res.HHnew.Thermal.SH.Solids.WH.LPG.Solar.Solar</t>
  </si>
  <si>
    <t>TES_per_household.kWh.EE.Res.HHnew.Thermal.SH.Solids.WH.Elc.NoSolar.Elec</t>
  </si>
  <si>
    <t>TES_per_household.kWh.EE.Res.HHnew.Thermal.SH.Solids.WH.Elc.Solar</t>
  </si>
  <si>
    <t>TES_per_household.kWh.EE.Res.HHnew.Thermal.SH.Solids.WH.Elc.Solar.Elec</t>
  </si>
  <si>
    <t>TES_per_household.kWh.EE.Res.HHnew.Thermal.SH.Solids.WH.Elc.Solar.Solar</t>
  </si>
  <si>
    <t>TES_per_household.kWh.EE.Res.HHnew.Thermal.SH.Solids.CO</t>
  </si>
  <si>
    <t>TES_per_household.kWh.EE.Res.HHnew.Thermal.SH.Solids.CO.Solids.Solids</t>
  </si>
  <si>
    <t>TES_per_household.kWh.EE.Res.HHnew.Thermal.SH.Solids.CO.LPG.LPG</t>
  </si>
  <si>
    <t>TES_per_household.kWh.EE.Res.HHnew.Thermal.SH.Solids.CO.Elc.Elec</t>
  </si>
  <si>
    <t>TES_per_household.kWh.EE.Res.HHnew.Thermal.SH.LPG</t>
  </si>
  <si>
    <t>TES_per_household.kWh.EE.Res.HHnew.Thermal.SH.LPG.SH</t>
  </si>
  <si>
    <t>TES_per_household.kWh.EE.Res.HHnew.Thermal.SH.LPG.SH.LPG</t>
  </si>
  <si>
    <t>TES_per_household.kWh.EE.Res.HHnew.Thermal.SH.LPG.SH.Elec</t>
  </si>
  <si>
    <t>TES_per_household.kWh.EE.Res.HHnew.Thermal.SH.LPG.SC</t>
  </si>
  <si>
    <t>TES_per_household.kWh.EE.Res.HHnew.Thermal.SH.LPG.SC.AC.Elec</t>
  </si>
  <si>
    <t>TES_per_household.kWh.EE.Res.HHnew.Thermal.SH.LPG.WH</t>
  </si>
  <si>
    <t>TES_per_household.kWh.EE.Res.HHnew.Thermal.SH.LPG.WH.LPG.NoSolar.LPG</t>
  </si>
  <si>
    <t>TES_per_household.kWh.EE.Res.HHnew.Thermal.SH.LPG.WH.LPG.Solar</t>
  </si>
  <si>
    <t>TES_per_household.kWh.EE.Res.HHnew.Thermal.SH.LPG.WH.LPG.Solar.LPG</t>
  </si>
  <si>
    <t>TES_per_household.kWh.EE.Res.HHnew.Thermal.SH.LPG.WH.LPG.Solar.Solar</t>
  </si>
  <si>
    <t>TES_per_household.kWh.EE.Res.HHnew.Thermal.SH.LPG.WH.Elc.NoSolar.Elec</t>
  </si>
  <si>
    <t>TES_per_household.kWh.EE.Res.HHnew.Thermal.SH.LPG.WH.Elc.Solar</t>
  </si>
  <si>
    <t>TES_per_household.kWh.EE.Res.HHnew.Thermal.SH.LPG.WH.Elc.Solar.Elec</t>
  </si>
  <si>
    <t>TES_per_household.kWh.EE.Res.HHnew.Thermal.SH.LPG.WH.Elc.Solar.Solar</t>
  </si>
  <si>
    <t>TES_per_household.kWh.EE.Res.HHnew.Thermal.SH.LPG.CO</t>
  </si>
  <si>
    <t>TES_per_household.kWh.EE.Res.HHnew.Thermal.SH.LPG.CO.LPG.LPG</t>
  </si>
  <si>
    <t>TES_per_household.kWh.EE.Res.HHnew.Thermal.SH.LPG.CO.Elc.Elec</t>
  </si>
  <si>
    <t>TES_per_household.kWh.EE.Res.HHnew.Thermal.SH.Oil</t>
  </si>
  <si>
    <t>TES_per_household.kWh.EE.Res.HHnew.Thermal.SH.Oil.SH</t>
  </si>
  <si>
    <t>TES_per_household.kWh.EE.Res.HHnew.Thermal.SH.Oil.SH.Oil</t>
  </si>
  <si>
    <t>TES_per_household.kWh.EE.Res.HHnew.Thermal.SH.Oil.SH.Elec</t>
  </si>
  <si>
    <t>TES_per_household.kWh.EE.Res.HHnew.Thermal.SH.Oil.SC</t>
  </si>
  <si>
    <t>TES_per_household.kWh.EE.Res.HHnew.Thermal.SH.Oil.SC.AC.Elec</t>
  </si>
  <si>
    <t>TES_per_household.kWh.EE.Res.HHnew.Thermal.SH.Oil.WH</t>
  </si>
  <si>
    <t>TES_per_household.kWh.EE.Res.HHnew.Thermal.SH.Oil.WH.Oil.NoSolar.Oil</t>
  </si>
  <si>
    <t>TES_per_household.kWh.EE.Res.HHnew.Thermal.SH.Oil.WH.Oil.Solar</t>
  </si>
  <si>
    <t>TES_per_household.kWh.EE.Res.HHnew.Thermal.SH.Oil.WH.Oil.Solar.Oil</t>
  </si>
  <si>
    <t>TES_per_household.kWh.EE.Res.HHnew.Thermal.SH.Oil.WH.Oil.Solar.Solar</t>
  </si>
  <si>
    <t>TES_per_household.kWh.EE.Res.HHnew.Thermal.SH.Oil.WH.Elc.NoSolar.Elec</t>
  </si>
  <si>
    <t>TES_per_household.kWh.EE.Res.HHnew.Thermal.SH.Oil.WH.Elc.Solar</t>
  </si>
  <si>
    <t>TES_per_household.kWh.EE.Res.HHnew.Thermal.SH.Oil.WH.Elc.Solar.Elec</t>
  </si>
  <si>
    <t>TES_per_household.kWh.EE.Res.HHnew.Thermal.SH.Oil.WH.Elc.Solar.Solar</t>
  </si>
  <si>
    <t>TES_per_household.kWh.EE.Res.HHnew.Thermal.SH.Oil.CO</t>
  </si>
  <si>
    <t>TES_per_household.kWh.EE.Res.HHnew.Thermal.SH.Oil.CO.LPG.LPG</t>
  </si>
  <si>
    <t>TES_per_household.kWh.EE.Res.HHnew.Thermal.SH.Oil.CO.Elc.Elec</t>
  </si>
  <si>
    <t>TES_per_household.kWh.EE.Res.HHnew.Thermal.SH.Gas</t>
  </si>
  <si>
    <t>TES_per_household.kWh.EE.Res.HHnew.Thermal.SH.Gas.SH</t>
  </si>
  <si>
    <t>TES_per_household.kWh.EE.Res.HHnew.Thermal.SH.Gas.SH.Gas</t>
  </si>
  <si>
    <t>TES_per_household.kWh.EE.Res.HHnew.Thermal.SH.Gas.SH.Elec</t>
  </si>
  <si>
    <t>TES_per_household.kWh.EE.Res.HHnew.Thermal.SH.Gas.SC</t>
  </si>
  <si>
    <t>TES_per_household.kWh.EE.Res.HHnew.Thermal.SH.Gas.SC.AC.Elec</t>
  </si>
  <si>
    <t>TES_per_household.kWh.EE.Res.HHnew.Thermal.SH.Gas.WH</t>
  </si>
  <si>
    <t>TES_per_household.kWh.EE.Res.HHnew.Thermal.SH.Gas.WH.Gas.NoSolar.Gas</t>
  </si>
  <si>
    <t>TES_per_household.kWh.EE.Res.HHnew.Thermal.SH.Gas.WH.Gas.Solar</t>
  </si>
  <si>
    <t>TES_per_household.kWh.EE.Res.HHnew.Thermal.SH.Gas.WH.Gas.Solar.Gas</t>
  </si>
  <si>
    <t>TES_per_household.kWh.EE.Res.HHnew.Thermal.SH.Gas.WH.Gas.Solar.Solar</t>
  </si>
  <si>
    <t>TES_per_household.kWh.EE.Res.HHnew.Thermal.SH.Gas.WH.Elc.NoSolar.Elec</t>
  </si>
  <si>
    <t>TES_per_household.kWh.EE.Res.HHnew.Thermal.SH.Gas.WH.Elc.Solar</t>
  </si>
  <si>
    <t>TES_per_household.kWh.EE.Res.HHnew.Thermal.SH.Gas.WH.Elc.Solar.Elec</t>
  </si>
  <si>
    <t>TES_per_household.kWh.EE.Res.HHnew.Thermal.SH.Gas.WH.Elc.Solar.Solar</t>
  </si>
  <si>
    <t>TES_per_household.kWh.EE.Res.HHnew.Thermal.SH.Gas.CO</t>
  </si>
  <si>
    <t>TES_per_household.kWh.EE.Res.HHnew.Thermal.SH.Gas.CO.Gas.Gas</t>
  </si>
  <si>
    <t>TES_per_household.kWh.EE.Res.HHnew.Thermal.SH.Gas.CO.Elc.Elec</t>
  </si>
  <si>
    <t>TES_per_household.kWh.EE.Res.HHnew.Thermal.SH.Biomass</t>
  </si>
  <si>
    <t>TES_per_household.kWh.EE.Res.HHnew.Thermal.SH.Biomass.SH</t>
  </si>
  <si>
    <t>TES_per_household.kWh.EE.Res.HHnew.Thermal.SH.Biomass.SH.Biomass</t>
  </si>
  <si>
    <t>TES_per_household.kWh.EE.Res.HHnew.Thermal.SH.Biomass.SH.Elec</t>
  </si>
  <si>
    <t>TES_per_household.kWh.EE.Res.HHnew.Thermal.SH.Biomass.SC</t>
  </si>
  <si>
    <t>TES_per_household.kWh.EE.Res.HHnew.Thermal.SH.Biomass.SC.AC.Elec</t>
  </si>
  <si>
    <t>TES_per_household.kWh.EE.Res.HHnew.Thermal.SH.Biomass.WH</t>
  </si>
  <si>
    <t>TES_per_household.kWh.EE.Res.HHnew.Thermal.SH.Biomass.WH.Biomass.NoSolar.Biomass</t>
  </si>
  <si>
    <t>TES_per_household.kWh.EE.Res.HHnew.Thermal.SH.Biomass.WH.Biomass.Solar</t>
  </si>
  <si>
    <t>TES_per_household.kWh.EE.Res.HHnew.Thermal.SH.Biomass.WH.Biomass.Solar.Biomass</t>
  </si>
  <si>
    <t>TES_per_household.kWh.EE.Res.HHnew.Thermal.SH.Biomass.WH.Biomass.Solar.Solar</t>
  </si>
  <si>
    <t>TES_per_household.kWh.EE.Res.HHnew.Thermal.SH.Biomass.WH.LPG.NoSolar.LPG</t>
  </si>
  <si>
    <t>TES_per_household.kWh.EE.Res.HHnew.Thermal.SH.Biomass.WH.LPG.Solar</t>
  </si>
  <si>
    <t>TES_per_household.kWh.EE.Res.HHnew.Thermal.SH.Biomass.WH.LPG.Solar.LPG</t>
  </si>
  <si>
    <t>TES_per_household.kWh.EE.Res.HHnew.Thermal.SH.Biomass.WH.LPG.Solar.Solar</t>
  </si>
  <si>
    <t>TES_per_household.kWh.EE.Res.HHnew.Thermal.SH.Biomass.WH.Elc.NoSolar.Elec</t>
  </si>
  <si>
    <t>TES_per_household.kWh.EE.Res.HHnew.Thermal.SH.Biomass.WH.Elc.Solar</t>
  </si>
  <si>
    <t>TES_per_household.kWh.EE.Res.HHnew.Thermal.SH.Biomass.WH.Elc.Solar.Elec</t>
  </si>
  <si>
    <t>TES_per_household.kWh.EE.Res.HHnew.Thermal.SH.Biomass.WH.Elc.Solar.Solar</t>
  </si>
  <si>
    <t>TES_per_household.kWh.EE.Res.HHnew.Thermal.SH.Biomass.CO</t>
  </si>
  <si>
    <t>TES_per_household.kWh.EE.Res.HHnew.Thermal.SH.Biomass.CO.Biomass.Biomass</t>
  </si>
  <si>
    <t>TES_per_household.kWh.EE.Res.HHnew.Thermal.SH.Biomass.CO.LPG.LPG</t>
  </si>
  <si>
    <t>TES_per_household.kWh.EE.Res.HHnew.Thermal.SH.Biomass.CO.Elc.Elec</t>
  </si>
  <si>
    <t>TES_per_household.kWh.EE.Res.HHnew.Thermal.SH.Geo</t>
  </si>
  <si>
    <t>TES_per_household.kWh.EE.Res.HHnew.Thermal.SH.Geo.SH</t>
  </si>
  <si>
    <t>TES_per_household.kWh.EE.Res.HHnew.Thermal.SH.Geo.SH.Geo</t>
  </si>
  <si>
    <t>TES_per_household.kWh.EE.Res.HHnew.Thermal.SH.Geo.SH.Elec</t>
  </si>
  <si>
    <t>TES_per_household.kWh.EE.Res.HHnew.Thermal.SH.Geo.SC</t>
  </si>
  <si>
    <t>TES_per_household.kWh.EE.Res.HHnew.Thermal.SH.Geo.SC.AC.Elec</t>
  </si>
  <si>
    <t>TES_per_household.kWh.EE.Res.HHnew.Thermal.SH.Geo.WH</t>
  </si>
  <si>
    <t>TES_per_household.kWh.EE.Res.HHnew.Thermal.SH.Geo.WH.Geo.NoSolar.Geo</t>
  </si>
  <si>
    <t>TES_per_household.kWh.EE.Res.HHnew.Thermal.SH.Geo.WH.Geo.Solar</t>
  </si>
  <si>
    <t>TES_per_household.kWh.EE.Res.HHnew.Thermal.SH.Geo.WH.Geo.Solar.Geo</t>
  </si>
  <si>
    <t>TES_per_household.kWh.EE.Res.HHnew.Thermal.SH.Geo.WH.Geo.Solar.Solar</t>
  </si>
  <si>
    <t>TES_per_household.kWh.EE.Res.HHnew.Thermal.SH.Geo.WH.Elc.NoSolar.Elec</t>
  </si>
  <si>
    <t>TES_per_household.kWh.EE.Res.HHnew.Thermal.SH.Geo.WH.Elc.Solar</t>
  </si>
  <si>
    <t>TES_per_household.kWh.EE.Res.HHnew.Thermal.SH.Geo.WH.Elc.Solar.Elec</t>
  </si>
  <si>
    <t>TES_per_household.kWh.EE.Res.HHnew.Thermal.SH.Geo.WH.Elc.Solar.Solar</t>
  </si>
  <si>
    <t>TES_per_household.kWh.EE.Res.HHnew.Thermal.SH.Geo.CO</t>
  </si>
  <si>
    <t>TES_per_household.kWh.EE.Res.HHnew.Thermal.SH.Geo.CO.LPG.LPG</t>
  </si>
  <si>
    <t>TES_per_household.kWh.EE.Res.HHnew.Thermal.SH.Geo.CO.Elc.Elec</t>
  </si>
  <si>
    <t>TES_per_household.kWh.EE.Res.HHnew.Thermal.SH.DistrHeat</t>
  </si>
  <si>
    <t>TES_per_household.kWh.EE.Res.HHnew.Thermal.SH.DistrHeat.SH</t>
  </si>
  <si>
    <t>TES_per_household.kWh.EE.Res.HHnew.Thermal.SH.DistrHeat.SH.Steam_Distr</t>
  </si>
  <si>
    <t>TES_per_household.kWh.EE.Res.HHnew.Thermal.SH.DistrHeat.SH.Elec</t>
  </si>
  <si>
    <t>TES_per_household.kWh.EE.Res.HHnew.Thermal.SH.DistrHeat.SC</t>
  </si>
  <si>
    <t>TES_per_household.kWh.EE.Res.HHnew.Thermal.SH.DistrHeat.SC.AC.Elec</t>
  </si>
  <si>
    <t>TES_per_household.kWh.EE.Res.HHnew.Thermal.SH.DistrHeat.WH</t>
  </si>
  <si>
    <t>TES_per_household.kWh.EE.Res.HHnew.Thermal.SH.DistrHeat.WH.DistrHeat.NoSolar.Steam_Distr</t>
  </si>
  <si>
    <t>TES_per_household.kWh.EE.Res.HHnew.Thermal.SH.DistrHeat.WH.DistrHeat.Solar</t>
  </si>
  <si>
    <t>TES_per_household.kWh.EE.Res.HHnew.Thermal.SH.DistrHeat.WH.DistrHeat.Solar.Steam_Distr</t>
  </si>
  <si>
    <t>TES_per_household.kWh.EE.Res.HHnew.Thermal.SH.DistrHeat.WH.DistrHeat.Solar.Solar</t>
  </si>
  <si>
    <t>TES_per_household.kWh.EE.Res.HHnew.Thermal.SH.DistrHeat.WH.Elc.NoSolar.Elec</t>
  </si>
  <si>
    <t>TES_per_household.kWh.EE.Res.HHnew.Thermal.SH.DistrHeat.WH.Elc.Solar</t>
  </si>
  <si>
    <t>TES_per_household.kWh.EE.Res.HHnew.Thermal.SH.DistrHeat.WH.Elc.Solar.Elec</t>
  </si>
  <si>
    <t>TES_per_household.kWh.EE.Res.HHnew.Thermal.SH.DistrHeat.WH.Elc.Solar.Solar</t>
  </si>
  <si>
    <t>TES_per_household.kWh.EE.Res.HHnew.Thermal.SH.DistrHeat.CO</t>
  </si>
  <si>
    <t>TES_per_household.kWh.EE.Res.HHnew.Thermal.SH.DistrHeat.CO.LPG.LPG</t>
  </si>
  <si>
    <t>TES_per_household.kWh.EE.Res.HHnew.Thermal.SH.DistrHeat.CO.Elc.Elec</t>
  </si>
  <si>
    <t>TES_per_household.kWh.EE.Res.HHnew.Thermal.SH.AdvElc</t>
  </si>
  <si>
    <t>TES_per_household.kWh.EE.Res.HHnew.Thermal.SH.AdvElc.SH</t>
  </si>
  <si>
    <t>TES_per_household.kWh.EE.Res.HHnew.Thermal.SH.AdvElc.SH.Elec</t>
  </si>
  <si>
    <t>TES_per_household.kWh.EE.Res.HHnew.Thermal.SH.AdvElc.SC</t>
  </si>
  <si>
    <t>TES_per_household.kWh.EE.Res.HHnew.Thermal.SH.AdvElc.SC.AC.Elec</t>
  </si>
  <si>
    <t>TES_per_household.kWh.EE.Res.HHnew.Thermal.SH.AdvElc.WH</t>
  </si>
  <si>
    <t>TES_per_household.kWh.EE.Res.HHnew.Thermal.SH.AdvElc.WH.LPG.NoSolar.LPG</t>
  </si>
  <si>
    <t>TES_per_household.kWh.EE.Res.HHnew.Thermal.SH.AdvElc.WH.LPG.Solar</t>
  </si>
  <si>
    <t>TES_per_household.kWh.EE.Res.HHnew.Thermal.SH.AdvElc.WH.LPG.Solar.LPG</t>
  </si>
  <si>
    <t>TES_per_household.kWh.EE.Res.HHnew.Thermal.SH.AdvElc.WH.LPG.Solar.Solar</t>
  </si>
  <si>
    <t>TES_per_household.kWh.EE.Res.HHnew.Thermal.SH.AdvElc.WH.Elc.NoSolar.Elec</t>
  </si>
  <si>
    <t>TES_per_household.kWh.EE.Res.HHnew.Thermal.SH.AdvElc.WH.Elc.Solar</t>
  </si>
  <si>
    <t>TES_per_household.kWh.EE.Res.HHnew.Thermal.SH.AdvElc.WH.Elc.Solar.Elec</t>
  </si>
  <si>
    <t>TES_per_household.kWh.EE.Res.HHnew.Thermal.SH.AdvElc.WH.Elc.Solar.Solar</t>
  </si>
  <si>
    <t>TES_per_household.kWh.EE.Res.HHnew.Thermal.SH.AdvElc.CO</t>
  </si>
  <si>
    <t>TES_per_household.kWh.EE.Res.HHnew.Thermal.SH.AdvElc.CO.LPG.LPG</t>
  </si>
  <si>
    <t>TES_per_household.kWh.EE.Res.HHnew.Thermal.SH.AdvElc.CO.Elc.Elec</t>
  </si>
  <si>
    <t>TES_per_household.kWh.EE.Res.HHnew.Thermal.SH.ConvElc</t>
  </si>
  <si>
    <t>TES_per_household.kWh.EE.Res.HHnew.Thermal.SH.ConvElc.SH</t>
  </si>
  <si>
    <t>TES_per_household.kWh.EE.Res.HHnew.Thermal.SH.ConvElc.SH.Elec</t>
  </si>
  <si>
    <t>TES_per_household.kWh.EE.Res.HHnew.Thermal.SH.ConvElc.SC</t>
  </si>
  <si>
    <t>TES_per_household.kWh.EE.Res.HHnew.Thermal.SH.ConvElc.SC.AC.Elec</t>
  </si>
  <si>
    <t>TES_per_household.kWh.EE.Res.HHnew.Thermal.SH.ConvElc.WH</t>
  </si>
  <si>
    <t>TES_per_household.kWh.EE.Res.HHnew.Thermal.SH.ConvElc.WH.LPG.NoSolar.LPG</t>
  </si>
  <si>
    <t>TES_per_household.kWh.EE.Res.HHnew.Thermal.SH.ConvElc.WH.LPG.Solar</t>
  </si>
  <si>
    <t>TES_per_household.kWh.EE.Res.HHnew.Thermal.SH.ConvElc.WH.LPG.Solar.LPG</t>
  </si>
  <si>
    <t>TES_per_household.kWh.EE.Res.HHnew.Thermal.SH.ConvElc.WH.LPG.Solar.Solar</t>
  </si>
  <si>
    <t>TES_per_household.kWh.EE.Res.HHnew.Thermal.SH.ConvElc.WH.Elc.NoSolar.Elec</t>
  </si>
  <si>
    <t>TES_per_household.kWh.EE.Res.HHnew.Thermal.SH.ConvElc.WH.Elc.Solar</t>
  </si>
  <si>
    <t>TES_per_household.kWh.EE.Res.HHnew.Thermal.SH.ConvElc.WH.Elc.Solar.Elec</t>
  </si>
  <si>
    <t>TES_per_household.kWh.EE.Res.HHnew.Thermal.SH.ConvElc.WH.Elc.Solar.Solar</t>
  </si>
  <si>
    <t>TES_per_household.kWh.EE.Res.HHnew.Thermal.SH.ConvElc.CO</t>
  </si>
  <si>
    <t>TES_per_household.kWh.EE.Res.HHnew.Thermal.SH.ConvElc.CO.LPG.LPG</t>
  </si>
  <si>
    <t>TES_per_household.kWh.EE.Res.HHnew.Thermal.SH.ConvElc.CO.Elc.Elec</t>
  </si>
  <si>
    <t>EMI_per_household.kgCO2.EE.Res.HHnew.Thermal.SH.Solids</t>
  </si>
  <si>
    <t>EMI_per_household.kgCO2.EE.Res.HHnew.Thermal.SH.Solids.SH</t>
  </si>
  <si>
    <t>EMI_per_household.kgCO2.EE.Res.HHnew.Thermal.SH.Solids.SH.Solids</t>
  </si>
  <si>
    <t>EMI_per_household.kgCO2.EE.Res.HHnew.Thermal.SH.Solids.SH.Elec</t>
  </si>
  <si>
    <t>EMI_per_household.kgCO2.EE.Res.HHnew.Thermal.SH.Solids.SC</t>
  </si>
  <si>
    <t>EMI_per_household.kgCO2.EE.Res.HHnew.Thermal.SH.Solids.SC.AC.Elec</t>
  </si>
  <si>
    <t>EMI_per_household.kgCO2.EE.Res.HHnew.Thermal.SH.Solids.WH</t>
  </si>
  <si>
    <t>EMI_per_household.kgCO2.EE.Res.HHnew.Thermal.SH.Solids.WH.Solids.NoSolar.Solids</t>
  </si>
  <si>
    <t>EMI_per_household.kgCO2.EE.Res.HHnew.Thermal.SH.Solids.WH.LPG.NoSolar.LPG</t>
  </si>
  <si>
    <t>EMI_per_household.kgCO2.EE.Res.HHnew.Thermal.SH.Solids.WH.LPG.Solar</t>
  </si>
  <si>
    <t>EMI_per_household.kgCO2.EE.Res.HHnew.Thermal.SH.Solids.WH.LPG.Solar.LPG</t>
  </si>
  <si>
    <t>EMI_per_household.kgCO2.EE.Res.HHnew.Thermal.SH.Solids.WH.LPG.Solar.Solar</t>
  </si>
  <si>
    <t>EMI_per_household.kgCO2.EE.Res.HHnew.Thermal.SH.Solids.WH.Elc.NoSolar.Elec</t>
  </si>
  <si>
    <t>EMI_per_household.kgCO2.EE.Res.HHnew.Thermal.SH.Solids.WH.Elc.Solar</t>
  </si>
  <si>
    <t>EMI_per_household.kgCO2.EE.Res.HHnew.Thermal.SH.Solids.WH.Elc.Solar.Elec</t>
  </si>
  <si>
    <t>EMI_per_household.kgCO2.EE.Res.HHnew.Thermal.SH.Solids.WH.Elc.Solar.Solar</t>
  </si>
  <si>
    <t>EMI_per_household.kgCO2.EE.Res.HHnew.Thermal.SH.Solids.CO</t>
  </si>
  <si>
    <t>EMI_per_household.kgCO2.EE.Res.HHnew.Thermal.SH.Solids.CO.Solids.Solids</t>
  </si>
  <si>
    <t>EMI_per_household.kgCO2.EE.Res.HHnew.Thermal.SH.Solids.CO.LPG.LPG</t>
  </si>
  <si>
    <t>EMI_per_household.kgCO2.EE.Res.HHnew.Thermal.SH.Solids.CO.Elc.Elec</t>
  </si>
  <si>
    <t>EMI_per_household.kgCO2.EE.Res.HHnew.Thermal.SH.LPG</t>
  </si>
  <si>
    <t>EMI_per_household.kgCO2.EE.Res.HHnew.Thermal.SH.LPG.SH</t>
  </si>
  <si>
    <t>EMI_per_household.kgCO2.EE.Res.HHnew.Thermal.SH.LPG.SH.LPG</t>
  </si>
  <si>
    <t>EMI_per_household.kgCO2.EE.Res.HHnew.Thermal.SH.LPG.SH.Elec</t>
  </si>
  <si>
    <t>EMI_per_household.kgCO2.EE.Res.HHnew.Thermal.SH.LPG.SC</t>
  </si>
  <si>
    <t>EMI_per_household.kgCO2.EE.Res.HHnew.Thermal.SH.LPG.SC.AC.Elec</t>
  </si>
  <si>
    <t>EMI_per_household.kgCO2.EE.Res.HHnew.Thermal.SH.LPG.WH</t>
  </si>
  <si>
    <t>EMI_per_household.kgCO2.EE.Res.HHnew.Thermal.SH.LPG.WH.LPG.NoSolar.LPG</t>
  </si>
  <si>
    <t>EMI_per_household.kgCO2.EE.Res.HHnew.Thermal.SH.LPG.WH.LPG.Solar</t>
  </si>
  <si>
    <t>EMI_per_household.kgCO2.EE.Res.HHnew.Thermal.SH.LPG.WH.LPG.Solar.LPG</t>
  </si>
  <si>
    <t>EMI_per_household.kgCO2.EE.Res.HHnew.Thermal.SH.LPG.WH.LPG.Solar.Solar</t>
  </si>
  <si>
    <t>EMI_per_household.kgCO2.EE.Res.HHnew.Thermal.SH.LPG.WH.Elc.NoSolar.Elec</t>
  </si>
  <si>
    <t>EMI_per_household.kgCO2.EE.Res.HHnew.Thermal.SH.LPG.WH.Elc.Solar</t>
  </si>
  <si>
    <t>EMI_per_household.kgCO2.EE.Res.HHnew.Thermal.SH.LPG.WH.Elc.Solar.Elec</t>
  </si>
  <si>
    <t>EMI_per_household.kgCO2.EE.Res.HHnew.Thermal.SH.LPG.WH.Elc.Solar.Solar</t>
  </si>
  <si>
    <t>EMI_per_household.kgCO2.EE.Res.HHnew.Thermal.SH.LPG.CO</t>
  </si>
  <si>
    <t>EMI_per_household.kgCO2.EE.Res.HHnew.Thermal.SH.LPG.CO.LPG.LPG</t>
  </si>
  <si>
    <t>EMI_per_household.kgCO2.EE.Res.HHnew.Thermal.SH.LPG.CO.Elc.Elec</t>
  </si>
  <si>
    <t>EMI_per_household.kgCO2.EE.Res.HHnew.Thermal.SH.Oil</t>
  </si>
  <si>
    <t>EMI_per_household.kgCO2.EE.Res.HHnew.Thermal.SH.Oil.SH</t>
  </si>
  <si>
    <t>EMI_per_household.kgCO2.EE.Res.HHnew.Thermal.SH.Oil.SH.Oil</t>
  </si>
  <si>
    <t>EMI_per_household.kgCO2.EE.Res.HHnew.Thermal.SH.Oil.SH.Elec</t>
  </si>
  <si>
    <t>EMI_per_household.kgCO2.EE.Res.HHnew.Thermal.SH.Oil.SC</t>
  </si>
  <si>
    <t>EMI_per_household.kgCO2.EE.Res.HHnew.Thermal.SH.Oil.SC.AC.Elec</t>
  </si>
  <si>
    <t>EMI_per_household.kgCO2.EE.Res.HHnew.Thermal.SH.Oil.WH</t>
  </si>
  <si>
    <t>EMI_per_household.kgCO2.EE.Res.HHnew.Thermal.SH.Oil.WH.Oil.NoSolar.Oil</t>
  </si>
  <si>
    <t>EMI_per_household.kgCO2.EE.Res.HHnew.Thermal.SH.Oil.WH.Oil.Solar</t>
  </si>
  <si>
    <t>EMI_per_household.kgCO2.EE.Res.HHnew.Thermal.SH.Oil.WH.Oil.Solar.Oil</t>
  </si>
  <si>
    <t>EMI_per_household.kgCO2.EE.Res.HHnew.Thermal.SH.Oil.WH.Oil.Solar.Solar</t>
  </si>
  <si>
    <t>EMI_per_household.kgCO2.EE.Res.HHnew.Thermal.SH.Oil.WH.Elc.NoSolar.Elec</t>
  </si>
  <si>
    <t>EMI_per_household.kgCO2.EE.Res.HHnew.Thermal.SH.Oil.WH.Elc.Solar</t>
  </si>
  <si>
    <t>EMI_per_household.kgCO2.EE.Res.HHnew.Thermal.SH.Oil.WH.Elc.Solar.Elec</t>
  </si>
  <si>
    <t>EMI_per_household.kgCO2.EE.Res.HHnew.Thermal.SH.Oil.WH.Elc.Solar.Solar</t>
  </si>
  <si>
    <t>EMI_per_household.kgCO2.EE.Res.HHnew.Thermal.SH.Oil.CO</t>
  </si>
  <si>
    <t>EMI_per_household.kgCO2.EE.Res.HHnew.Thermal.SH.Oil.CO.LPG.LPG</t>
  </si>
  <si>
    <t>EMI_per_household.kgCO2.EE.Res.HHnew.Thermal.SH.Oil.CO.Elc.Elec</t>
  </si>
  <si>
    <t>EMI_per_household.kgCO2.EE.Res.HHnew.Thermal.SH.Gas</t>
  </si>
  <si>
    <t>EMI_per_household.kgCO2.EE.Res.HHnew.Thermal.SH.Gas.SH</t>
  </si>
  <si>
    <t>EMI_per_household.kgCO2.EE.Res.HHnew.Thermal.SH.Gas.SH.Gas</t>
  </si>
  <si>
    <t>EMI_per_household.kgCO2.EE.Res.HHnew.Thermal.SH.Gas.SH.Elec</t>
  </si>
  <si>
    <t>EMI_per_household.kgCO2.EE.Res.HHnew.Thermal.SH.Gas.SC</t>
  </si>
  <si>
    <t>EMI_per_household.kgCO2.EE.Res.HHnew.Thermal.SH.Gas.SC.AC.Elec</t>
  </si>
  <si>
    <t>EMI_per_household.kgCO2.EE.Res.HHnew.Thermal.SH.Gas.WH</t>
  </si>
  <si>
    <t>EMI_per_household.kgCO2.EE.Res.HHnew.Thermal.SH.Gas.WH.Gas.NoSolar.Gas</t>
  </si>
  <si>
    <t>EMI_per_household.kgCO2.EE.Res.HHnew.Thermal.SH.Gas.WH.Gas.Solar</t>
  </si>
  <si>
    <t>EMI_per_household.kgCO2.EE.Res.HHnew.Thermal.SH.Gas.WH.Gas.Solar.Gas</t>
  </si>
  <si>
    <t>EMI_per_household.kgCO2.EE.Res.HHnew.Thermal.SH.Gas.WH.Gas.Solar.Solar</t>
  </si>
  <si>
    <t>EMI_per_household.kgCO2.EE.Res.HHnew.Thermal.SH.Gas.WH.Elc.NoSolar.Elec</t>
  </si>
  <si>
    <t>EMI_per_household.kgCO2.EE.Res.HHnew.Thermal.SH.Gas.WH.Elc.Solar</t>
  </si>
  <si>
    <t>EMI_per_household.kgCO2.EE.Res.HHnew.Thermal.SH.Gas.WH.Elc.Solar.Elec</t>
  </si>
  <si>
    <t>EMI_per_household.kgCO2.EE.Res.HHnew.Thermal.SH.Gas.WH.Elc.Solar.Solar</t>
  </si>
  <si>
    <t>EMI_per_household.kgCO2.EE.Res.HHnew.Thermal.SH.Gas.CO</t>
  </si>
  <si>
    <t>EMI_per_household.kgCO2.EE.Res.HHnew.Thermal.SH.Gas.CO.Gas.Gas</t>
  </si>
  <si>
    <t>EMI_per_household.kgCO2.EE.Res.HHnew.Thermal.SH.Gas.CO.Elc.Elec</t>
  </si>
  <si>
    <t>EMI_per_household.kgCO2.EE.Res.HHnew.Thermal.SH.Biomass</t>
  </si>
  <si>
    <t>EMI_per_household.kgCO2.EE.Res.HHnew.Thermal.SH.Biomass.SH</t>
  </si>
  <si>
    <t>EMI_per_household.kgCO2.EE.Res.HHnew.Thermal.SH.Biomass.SH.Biomass</t>
  </si>
  <si>
    <t>EMI_per_household.kgCO2.EE.Res.HHnew.Thermal.SH.Biomass.SH.Elec</t>
  </si>
  <si>
    <t>EMI_per_household.kgCO2.EE.Res.HHnew.Thermal.SH.Biomass.SC</t>
  </si>
  <si>
    <t>EMI_per_household.kgCO2.EE.Res.HHnew.Thermal.SH.Biomass.SC.AC.Elec</t>
  </si>
  <si>
    <t>EMI_per_household.kgCO2.EE.Res.HHnew.Thermal.SH.Biomass.WH</t>
  </si>
  <si>
    <t>EMI_per_household.kgCO2.EE.Res.HHnew.Thermal.SH.Biomass.WH.Biomass.NoSolar.Biomass</t>
  </si>
  <si>
    <t>EMI_per_household.kgCO2.EE.Res.HHnew.Thermal.SH.Biomass.WH.Biomass.Solar</t>
  </si>
  <si>
    <t>EMI_per_household.kgCO2.EE.Res.HHnew.Thermal.SH.Biomass.WH.Biomass.Solar.Biomass</t>
  </si>
  <si>
    <t>EMI_per_household.kgCO2.EE.Res.HHnew.Thermal.SH.Biomass.WH.Biomass.Solar.Solar</t>
  </si>
  <si>
    <t>EMI_per_household.kgCO2.EE.Res.HHnew.Thermal.SH.Biomass.WH.LPG.NoSolar.LPG</t>
  </si>
  <si>
    <t>EMI_per_household.kgCO2.EE.Res.HHnew.Thermal.SH.Biomass.WH.LPG.Solar</t>
  </si>
  <si>
    <t>EMI_per_household.kgCO2.EE.Res.HHnew.Thermal.SH.Biomass.WH.LPG.Solar.LPG</t>
  </si>
  <si>
    <t>EMI_per_household.kgCO2.EE.Res.HHnew.Thermal.SH.Biomass.WH.LPG.Solar.Solar</t>
  </si>
  <si>
    <t>EMI_per_household.kgCO2.EE.Res.HHnew.Thermal.SH.Biomass.WH.Elc.NoSolar.Elec</t>
  </si>
  <si>
    <t>EMI_per_household.kgCO2.EE.Res.HHnew.Thermal.SH.Biomass.WH.Elc.Solar</t>
  </si>
  <si>
    <t>EMI_per_household.kgCO2.EE.Res.HHnew.Thermal.SH.Biomass.WH.Elc.Solar.Elec</t>
  </si>
  <si>
    <t>EMI_per_household.kgCO2.EE.Res.HHnew.Thermal.SH.Biomass.WH.Elc.Solar.Solar</t>
  </si>
  <si>
    <t>EMI_per_household.kgCO2.EE.Res.HHnew.Thermal.SH.Biomass.CO</t>
  </si>
  <si>
    <t>EMI_per_household.kgCO2.EE.Res.HHnew.Thermal.SH.Biomass.CO.Biomass.Biomass</t>
  </si>
  <si>
    <t>EMI_per_household.kgCO2.EE.Res.HHnew.Thermal.SH.Biomass.CO.LPG.LPG</t>
  </si>
  <si>
    <t>EMI_per_household.kgCO2.EE.Res.HHnew.Thermal.SH.Biomass.CO.Elc.Elec</t>
  </si>
  <si>
    <t>EMI_per_household.kgCO2.EE.Res.HHnew.Thermal.SH.Geo</t>
  </si>
  <si>
    <t>EMI_per_household.kgCO2.EE.Res.HHnew.Thermal.SH.Geo.SH</t>
  </si>
  <si>
    <t>EMI_per_household.kgCO2.EE.Res.HHnew.Thermal.SH.Geo.SH.Geo</t>
  </si>
  <si>
    <t>EMI_per_household.kgCO2.EE.Res.HHnew.Thermal.SH.Geo.SH.Elec</t>
  </si>
  <si>
    <t>EMI_per_household.kgCO2.EE.Res.HHnew.Thermal.SH.Geo.SC</t>
  </si>
  <si>
    <t>EMI_per_household.kgCO2.EE.Res.HHnew.Thermal.SH.Geo.SC.AC.Elec</t>
  </si>
  <si>
    <t>EMI_per_household.kgCO2.EE.Res.HHnew.Thermal.SH.Geo.WH</t>
  </si>
  <si>
    <t>EMI_per_household.kgCO2.EE.Res.HHnew.Thermal.SH.Geo.WH.Geo.NoSolar.Geo</t>
  </si>
  <si>
    <t>EMI_per_household.kgCO2.EE.Res.HHnew.Thermal.SH.Geo.WH.Geo.Solar</t>
  </si>
  <si>
    <t>EMI_per_household.kgCO2.EE.Res.HHnew.Thermal.SH.Geo.WH.Geo.Solar.Geo</t>
  </si>
  <si>
    <t>EMI_per_household.kgCO2.EE.Res.HHnew.Thermal.SH.Geo.WH.Geo.Solar.Solar</t>
  </si>
  <si>
    <t>EMI_per_household.kgCO2.EE.Res.HHnew.Thermal.SH.Geo.WH.Elc.NoSolar.Elec</t>
  </si>
  <si>
    <t>EMI_per_household.kgCO2.EE.Res.HHnew.Thermal.SH.Geo.WH.Elc.Solar</t>
  </si>
  <si>
    <t>EMI_per_household.kgCO2.EE.Res.HHnew.Thermal.SH.Geo.WH.Elc.Solar.Elec</t>
  </si>
  <si>
    <t>EMI_per_household.kgCO2.EE.Res.HHnew.Thermal.SH.Geo.WH.Elc.Solar.Solar</t>
  </si>
  <si>
    <t>EMI_per_household.kgCO2.EE.Res.HHnew.Thermal.SH.Geo.CO</t>
  </si>
  <si>
    <t>EMI_per_household.kgCO2.EE.Res.HHnew.Thermal.SH.Geo.CO.LPG.LPG</t>
  </si>
  <si>
    <t>EMI_per_household.kgCO2.EE.Res.HHnew.Thermal.SH.Geo.CO.Elc.Elec</t>
  </si>
  <si>
    <t>EMI_per_household.kgCO2.EE.Res.HHnew.Thermal.SH.DistrHeat</t>
  </si>
  <si>
    <t>EMI_per_household.kgCO2.EE.Res.HHnew.Thermal.SH.DistrHeat.SH</t>
  </si>
  <si>
    <t>EMI_per_household.kgCO2.EE.Res.HHnew.Thermal.SH.DistrHeat.SH.Steam_Distr</t>
  </si>
  <si>
    <t>EMI_per_household.kgCO2.EE.Res.HHnew.Thermal.SH.DistrHeat.SH.Elec</t>
  </si>
  <si>
    <t>EMI_per_household.kgCO2.EE.Res.HHnew.Thermal.SH.DistrHeat.SC</t>
  </si>
  <si>
    <t>EMI_per_household.kgCO2.EE.Res.HHnew.Thermal.SH.DistrHeat.SC.AC.Elec</t>
  </si>
  <si>
    <t>EMI_per_household.kgCO2.EE.Res.HHnew.Thermal.SH.DistrHeat.WH</t>
  </si>
  <si>
    <t>EMI_per_household.kgCO2.EE.Res.HHnew.Thermal.SH.DistrHeat.WH.DistrHeat.NoSolar.Steam_Distr</t>
  </si>
  <si>
    <t>EMI_per_household.kgCO2.EE.Res.HHnew.Thermal.SH.DistrHeat.WH.DistrHeat.Solar</t>
  </si>
  <si>
    <t>EMI_per_household.kgCO2.EE.Res.HHnew.Thermal.SH.DistrHeat.WH.DistrHeat.Solar.Steam_Distr</t>
  </si>
  <si>
    <t>EMI_per_household.kgCO2.EE.Res.HHnew.Thermal.SH.DistrHeat.WH.DistrHeat.Solar.Solar</t>
  </si>
  <si>
    <t>EMI_per_household.kgCO2.EE.Res.HHnew.Thermal.SH.DistrHeat.WH.Elc.NoSolar.Elec</t>
  </si>
  <si>
    <t>EMI_per_household.kgCO2.EE.Res.HHnew.Thermal.SH.DistrHeat.WH.Elc.Solar</t>
  </si>
  <si>
    <t>EMI_per_household.kgCO2.EE.Res.HHnew.Thermal.SH.DistrHeat.WH.Elc.Solar.Elec</t>
  </si>
  <si>
    <t>EMI_per_household.kgCO2.EE.Res.HHnew.Thermal.SH.DistrHeat.WH.Elc.Solar.Solar</t>
  </si>
  <si>
    <t>EMI_per_household.kgCO2.EE.Res.HHnew.Thermal.SH.DistrHeat.CO</t>
  </si>
  <si>
    <t>EMI_per_household.kgCO2.EE.Res.HHnew.Thermal.SH.DistrHeat.CO.LPG.LPG</t>
  </si>
  <si>
    <t>EMI_per_household.kgCO2.EE.Res.HHnew.Thermal.SH.DistrHeat.CO.Elc.Elec</t>
  </si>
  <si>
    <t>EMI_per_household.kgCO2.EE.Res.HHnew.Thermal.SH.AdvElc</t>
  </si>
  <si>
    <t>EMI_per_household.kgCO2.EE.Res.HHnew.Thermal.SH.AdvElc.SH</t>
  </si>
  <si>
    <t>EMI_per_household.kgCO2.EE.Res.HHnew.Thermal.SH.AdvElc.SH.Elec</t>
  </si>
  <si>
    <t>EMI_per_household.kgCO2.EE.Res.HHnew.Thermal.SH.AdvElc.SC</t>
  </si>
  <si>
    <t>EMI_per_household.kgCO2.EE.Res.HHnew.Thermal.SH.AdvElc.SC.AC.Elec</t>
  </si>
  <si>
    <t>EMI_per_household.kgCO2.EE.Res.HHnew.Thermal.SH.AdvElc.WH</t>
  </si>
  <si>
    <t>EMI_per_household.kgCO2.EE.Res.HHnew.Thermal.SH.AdvElc.WH.LPG.NoSolar.LPG</t>
  </si>
  <si>
    <t>EMI_per_household.kgCO2.EE.Res.HHnew.Thermal.SH.AdvElc.WH.LPG.Solar</t>
  </si>
  <si>
    <t>EMI_per_household.kgCO2.EE.Res.HHnew.Thermal.SH.AdvElc.WH.LPG.Solar.LPG</t>
  </si>
  <si>
    <t>EMI_per_household.kgCO2.EE.Res.HHnew.Thermal.SH.AdvElc.WH.LPG.Solar.Solar</t>
  </si>
  <si>
    <t>EMI_per_household.kgCO2.EE.Res.HHnew.Thermal.SH.AdvElc.WH.Elc.NoSolar.Elec</t>
  </si>
  <si>
    <t>EMI_per_household.kgCO2.EE.Res.HHnew.Thermal.SH.AdvElc.WH.Elc.Solar</t>
  </si>
  <si>
    <t>EMI_per_household.kgCO2.EE.Res.HHnew.Thermal.SH.AdvElc.WH.Elc.Solar.Elec</t>
  </si>
  <si>
    <t>EMI_per_household.kgCO2.EE.Res.HHnew.Thermal.SH.AdvElc.WH.Elc.Solar.Solar</t>
  </si>
  <si>
    <t>EMI_per_household.kgCO2.EE.Res.HHnew.Thermal.SH.AdvElc.CO</t>
  </si>
  <si>
    <t>EMI_per_household.kgCO2.EE.Res.HHnew.Thermal.SH.AdvElc.CO.LPG.LPG</t>
  </si>
  <si>
    <t>EMI_per_household.kgCO2.EE.Res.HHnew.Thermal.SH.AdvElc.CO.Elc.Elec</t>
  </si>
  <si>
    <t>EMI_per_household.kgCO2.EE.Res.HHnew.Thermal.SH.ConvElc</t>
  </si>
  <si>
    <t>EMI_per_household.kgCO2.EE.Res.HHnew.Thermal.SH.ConvElc.SH</t>
  </si>
  <si>
    <t>EMI_per_household.kgCO2.EE.Res.HHnew.Thermal.SH.ConvElc.SH.Elec</t>
  </si>
  <si>
    <t>EMI_per_household.kgCO2.EE.Res.HHnew.Thermal.SH.ConvElc.SC</t>
  </si>
  <si>
    <t>EMI_per_household.kgCO2.EE.Res.HHnew.Thermal.SH.ConvElc.SC.AC.Elec</t>
  </si>
  <si>
    <t>EMI_per_household.kgCO2.EE.Res.HHnew.Thermal.SH.ConvElc.WH</t>
  </si>
  <si>
    <t>EMI_per_household.kgCO2.EE.Res.HHnew.Thermal.SH.ConvElc.WH.LPG.NoSolar.LPG</t>
  </si>
  <si>
    <t>EMI_per_household.kgCO2.EE.Res.HHnew.Thermal.SH.ConvElc.WH.LPG.Solar</t>
  </si>
  <si>
    <t>EMI_per_household.kgCO2.EE.Res.HHnew.Thermal.SH.ConvElc.WH.LPG.Solar.LPG</t>
  </si>
  <si>
    <t>EMI_per_household.kgCO2.EE.Res.HHnew.Thermal.SH.ConvElc.WH.LPG.Solar.Solar</t>
  </si>
  <si>
    <t>EMI_per_household.kgCO2.EE.Res.HHnew.Thermal.SH.ConvElc.WH.Elc.NoSolar.Elec</t>
  </si>
  <si>
    <t>EMI_per_household.kgCO2.EE.Res.HHnew.Thermal.SH.ConvElc.WH.Elc.Solar</t>
  </si>
  <si>
    <t>EMI_per_household.kgCO2.EE.Res.HHnew.Thermal.SH.ConvElc.WH.Elc.Solar.Elec</t>
  </si>
  <si>
    <t>EMI_per_household.kgCO2.EE.Res.HHnew.Thermal.SH.ConvElc.WH.Elc.Solar.Solar</t>
  </si>
  <si>
    <t>EMI_per_household.kgCO2.EE.Res.HHnew.Thermal.SH.ConvElc.CO</t>
  </si>
  <si>
    <t>EMI_per_household.kgCO2.EE.Res.HHnew.Thermal.SH.ConvElc.CO.LPG.LPG</t>
  </si>
  <si>
    <t>EMI_per_household.kgCO2.EE.Res.HHnew.Thermal.SH.ConvElc.CO.Elc.Elec</t>
  </si>
  <si>
    <t>EE - Final energy consumption of new and renovated households per surface area (detailed structure)</t>
  </si>
  <si>
    <t>FEC_per_sqm.kWh.EE.Res.HHnew.Thermal.SH.Solids</t>
  </si>
  <si>
    <t>FEC_per_sqm.kWh.EE.Res.HHnew.Thermal.SH.Solids.SH</t>
  </si>
  <si>
    <t>FEC_per_sqm.kWh.EE.Res.HHnew.Thermal.SH.Solids.SH.Solids</t>
  </si>
  <si>
    <t>FEC_per_sqm.kWh.EE.Res.HHnew.Thermal.SH.Solids.SH.Elec</t>
  </si>
  <si>
    <t>FEC_per_sqm.kWh.EE.Res.HHnew.Thermal.SH.Solids.SC</t>
  </si>
  <si>
    <t>FEC_per_sqm.kWh.EE.Res.HHnew.Thermal.SH.Solids.SC.AC.Elec</t>
  </si>
  <si>
    <t>FEC_per_sqm.kWh.EE.Res.HHnew.Thermal.SH.Solids.WH</t>
  </si>
  <si>
    <t>FEC_per_sqm.kWh.EE.Res.HHnew.Thermal.SH.Solids.WH.Solids.NoSolar.Solids</t>
  </si>
  <si>
    <t>FEC_per_sqm.kWh.EE.Res.HHnew.Thermal.SH.Solids.WH.LPG.NoSolar.LPG</t>
  </si>
  <si>
    <t>FEC_per_sqm.kWh.EE.Res.HHnew.Thermal.SH.Solids.WH.LPG.Solar</t>
  </si>
  <si>
    <t>FEC_per_sqm.kWh.EE.Res.HHnew.Thermal.SH.Solids.WH.LPG.Solar.LPG</t>
  </si>
  <si>
    <t>FEC_per_sqm.kWh.EE.Res.HHnew.Thermal.SH.Solids.WH.LPG.Solar.Solar</t>
  </si>
  <si>
    <t>FEC_per_sqm.kWh.EE.Res.HHnew.Thermal.SH.Solids.WH.Elc.NoSolar.Elec</t>
  </si>
  <si>
    <t>FEC_per_sqm.kWh.EE.Res.HHnew.Thermal.SH.Solids.WH.Elc.Solar</t>
  </si>
  <si>
    <t>FEC_per_sqm.kWh.EE.Res.HHnew.Thermal.SH.Solids.WH.Elc.Solar.Elec</t>
  </si>
  <si>
    <t>FEC_per_sqm.kWh.EE.Res.HHnew.Thermal.SH.Solids.WH.Elc.Solar.Solar</t>
  </si>
  <si>
    <t>FEC_per_sqm.kWh.EE.Res.HHnew.Thermal.SH.Solids.CO</t>
  </si>
  <si>
    <t>FEC_per_sqm.kWh.EE.Res.HHnew.Thermal.SH.Solids.CO.Solids.Solids</t>
  </si>
  <si>
    <t>FEC_per_sqm.kWh.EE.Res.HHnew.Thermal.SH.Solids.CO.LPG.LPG</t>
  </si>
  <si>
    <t>FEC_per_sqm.kWh.EE.Res.HHnew.Thermal.SH.Solids.CO.Elc.Elec</t>
  </si>
  <si>
    <t>FEC_per_sqm.kWh.EE.Res.HHnew.Thermal.SH.LPG</t>
  </si>
  <si>
    <t>FEC_per_sqm.kWh.EE.Res.HHnew.Thermal.SH.LPG.SH</t>
  </si>
  <si>
    <t>FEC_per_sqm.kWh.EE.Res.HHnew.Thermal.SH.LPG.SH.LPG</t>
  </si>
  <si>
    <t>FEC_per_sqm.kWh.EE.Res.HHnew.Thermal.SH.LPG.SH.Elec</t>
  </si>
  <si>
    <t>FEC_per_sqm.kWh.EE.Res.HHnew.Thermal.SH.LPG.SC</t>
  </si>
  <si>
    <t>FEC_per_sqm.kWh.EE.Res.HHnew.Thermal.SH.LPG.SC.AC.Elec</t>
  </si>
  <si>
    <t>FEC_per_sqm.kWh.EE.Res.HHnew.Thermal.SH.LPG.WH</t>
  </si>
  <si>
    <t>FEC_per_sqm.kWh.EE.Res.HHnew.Thermal.SH.LPG.WH.LPG.NoSolar.LPG</t>
  </si>
  <si>
    <t>FEC_per_sqm.kWh.EE.Res.HHnew.Thermal.SH.LPG.WH.LPG.Solar</t>
  </si>
  <si>
    <t>FEC_per_sqm.kWh.EE.Res.HHnew.Thermal.SH.LPG.WH.LPG.Solar.LPG</t>
  </si>
  <si>
    <t>FEC_per_sqm.kWh.EE.Res.HHnew.Thermal.SH.LPG.WH.LPG.Solar.Solar</t>
  </si>
  <si>
    <t>FEC_per_sqm.kWh.EE.Res.HHnew.Thermal.SH.LPG.WH.Elc.NoSolar.Elec</t>
  </si>
  <si>
    <t>FEC_per_sqm.kWh.EE.Res.HHnew.Thermal.SH.LPG.WH.Elc.Solar</t>
  </si>
  <si>
    <t>FEC_per_sqm.kWh.EE.Res.HHnew.Thermal.SH.LPG.WH.Elc.Solar.Elec</t>
  </si>
  <si>
    <t>FEC_per_sqm.kWh.EE.Res.HHnew.Thermal.SH.LPG.WH.Elc.Solar.Solar</t>
  </si>
  <si>
    <t>FEC_per_sqm.kWh.EE.Res.HHnew.Thermal.SH.LPG.CO</t>
  </si>
  <si>
    <t>FEC_per_sqm.kWh.EE.Res.HHnew.Thermal.SH.LPG.CO.LPG.LPG</t>
  </si>
  <si>
    <t>FEC_per_sqm.kWh.EE.Res.HHnew.Thermal.SH.LPG.CO.Elc.Elec</t>
  </si>
  <si>
    <t>FEC_per_sqm.kWh.EE.Res.HHnew.Thermal.SH.Oil</t>
  </si>
  <si>
    <t>FEC_per_sqm.kWh.EE.Res.HHnew.Thermal.SH.Oil.SH</t>
  </si>
  <si>
    <t>FEC_per_sqm.kWh.EE.Res.HHnew.Thermal.SH.Oil.SH.Oil</t>
  </si>
  <si>
    <t>FEC_per_sqm.kWh.EE.Res.HHnew.Thermal.SH.Oil.SH.Elec</t>
  </si>
  <si>
    <t>FEC_per_sqm.kWh.EE.Res.HHnew.Thermal.SH.Oil.SC</t>
  </si>
  <si>
    <t>FEC_per_sqm.kWh.EE.Res.HHnew.Thermal.SH.Oil.SC.AC.Elec</t>
  </si>
  <si>
    <t>FEC_per_sqm.kWh.EE.Res.HHnew.Thermal.SH.Oil.WH</t>
  </si>
  <si>
    <t>FEC_per_sqm.kWh.EE.Res.HHnew.Thermal.SH.Oil.WH.Oil.NoSolar.Oil</t>
  </si>
  <si>
    <t>FEC_per_sqm.kWh.EE.Res.HHnew.Thermal.SH.Oil.WH.Oil.Solar</t>
  </si>
  <si>
    <t>FEC_per_sqm.kWh.EE.Res.HHnew.Thermal.SH.Oil.WH.Oil.Solar.Oil</t>
  </si>
  <si>
    <t>FEC_per_sqm.kWh.EE.Res.HHnew.Thermal.SH.Oil.WH.Oil.Solar.Solar</t>
  </si>
  <si>
    <t>FEC_per_sqm.kWh.EE.Res.HHnew.Thermal.SH.Oil.WH.Elc.NoSolar.Elec</t>
  </si>
  <si>
    <t>FEC_per_sqm.kWh.EE.Res.HHnew.Thermal.SH.Oil.WH.Elc.Solar</t>
  </si>
  <si>
    <t>FEC_per_sqm.kWh.EE.Res.HHnew.Thermal.SH.Oil.WH.Elc.Solar.Elec</t>
  </si>
  <si>
    <t>FEC_per_sqm.kWh.EE.Res.HHnew.Thermal.SH.Oil.WH.Elc.Solar.Solar</t>
  </si>
  <si>
    <t>FEC_per_sqm.kWh.EE.Res.HHnew.Thermal.SH.Oil.CO</t>
  </si>
  <si>
    <t>FEC_per_sqm.kWh.EE.Res.HHnew.Thermal.SH.Oil.CO.LPG.LPG</t>
  </si>
  <si>
    <t>FEC_per_sqm.kWh.EE.Res.HHnew.Thermal.SH.Oil.CO.Elc.Elec</t>
  </si>
  <si>
    <t>FEC_per_sqm.kWh.EE.Res.HHnew.Thermal.SH.Gas</t>
  </si>
  <si>
    <t>FEC_per_sqm.kWh.EE.Res.HHnew.Thermal.SH.Gas.SH</t>
  </si>
  <si>
    <t>FEC_per_sqm.kWh.EE.Res.HHnew.Thermal.SH.Gas.SH.Gas</t>
  </si>
  <si>
    <t>FEC_per_sqm.kWh.EE.Res.HHnew.Thermal.SH.Gas.SH.Elec</t>
  </si>
  <si>
    <t>FEC_per_sqm.kWh.EE.Res.HHnew.Thermal.SH.Gas.SC</t>
  </si>
  <si>
    <t>FEC_per_sqm.kWh.EE.Res.HHnew.Thermal.SH.Gas.SC.AC.Elec</t>
  </si>
  <si>
    <t>FEC_per_sqm.kWh.EE.Res.HHnew.Thermal.SH.Gas.WH</t>
  </si>
  <si>
    <t>FEC_per_sqm.kWh.EE.Res.HHnew.Thermal.SH.Gas.WH.Gas.NoSolar.Gas</t>
  </si>
  <si>
    <t>FEC_per_sqm.kWh.EE.Res.HHnew.Thermal.SH.Gas.WH.Gas.Solar</t>
  </si>
  <si>
    <t>FEC_per_sqm.kWh.EE.Res.HHnew.Thermal.SH.Gas.WH.Gas.Solar.Gas</t>
  </si>
  <si>
    <t>FEC_per_sqm.kWh.EE.Res.HHnew.Thermal.SH.Gas.WH.Gas.Solar.Solar</t>
  </si>
  <si>
    <t>FEC_per_sqm.kWh.EE.Res.HHnew.Thermal.SH.Gas.WH.Elc.NoSolar.Elec</t>
  </si>
  <si>
    <t>FEC_per_sqm.kWh.EE.Res.HHnew.Thermal.SH.Gas.WH.Elc.Solar</t>
  </si>
  <si>
    <t>FEC_per_sqm.kWh.EE.Res.HHnew.Thermal.SH.Gas.WH.Elc.Solar.Elec</t>
  </si>
  <si>
    <t>FEC_per_sqm.kWh.EE.Res.HHnew.Thermal.SH.Gas.WH.Elc.Solar.Solar</t>
  </si>
  <si>
    <t>FEC_per_sqm.kWh.EE.Res.HHnew.Thermal.SH.Gas.CO</t>
  </si>
  <si>
    <t>FEC_per_sqm.kWh.EE.Res.HHnew.Thermal.SH.Gas.CO.Gas.Gas</t>
  </si>
  <si>
    <t>FEC_per_sqm.kWh.EE.Res.HHnew.Thermal.SH.Gas.CO.Elc.Elec</t>
  </si>
  <si>
    <t>FEC_per_sqm.kWh.EE.Res.HHnew.Thermal.SH.Biomass</t>
  </si>
  <si>
    <t>FEC_per_sqm.kWh.EE.Res.HHnew.Thermal.SH.Biomass.SH</t>
  </si>
  <si>
    <t>FEC_per_sqm.kWh.EE.Res.HHnew.Thermal.SH.Biomass.SH.Biomass</t>
  </si>
  <si>
    <t>FEC_per_sqm.kWh.EE.Res.HHnew.Thermal.SH.Biomass.SH.Elec</t>
  </si>
  <si>
    <t>FEC_per_sqm.kWh.EE.Res.HHnew.Thermal.SH.Biomass.SC</t>
  </si>
  <si>
    <t>FEC_per_sqm.kWh.EE.Res.HHnew.Thermal.SH.Biomass.SC.AC.Elec</t>
  </si>
  <si>
    <t>FEC_per_sqm.kWh.EE.Res.HHnew.Thermal.SH.Biomass.WH</t>
  </si>
  <si>
    <t>FEC_per_sqm.kWh.EE.Res.HHnew.Thermal.SH.Biomass.WH.Biomass.NoSolar.Biomass</t>
  </si>
  <si>
    <t>FEC_per_sqm.kWh.EE.Res.HHnew.Thermal.SH.Biomass.WH.Biomass.Solar</t>
  </si>
  <si>
    <t>FEC_per_sqm.kWh.EE.Res.HHnew.Thermal.SH.Biomass.WH.Biomass.Solar.Biomass</t>
  </si>
  <si>
    <t>FEC_per_sqm.kWh.EE.Res.HHnew.Thermal.SH.Biomass.WH.Biomass.Solar.Solar</t>
  </si>
  <si>
    <t>FEC_per_sqm.kWh.EE.Res.HHnew.Thermal.SH.Biomass.WH.LPG.NoSolar.LPG</t>
  </si>
  <si>
    <t>FEC_per_sqm.kWh.EE.Res.HHnew.Thermal.SH.Biomass.WH.LPG.Solar</t>
  </si>
  <si>
    <t>FEC_per_sqm.kWh.EE.Res.HHnew.Thermal.SH.Biomass.WH.LPG.Solar.LPG</t>
  </si>
  <si>
    <t>FEC_per_sqm.kWh.EE.Res.HHnew.Thermal.SH.Biomass.WH.LPG.Solar.Solar</t>
  </si>
  <si>
    <t>FEC_per_sqm.kWh.EE.Res.HHnew.Thermal.SH.Biomass.WH.Elc.NoSolar.Elec</t>
  </si>
  <si>
    <t>FEC_per_sqm.kWh.EE.Res.HHnew.Thermal.SH.Biomass.WH.Elc.Solar</t>
  </si>
  <si>
    <t>FEC_per_sqm.kWh.EE.Res.HHnew.Thermal.SH.Biomass.WH.Elc.Solar.Elec</t>
  </si>
  <si>
    <t>FEC_per_sqm.kWh.EE.Res.HHnew.Thermal.SH.Biomass.WH.Elc.Solar.Solar</t>
  </si>
  <si>
    <t>FEC_per_sqm.kWh.EE.Res.HHnew.Thermal.SH.Biomass.CO</t>
  </si>
  <si>
    <t>FEC_per_sqm.kWh.EE.Res.HHnew.Thermal.SH.Biomass.CO.Biomass.Biomass</t>
  </si>
  <si>
    <t>FEC_per_sqm.kWh.EE.Res.HHnew.Thermal.SH.Biomass.CO.LPG.LPG</t>
  </si>
  <si>
    <t>FEC_per_sqm.kWh.EE.Res.HHnew.Thermal.SH.Biomass.CO.Elc.Elec</t>
  </si>
  <si>
    <t>FEC_per_sqm.kWh.EE.Res.HHnew.Thermal.SH.Geo</t>
  </si>
  <si>
    <t>FEC_per_sqm.kWh.EE.Res.HHnew.Thermal.SH.Geo.SH</t>
  </si>
  <si>
    <t>FEC_per_sqm.kWh.EE.Res.HHnew.Thermal.SH.Geo.SH.Geo</t>
  </si>
  <si>
    <t>FEC_per_sqm.kWh.EE.Res.HHnew.Thermal.SH.Geo.SH.Elec</t>
  </si>
  <si>
    <t>FEC_per_sqm.kWh.EE.Res.HHnew.Thermal.SH.Geo.SC</t>
  </si>
  <si>
    <t>FEC_per_sqm.kWh.EE.Res.HHnew.Thermal.SH.Geo.SC.AC.Elec</t>
  </si>
  <si>
    <t>FEC_per_sqm.kWh.EE.Res.HHnew.Thermal.SH.Geo.WH</t>
  </si>
  <si>
    <t>FEC_per_sqm.kWh.EE.Res.HHnew.Thermal.SH.Geo.WH.Geo.NoSolar.Geo</t>
  </si>
  <si>
    <t>FEC_per_sqm.kWh.EE.Res.HHnew.Thermal.SH.Geo.WH.Geo.Solar</t>
  </si>
  <si>
    <t>FEC_per_sqm.kWh.EE.Res.HHnew.Thermal.SH.Geo.WH.Geo.Solar.Geo</t>
  </si>
  <si>
    <t>FEC_per_sqm.kWh.EE.Res.HHnew.Thermal.SH.Geo.WH.Geo.Solar.Solar</t>
  </si>
  <si>
    <t>FEC_per_sqm.kWh.EE.Res.HHnew.Thermal.SH.Geo.WH.Elc.NoSolar.Elec</t>
  </si>
  <si>
    <t>FEC_per_sqm.kWh.EE.Res.HHnew.Thermal.SH.Geo.WH.Elc.Solar</t>
  </si>
  <si>
    <t>FEC_per_sqm.kWh.EE.Res.HHnew.Thermal.SH.Geo.WH.Elc.Solar.Elec</t>
  </si>
  <si>
    <t>FEC_per_sqm.kWh.EE.Res.HHnew.Thermal.SH.Geo.WH.Elc.Solar.Solar</t>
  </si>
  <si>
    <t>FEC_per_sqm.kWh.EE.Res.HHnew.Thermal.SH.Geo.CO</t>
  </si>
  <si>
    <t>FEC_per_sqm.kWh.EE.Res.HHnew.Thermal.SH.Geo.CO.LPG.LPG</t>
  </si>
  <si>
    <t>FEC_per_sqm.kWh.EE.Res.HHnew.Thermal.SH.Geo.CO.Elc.Elec</t>
  </si>
  <si>
    <t>FEC_per_sqm.kWh.EE.Res.HHnew.Thermal.SH.DistrHeat</t>
  </si>
  <si>
    <t>FEC_per_sqm.kWh.EE.Res.HHnew.Thermal.SH.DistrHeat.SH</t>
  </si>
  <si>
    <t>FEC_per_sqm.kWh.EE.Res.HHnew.Thermal.SH.DistrHeat.SH.Steam_Distr</t>
  </si>
  <si>
    <t>FEC_per_sqm.kWh.EE.Res.HHnew.Thermal.SH.DistrHeat.SH.Elec</t>
  </si>
  <si>
    <t>FEC_per_sqm.kWh.EE.Res.HHnew.Thermal.SH.DistrHeat.SC</t>
  </si>
  <si>
    <t>FEC_per_sqm.kWh.EE.Res.HHnew.Thermal.SH.DistrHeat.SC.AC.Elec</t>
  </si>
  <si>
    <t>FEC_per_sqm.kWh.EE.Res.HHnew.Thermal.SH.DistrHeat.WH</t>
  </si>
  <si>
    <t>FEC_per_sqm.kWh.EE.Res.HHnew.Thermal.SH.DistrHeat.WH.DistrHeat.NoSolar.Steam_Distr</t>
  </si>
  <si>
    <t>FEC_per_sqm.kWh.EE.Res.HHnew.Thermal.SH.DistrHeat.WH.DistrHeat.Solar</t>
  </si>
  <si>
    <t>FEC_per_sqm.kWh.EE.Res.HHnew.Thermal.SH.DistrHeat.WH.DistrHeat.Solar.Steam_Distr</t>
  </si>
  <si>
    <t>FEC_per_sqm.kWh.EE.Res.HHnew.Thermal.SH.DistrHeat.WH.DistrHeat.Solar.Solar</t>
  </si>
  <si>
    <t>FEC_per_sqm.kWh.EE.Res.HHnew.Thermal.SH.DistrHeat.WH.Elc.NoSolar.Elec</t>
  </si>
  <si>
    <t>FEC_per_sqm.kWh.EE.Res.HHnew.Thermal.SH.DistrHeat.WH.Elc.Solar</t>
  </si>
  <si>
    <t>FEC_per_sqm.kWh.EE.Res.HHnew.Thermal.SH.DistrHeat.WH.Elc.Solar.Elec</t>
  </si>
  <si>
    <t>FEC_per_sqm.kWh.EE.Res.HHnew.Thermal.SH.DistrHeat.WH.Elc.Solar.Solar</t>
  </si>
  <si>
    <t>FEC_per_sqm.kWh.EE.Res.HHnew.Thermal.SH.DistrHeat.CO</t>
  </si>
  <si>
    <t>FEC_per_sqm.kWh.EE.Res.HHnew.Thermal.SH.DistrHeat.CO.LPG.LPG</t>
  </si>
  <si>
    <t>FEC_per_sqm.kWh.EE.Res.HHnew.Thermal.SH.DistrHeat.CO.Elc.Elec</t>
  </si>
  <si>
    <t>FEC_per_sqm.kWh.EE.Res.HHnew.Thermal.SH.AdvElc</t>
  </si>
  <si>
    <t>FEC_per_sqm.kWh.EE.Res.HHnew.Thermal.SH.AdvElc.SH</t>
  </si>
  <si>
    <t>FEC_per_sqm.kWh.EE.Res.HHnew.Thermal.SH.AdvElc.SH.Elec</t>
  </si>
  <si>
    <t>FEC_per_sqm.kWh.EE.Res.HHnew.Thermal.SH.AdvElc.SC</t>
  </si>
  <si>
    <t>FEC_per_sqm.kWh.EE.Res.HHnew.Thermal.SH.AdvElc.SC.AC.Elec</t>
  </si>
  <si>
    <t>FEC_per_sqm.kWh.EE.Res.HHnew.Thermal.SH.AdvElc.WH</t>
  </si>
  <si>
    <t>FEC_per_sqm.kWh.EE.Res.HHnew.Thermal.SH.AdvElc.WH.LPG.NoSolar.LPG</t>
  </si>
  <si>
    <t>FEC_per_sqm.kWh.EE.Res.HHnew.Thermal.SH.AdvElc.WH.LPG.Solar</t>
  </si>
  <si>
    <t>FEC_per_sqm.kWh.EE.Res.HHnew.Thermal.SH.AdvElc.WH.LPG.Solar.LPG</t>
  </si>
  <si>
    <t>FEC_per_sqm.kWh.EE.Res.HHnew.Thermal.SH.AdvElc.WH.LPG.Solar.Solar</t>
  </si>
  <si>
    <t>FEC_per_sqm.kWh.EE.Res.HHnew.Thermal.SH.AdvElc.WH.Elc.NoSolar.Elec</t>
  </si>
  <si>
    <t>FEC_per_sqm.kWh.EE.Res.HHnew.Thermal.SH.AdvElc.WH.Elc.Solar</t>
  </si>
  <si>
    <t>FEC_per_sqm.kWh.EE.Res.HHnew.Thermal.SH.AdvElc.WH.Elc.Solar.Elec</t>
  </si>
  <si>
    <t>FEC_per_sqm.kWh.EE.Res.HHnew.Thermal.SH.AdvElc.WH.Elc.Solar.Solar</t>
  </si>
  <si>
    <t>FEC_per_sqm.kWh.EE.Res.HHnew.Thermal.SH.AdvElc.CO</t>
  </si>
  <si>
    <t>FEC_per_sqm.kWh.EE.Res.HHnew.Thermal.SH.AdvElc.CO.LPG.LPG</t>
  </si>
  <si>
    <t>FEC_per_sqm.kWh.EE.Res.HHnew.Thermal.SH.AdvElc.CO.Elc.Elec</t>
  </si>
  <si>
    <t>FEC_per_sqm.kWh.EE.Res.HHnew.Thermal.SH.ConvElc</t>
  </si>
  <si>
    <t>FEC_per_sqm.kWh.EE.Res.HHnew.Thermal.SH.ConvElc.SH</t>
  </si>
  <si>
    <t>FEC_per_sqm.kWh.EE.Res.HHnew.Thermal.SH.ConvElc.SH.Elec</t>
  </si>
  <si>
    <t>FEC_per_sqm.kWh.EE.Res.HHnew.Thermal.SH.ConvElc.SC</t>
  </si>
  <si>
    <t>FEC_per_sqm.kWh.EE.Res.HHnew.Thermal.SH.ConvElc.SC.AC.Elec</t>
  </si>
  <si>
    <t>FEC_per_sqm.kWh.EE.Res.HHnew.Thermal.SH.ConvElc.WH</t>
  </si>
  <si>
    <t>FEC_per_sqm.kWh.EE.Res.HHnew.Thermal.SH.ConvElc.WH.LPG.NoSolar.LPG</t>
  </si>
  <si>
    <t>FEC_per_sqm.kWh.EE.Res.HHnew.Thermal.SH.ConvElc.WH.LPG.Solar</t>
  </si>
  <si>
    <t>FEC_per_sqm.kWh.EE.Res.HHnew.Thermal.SH.ConvElc.WH.LPG.Solar.LPG</t>
  </si>
  <si>
    <t>FEC_per_sqm.kWh.EE.Res.HHnew.Thermal.SH.ConvElc.WH.LPG.Solar.Solar</t>
  </si>
  <si>
    <t>FEC_per_sqm.kWh.EE.Res.HHnew.Thermal.SH.ConvElc.WH.Elc.NoSolar.Elec</t>
  </si>
  <si>
    <t>FEC_per_sqm.kWh.EE.Res.HHnew.Thermal.SH.ConvElc.WH.Elc.Solar</t>
  </si>
  <si>
    <t>FEC_per_sqm.kWh.EE.Res.HHnew.Thermal.SH.ConvElc.WH.Elc.Solar.Elec</t>
  </si>
  <si>
    <t>FEC_per_sqm.kWh.EE.Res.HHnew.Thermal.SH.ConvElc.WH.Elc.Solar.Solar</t>
  </si>
  <si>
    <t>FEC_per_sqm.kWh.EE.Res.HHnew.Thermal.SH.ConvElc.CO</t>
  </si>
  <si>
    <t>FEC_per_sqm.kWh.EE.Res.HHnew.Thermal.SH.ConvElc.CO.LPG.LPG</t>
  </si>
  <si>
    <t>FEC_per_sqm.kWh.EE.Res.HHnew.Thermal.SH.ConvElc.CO.Elc.Elec</t>
  </si>
  <si>
    <t>EE - Thermal energy service of new and renovated households per surface area (detailed structure)</t>
  </si>
  <si>
    <t>TES_per_sqm.kWh.EE.Res.HHnew.Thermal.SH.Solids</t>
  </si>
  <si>
    <t>TES_per_sqm.kWh.EE.Res.HHnew.Thermal.SH.Solids.SH</t>
  </si>
  <si>
    <t>TES_per_sqm.kWh.EE.Res.HHnew.Thermal.SH.Solids.SH.Solids</t>
  </si>
  <si>
    <t>TES_per_sqm.kWh.EE.Res.HHnew.Thermal.SH.Solids.SH.Elec</t>
  </si>
  <si>
    <t>TES_per_sqm.kWh.EE.Res.HHnew.Thermal.SH.Solids.SC</t>
  </si>
  <si>
    <t>TES_per_sqm.kWh.EE.Res.HHnew.Thermal.SH.Solids.SC.AC.Elec</t>
  </si>
  <si>
    <t>TES_per_sqm.kWh.EE.Res.HHnew.Thermal.SH.Solids.WH</t>
  </si>
  <si>
    <t>TES_per_sqm.kWh.EE.Res.HHnew.Thermal.SH.Solids.WH.Solids.NoSolar.Solids</t>
  </si>
  <si>
    <t>TES_per_sqm.kWh.EE.Res.HHnew.Thermal.SH.Solids.WH.LPG.NoSolar.LPG</t>
  </si>
  <si>
    <t>TES_per_sqm.kWh.EE.Res.HHnew.Thermal.SH.Solids.WH.LPG.Solar</t>
  </si>
  <si>
    <t>TES_per_sqm.kWh.EE.Res.HHnew.Thermal.SH.Solids.WH.LPG.Solar.LPG</t>
  </si>
  <si>
    <t>TES_per_sqm.kWh.EE.Res.HHnew.Thermal.SH.Solids.WH.LPG.Solar.Solar</t>
  </si>
  <si>
    <t>TES_per_sqm.kWh.EE.Res.HHnew.Thermal.SH.Solids.WH.Elc.NoSolar.Elec</t>
  </si>
  <si>
    <t>TES_per_sqm.kWh.EE.Res.HHnew.Thermal.SH.Solids.WH.Elc.Solar</t>
  </si>
  <si>
    <t>TES_per_sqm.kWh.EE.Res.HHnew.Thermal.SH.Solids.WH.Elc.Solar.Elec</t>
  </si>
  <si>
    <t>TES_per_sqm.kWh.EE.Res.HHnew.Thermal.SH.Solids.WH.Elc.Solar.Solar</t>
  </si>
  <si>
    <t>TES_per_sqm.kWh.EE.Res.HHnew.Thermal.SH.Solids.CO</t>
  </si>
  <si>
    <t>TES_per_sqm.kWh.EE.Res.HHnew.Thermal.SH.Solids.CO.Solids.Solids</t>
  </si>
  <si>
    <t>TES_per_sqm.kWh.EE.Res.HHnew.Thermal.SH.Solids.CO.LPG.LPG</t>
  </si>
  <si>
    <t>TES_per_sqm.kWh.EE.Res.HHnew.Thermal.SH.Solids.CO.Elc.Elec</t>
  </si>
  <si>
    <t>TES_per_sqm.kWh.EE.Res.HHnew.Thermal.SH.LPG</t>
  </si>
  <si>
    <t>TES_per_sqm.kWh.EE.Res.HHnew.Thermal.SH.LPG.SH</t>
  </si>
  <si>
    <t>TES_per_sqm.kWh.EE.Res.HHnew.Thermal.SH.LPG.SH.LPG</t>
  </si>
  <si>
    <t>TES_per_sqm.kWh.EE.Res.HHnew.Thermal.SH.LPG.SH.Elec</t>
  </si>
  <si>
    <t>TES_per_sqm.kWh.EE.Res.HHnew.Thermal.SH.LPG.SC</t>
  </si>
  <si>
    <t>TES_per_sqm.kWh.EE.Res.HHnew.Thermal.SH.LPG.SC.AC.Elec</t>
  </si>
  <si>
    <t>TES_per_sqm.kWh.EE.Res.HHnew.Thermal.SH.LPG.WH</t>
  </si>
  <si>
    <t>TES_per_sqm.kWh.EE.Res.HHnew.Thermal.SH.LPG.WH.LPG.NoSolar.LPG</t>
  </si>
  <si>
    <t>TES_per_sqm.kWh.EE.Res.HHnew.Thermal.SH.LPG.WH.LPG.Solar</t>
  </si>
  <si>
    <t>TES_per_sqm.kWh.EE.Res.HHnew.Thermal.SH.LPG.WH.LPG.Solar.LPG</t>
  </si>
  <si>
    <t>TES_per_sqm.kWh.EE.Res.HHnew.Thermal.SH.LPG.WH.LPG.Solar.Solar</t>
  </si>
  <si>
    <t>TES_per_sqm.kWh.EE.Res.HHnew.Thermal.SH.LPG.WH.Elc.NoSolar.Elec</t>
  </si>
  <si>
    <t>TES_per_sqm.kWh.EE.Res.HHnew.Thermal.SH.LPG.WH.Elc.Solar</t>
  </si>
  <si>
    <t>TES_per_sqm.kWh.EE.Res.HHnew.Thermal.SH.LPG.WH.Elc.Solar.Elec</t>
  </si>
  <si>
    <t>TES_per_sqm.kWh.EE.Res.HHnew.Thermal.SH.LPG.WH.Elc.Solar.Solar</t>
  </si>
  <si>
    <t>TES_per_sqm.kWh.EE.Res.HHnew.Thermal.SH.LPG.CO</t>
  </si>
  <si>
    <t>TES_per_sqm.kWh.EE.Res.HHnew.Thermal.SH.LPG.CO.LPG.LPG</t>
  </si>
  <si>
    <t>TES_per_sqm.kWh.EE.Res.HHnew.Thermal.SH.LPG.CO.Elc.Elec</t>
  </si>
  <si>
    <t>TES_per_sqm.kWh.EE.Res.HHnew.Thermal.SH.Oil</t>
  </si>
  <si>
    <t>TES_per_sqm.kWh.EE.Res.HHnew.Thermal.SH.Oil.SH</t>
  </si>
  <si>
    <t>TES_per_sqm.kWh.EE.Res.HHnew.Thermal.SH.Oil.SH.Oil</t>
  </si>
  <si>
    <t>TES_per_sqm.kWh.EE.Res.HHnew.Thermal.SH.Oil.SH.Elec</t>
  </si>
  <si>
    <t>TES_per_sqm.kWh.EE.Res.HHnew.Thermal.SH.Oil.SC</t>
  </si>
  <si>
    <t>TES_per_sqm.kWh.EE.Res.HHnew.Thermal.SH.Oil.SC.AC.Elec</t>
  </si>
  <si>
    <t>TES_per_sqm.kWh.EE.Res.HHnew.Thermal.SH.Oil.WH</t>
  </si>
  <si>
    <t>TES_per_sqm.kWh.EE.Res.HHnew.Thermal.SH.Oil.WH.Oil.NoSolar.Oil</t>
  </si>
  <si>
    <t>TES_per_sqm.kWh.EE.Res.HHnew.Thermal.SH.Oil.WH.Oil.Solar</t>
  </si>
  <si>
    <t>TES_per_sqm.kWh.EE.Res.HHnew.Thermal.SH.Oil.WH.Oil.Solar.Oil</t>
  </si>
  <si>
    <t>TES_per_sqm.kWh.EE.Res.HHnew.Thermal.SH.Oil.WH.Oil.Solar.Solar</t>
  </si>
  <si>
    <t>TES_per_sqm.kWh.EE.Res.HHnew.Thermal.SH.Oil.WH.Elc.NoSolar.Elec</t>
  </si>
  <si>
    <t>TES_per_sqm.kWh.EE.Res.HHnew.Thermal.SH.Oil.WH.Elc.Solar</t>
  </si>
  <si>
    <t>TES_per_sqm.kWh.EE.Res.HHnew.Thermal.SH.Oil.WH.Elc.Solar.Elec</t>
  </si>
  <si>
    <t>TES_per_sqm.kWh.EE.Res.HHnew.Thermal.SH.Oil.WH.Elc.Solar.Solar</t>
  </si>
  <si>
    <t>TES_per_sqm.kWh.EE.Res.HHnew.Thermal.SH.Oil.CO</t>
  </si>
  <si>
    <t>TES_per_sqm.kWh.EE.Res.HHnew.Thermal.SH.Oil.CO.LPG.LPG</t>
  </si>
  <si>
    <t>TES_per_sqm.kWh.EE.Res.HHnew.Thermal.SH.Oil.CO.Elc.Elec</t>
  </si>
  <si>
    <t>TES_per_sqm.kWh.EE.Res.HHnew.Thermal.SH.Gas</t>
  </si>
  <si>
    <t>TES_per_sqm.kWh.EE.Res.HHnew.Thermal.SH.Gas.SH</t>
  </si>
  <si>
    <t>TES_per_sqm.kWh.EE.Res.HHnew.Thermal.SH.Gas.SH.Gas</t>
  </si>
  <si>
    <t>TES_per_sqm.kWh.EE.Res.HHnew.Thermal.SH.Gas.SH.Elec</t>
  </si>
  <si>
    <t>TES_per_sqm.kWh.EE.Res.HHnew.Thermal.SH.Gas.SC</t>
  </si>
  <si>
    <t>TES_per_sqm.kWh.EE.Res.HHnew.Thermal.SH.Gas.SC.AC.Elec</t>
  </si>
  <si>
    <t>TES_per_sqm.kWh.EE.Res.HHnew.Thermal.SH.Gas.WH</t>
  </si>
  <si>
    <t>TES_per_sqm.kWh.EE.Res.HHnew.Thermal.SH.Gas.WH.Gas.NoSolar.Gas</t>
  </si>
  <si>
    <t>TES_per_sqm.kWh.EE.Res.HHnew.Thermal.SH.Gas.WH.Gas.Solar</t>
  </si>
  <si>
    <t>TES_per_sqm.kWh.EE.Res.HHnew.Thermal.SH.Gas.WH.Gas.Solar.Gas</t>
  </si>
  <si>
    <t>TES_per_sqm.kWh.EE.Res.HHnew.Thermal.SH.Gas.WH.Gas.Solar.Solar</t>
  </si>
  <si>
    <t>TES_per_sqm.kWh.EE.Res.HHnew.Thermal.SH.Gas.WH.Elc.NoSolar.Elec</t>
  </si>
  <si>
    <t>TES_per_sqm.kWh.EE.Res.HHnew.Thermal.SH.Gas.WH.Elc.Solar</t>
  </si>
  <si>
    <t>TES_per_sqm.kWh.EE.Res.HHnew.Thermal.SH.Gas.WH.Elc.Solar.Elec</t>
  </si>
  <si>
    <t>TES_per_sqm.kWh.EE.Res.HHnew.Thermal.SH.Gas.WH.Elc.Solar.Solar</t>
  </si>
  <si>
    <t>TES_per_sqm.kWh.EE.Res.HHnew.Thermal.SH.Gas.CO</t>
  </si>
  <si>
    <t>TES_per_sqm.kWh.EE.Res.HHnew.Thermal.SH.Gas.CO.Gas.Gas</t>
  </si>
  <si>
    <t>TES_per_sqm.kWh.EE.Res.HHnew.Thermal.SH.Gas.CO.Elc.Elec</t>
  </si>
  <si>
    <t>TES_per_sqm.kWh.EE.Res.HHnew.Thermal.SH.Biomass</t>
  </si>
  <si>
    <t>TES_per_sqm.kWh.EE.Res.HHnew.Thermal.SH.Biomass.SH</t>
  </si>
  <si>
    <t>TES_per_sqm.kWh.EE.Res.HHnew.Thermal.SH.Biomass.SH.Biomass</t>
  </si>
  <si>
    <t>TES_per_sqm.kWh.EE.Res.HHnew.Thermal.SH.Biomass.SH.Elec</t>
  </si>
  <si>
    <t>TES_per_sqm.kWh.EE.Res.HHnew.Thermal.SH.Biomass.SC</t>
  </si>
  <si>
    <t>TES_per_sqm.kWh.EE.Res.HHnew.Thermal.SH.Biomass.SC.AC.Elec</t>
  </si>
  <si>
    <t>TES_per_sqm.kWh.EE.Res.HHnew.Thermal.SH.Biomass.WH</t>
  </si>
  <si>
    <t>TES_per_sqm.kWh.EE.Res.HHnew.Thermal.SH.Biomass.WH.Biomass.NoSolar.Biomass</t>
  </si>
  <si>
    <t>TES_per_sqm.kWh.EE.Res.HHnew.Thermal.SH.Biomass.WH.Biomass.Solar</t>
  </si>
  <si>
    <t>TES_per_sqm.kWh.EE.Res.HHnew.Thermal.SH.Biomass.WH.Biomass.Solar.Biomass</t>
  </si>
  <si>
    <t>TES_per_sqm.kWh.EE.Res.HHnew.Thermal.SH.Biomass.WH.Biomass.Solar.Solar</t>
  </si>
  <si>
    <t>TES_per_sqm.kWh.EE.Res.HHnew.Thermal.SH.Biomass.WH.LPG.NoSolar.LPG</t>
  </si>
  <si>
    <t>TES_per_sqm.kWh.EE.Res.HHnew.Thermal.SH.Biomass.WH.LPG.Solar</t>
  </si>
  <si>
    <t>TES_per_sqm.kWh.EE.Res.HHnew.Thermal.SH.Biomass.WH.LPG.Solar.LPG</t>
  </si>
  <si>
    <t>TES_per_sqm.kWh.EE.Res.HHnew.Thermal.SH.Biomass.WH.LPG.Solar.Solar</t>
  </si>
  <si>
    <t>TES_per_sqm.kWh.EE.Res.HHnew.Thermal.SH.Biomass.WH.Elc.NoSolar.Elec</t>
  </si>
  <si>
    <t>TES_per_sqm.kWh.EE.Res.HHnew.Thermal.SH.Biomass.WH.Elc.Solar</t>
  </si>
  <si>
    <t>TES_per_sqm.kWh.EE.Res.HHnew.Thermal.SH.Biomass.WH.Elc.Solar.Elec</t>
  </si>
  <si>
    <t>TES_per_sqm.kWh.EE.Res.HHnew.Thermal.SH.Biomass.WH.Elc.Solar.Solar</t>
  </si>
  <si>
    <t>TES_per_sqm.kWh.EE.Res.HHnew.Thermal.SH.Biomass.CO</t>
  </si>
  <si>
    <t>TES_per_sqm.kWh.EE.Res.HHnew.Thermal.SH.Biomass.CO.Biomass.Biomass</t>
  </si>
  <si>
    <t>TES_per_sqm.kWh.EE.Res.HHnew.Thermal.SH.Biomass.CO.LPG.LPG</t>
  </si>
  <si>
    <t>TES_per_sqm.kWh.EE.Res.HHnew.Thermal.SH.Biomass.CO.Elc.Elec</t>
  </si>
  <si>
    <t>TES_per_sqm.kWh.EE.Res.HHnew.Thermal.SH.Geo</t>
  </si>
  <si>
    <t>TES_per_sqm.kWh.EE.Res.HHnew.Thermal.SH.Geo.SH</t>
  </si>
  <si>
    <t>TES_per_sqm.kWh.EE.Res.HHnew.Thermal.SH.Geo.SH.Geo</t>
  </si>
  <si>
    <t>TES_per_sqm.kWh.EE.Res.HHnew.Thermal.SH.Geo.SH.Elec</t>
  </si>
  <si>
    <t>TES_per_sqm.kWh.EE.Res.HHnew.Thermal.SH.Geo.SC</t>
  </si>
  <si>
    <t>TES_per_sqm.kWh.EE.Res.HHnew.Thermal.SH.Geo.SC.AC.Elec</t>
  </si>
  <si>
    <t>TES_per_sqm.kWh.EE.Res.HHnew.Thermal.SH.Geo.WH</t>
  </si>
  <si>
    <t>TES_per_sqm.kWh.EE.Res.HHnew.Thermal.SH.Geo.WH.Geo.NoSolar.Geo</t>
  </si>
  <si>
    <t>TES_per_sqm.kWh.EE.Res.HHnew.Thermal.SH.Geo.WH.Geo.Solar</t>
  </si>
  <si>
    <t>TES_per_sqm.kWh.EE.Res.HHnew.Thermal.SH.Geo.WH.Geo.Solar.Geo</t>
  </si>
  <si>
    <t>TES_per_sqm.kWh.EE.Res.HHnew.Thermal.SH.Geo.WH.Geo.Solar.Solar</t>
  </si>
  <si>
    <t>TES_per_sqm.kWh.EE.Res.HHnew.Thermal.SH.Geo.WH.Elc.NoSolar.Elec</t>
  </si>
  <si>
    <t>TES_per_sqm.kWh.EE.Res.HHnew.Thermal.SH.Geo.WH.Elc.Solar</t>
  </si>
  <si>
    <t>TES_per_sqm.kWh.EE.Res.HHnew.Thermal.SH.Geo.WH.Elc.Solar.Elec</t>
  </si>
  <si>
    <t>TES_per_sqm.kWh.EE.Res.HHnew.Thermal.SH.Geo.WH.Elc.Solar.Solar</t>
  </si>
  <si>
    <t>TES_per_sqm.kWh.EE.Res.HHnew.Thermal.SH.Geo.CO</t>
  </si>
  <si>
    <t>TES_per_sqm.kWh.EE.Res.HHnew.Thermal.SH.Geo.CO.LPG.LPG</t>
  </si>
  <si>
    <t>TES_per_sqm.kWh.EE.Res.HHnew.Thermal.SH.Geo.CO.Elc.Elec</t>
  </si>
  <si>
    <t>TES_per_sqm.kWh.EE.Res.HHnew.Thermal.SH.DistrHeat</t>
  </si>
  <si>
    <t>TES_per_sqm.kWh.EE.Res.HHnew.Thermal.SH.DistrHeat.SH</t>
  </si>
  <si>
    <t>TES_per_sqm.kWh.EE.Res.HHnew.Thermal.SH.DistrHeat.SH.Steam_Distr</t>
  </si>
  <si>
    <t>TES_per_sqm.kWh.EE.Res.HHnew.Thermal.SH.DistrHeat.SH.Elec</t>
  </si>
  <si>
    <t>TES_per_sqm.kWh.EE.Res.HHnew.Thermal.SH.DistrHeat.SC</t>
  </si>
  <si>
    <t>TES_per_sqm.kWh.EE.Res.HHnew.Thermal.SH.DistrHeat.SC.AC.Elec</t>
  </si>
  <si>
    <t>TES_per_sqm.kWh.EE.Res.HHnew.Thermal.SH.DistrHeat.WH</t>
  </si>
  <si>
    <t>TES_per_sqm.kWh.EE.Res.HHnew.Thermal.SH.DistrHeat.WH.DistrHeat.NoSolar.Steam_Distr</t>
  </si>
  <si>
    <t>TES_per_sqm.kWh.EE.Res.HHnew.Thermal.SH.DistrHeat.WH.DistrHeat.Solar</t>
  </si>
  <si>
    <t>TES_per_sqm.kWh.EE.Res.HHnew.Thermal.SH.DistrHeat.WH.DistrHeat.Solar.Steam_Distr</t>
  </si>
  <si>
    <t>TES_per_sqm.kWh.EE.Res.HHnew.Thermal.SH.DistrHeat.WH.DistrHeat.Solar.Solar</t>
  </si>
  <si>
    <t>TES_per_sqm.kWh.EE.Res.HHnew.Thermal.SH.DistrHeat.WH.Elc.NoSolar.Elec</t>
  </si>
  <si>
    <t>TES_per_sqm.kWh.EE.Res.HHnew.Thermal.SH.DistrHeat.WH.Elc.Solar</t>
  </si>
  <si>
    <t>TES_per_sqm.kWh.EE.Res.HHnew.Thermal.SH.DistrHeat.WH.Elc.Solar.Elec</t>
  </si>
  <si>
    <t>TES_per_sqm.kWh.EE.Res.HHnew.Thermal.SH.DistrHeat.WH.Elc.Solar.Solar</t>
  </si>
  <si>
    <t>TES_per_sqm.kWh.EE.Res.HHnew.Thermal.SH.DistrHeat.CO</t>
  </si>
  <si>
    <t>TES_per_sqm.kWh.EE.Res.HHnew.Thermal.SH.DistrHeat.CO.LPG.LPG</t>
  </si>
  <si>
    <t>TES_per_sqm.kWh.EE.Res.HHnew.Thermal.SH.DistrHeat.CO.Elc.Elec</t>
  </si>
  <si>
    <t>TES_per_sqm.kWh.EE.Res.HHnew.Thermal.SH.AdvElc</t>
  </si>
  <si>
    <t>TES_per_sqm.kWh.EE.Res.HHnew.Thermal.SH.AdvElc.SH</t>
  </si>
  <si>
    <t>TES_per_sqm.kWh.EE.Res.HHnew.Thermal.SH.AdvElc.SH.Elec</t>
  </si>
  <si>
    <t>TES_per_sqm.kWh.EE.Res.HHnew.Thermal.SH.AdvElc.SC</t>
  </si>
  <si>
    <t>TES_per_sqm.kWh.EE.Res.HHnew.Thermal.SH.AdvElc.SC.AC.Elec</t>
  </si>
  <si>
    <t>TES_per_sqm.kWh.EE.Res.HHnew.Thermal.SH.AdvElc.WH</t>
  </si>
  <si>
    <t>TES_per_sqm.kWh.EE.Res.HHnew.Thermal.SH.AdvElc.WH.LPG.NoSolar.LPG</t>
  </si>
  <si>
    <t>TES_per_sqm.kWh.EE.Res.HHnew.Thermal.SH.AdvElc.WH.LPG.Solar</t>
  </si>
  <si>
    <t>TES_per_sqm.kWh.EE.Res.HHnew.Thermal.SH.AdvElc.WH.LPG.Solar.LPG</t>
  </si>
  <si>
    <t>TES_per_sqm.kWh.EE.Res.HHnew.Thermal.SH.AdvElc.WH.LPG.Solar.Solar</t>
  </si>
  <si>
    <t>TES_per_sqm.kWh.EE.Res.HHnew.Thermal.SH.AdvElc.WH.Elc.NoSolar.Elec</t>
  </si>
  <si>
    <t>TES_per_sqm.kWh.EE.Res.HHnew.Thermal.SH.AdvElc.WH.Elc.Solar</t>
  </si>
  <si>
    <t>TES_per_sqm.kWh.EE.Res.HHnew.Thermal.SH.AdvElc.WH.Elc.Solar.Elec</t>
  </si>
  <si>
    <t>TES_per_sqm.kWh.EE.Res.HHnew.Thermal.SH.AdvElc.WH.Elc.Solar.Solar</t>
  </si>
  <si>
    <t>TES_per_sqm.kWh.EE.Res.HHnew.Thermal.SH.AdvElc.CO</t>
  </si>
  <si>
    <t>TES_per_sqm.kWh.EE.Res.HHnew.Thermal.SH.AdvElc.CO.LPG.LPG</t>
  </si>
  <si>
    <t>TES_per_sqm.kWh.EE.Res.HHnew.Thermal.SH.AdvElc.CO.Elc.Elec</t>
  </si>
  <si>
    <t>TES_per_sqm.kWh.EE.Res.HHnew.Thermal.SH.ConvElc</t>
  </si>
  <si>
    <t>TES_per_sqm.kWh.EE.Res.HHnew.Thermal.SH.ConvElc.SH</t>
  </si>
  <si>
    <t>TES_per_sqm.kWh.EE.Res.HHnew.Thermal.SH.ConvElc.SH.Elec</t>
  </si>
  <si>
    <t>TES_per_sqm.kWh.EE.Res.HHnew.Thermal.SH.ConvElc.SC</t>
  </si>
  <si>
    <t>TES_per_sqm.kWh.EE.Res.HHnew.Thermal.SH.ConvElc.SC.AC.Elec</t>
  </si>
  <si>
    <t>TES_per_sqm.kWh.EE.Res.HHnew.Thermal.SH.ConvElc.WH</t>
  </si>
  <si>
    <t>TES_per_sqm.kWh.EE.Res.HHnew.Thermal.SH.ConvElc.WH.LPG.NoSolar.LPG</t>
  </si>
  <si>
    <t>TES_per_sqm.kWh.EE.Res.HHnew.Thermal.SH.ConvElc.WH.LPG.Solar</t>
  </si>
  <si>
    <t>TES_per_sqm.kWh.EE.Res.HHnew.Thermal.SH.ConvElc.WH.LPG.Solar.LPG</t>
  </si>
  <si>
    <t>TES_per_sqm.kWh.EE.Res.HHnew.Thermal.SH.ConvElc.WH.LPG.Solar.Solar</t>
  </si>
  <si>
    <t>TES_per_sqm.kWh.EE.Res.HHnew.Thermal.SH.ConvElc.WH.Elc.NoSolar.Elec</t>
  </si>
  <si>
    <t>TES_per_sqm.kWh.EE.Res.HHnew.Thermal.SH.ConvElc.WH.Elc.Solar</t>
  </si>
  <si>
    <t>TES_per_sqm.kWh.EE.Res.HHnew.Thermal.SH.ConvElc.WH.Elc.Solar.Elec</t>
  </si>
  <si>
    <t>TES_per_sqm.kWh.EE.Res.HHnew.Thermal.SH.ConvElc.WH.Elc.Solar.Solar</t>
  </si>
  <si>
    <t>TES_per_sqm.kWh.EE.Res.HHnew.Thermal.SH.ConvElc.CO</t>
  </si>
  <si>
    <t>TES_per_sqm.kWh.EE.Res.HHnew.Thermal.SH.ConvElc.CO.LPG.LPG</t>
  </si>
  <si>
    <t>TES_per_sqm.kWh.EE.Res.HHnew.Thermal.SH.ConvElc.CO.Elc.Elec</t>
  </si>
  <si>
    <t>EE - CO2 emissions in new and renovated households per surface area (detailed structure)</t>
  </si>
  <si>
    <t>EMI_per_sqm.kgCO2.EE.Res.HHnew.Thermal.SH.Solids</t>
  </si>
  <si>
    <t>EMI_per_sqm.kgCO2.EE.Res.HHnew.Thermal.SH.Solids.SH</t>
  </si>
  <si>
    <t>EMI_per_sqm.kgCO2.EE.Res.HHnew.Thermal.SH.Solids.SH.Solids</t>
  </si>
  <si>
    <t>EMI_per_sqm.kgCO2.EE.Res.HHnew.Thermal.SH.Solids.SH.Elec</t>
  </si>
  <si>
    <t>EMI_per_sqm.kgCO2.EE.Res.HHnew.Thermal.SH.Solids.SC</t>
  </si>
  <si>
    <t>EMI_per_sqm.kgCO2.EE.Res.HHnew.Thermal.SH.Solids.SC.AC.Elec</t>
  </si>
  <si>
    <t>EMI_per_sqm.kgCO2.EE.Res.HHnew.Thermal.SH.Solids.WH</t>
  </si>
  <si>
    <t>EMI_per_sqm.kgCO2.EE.Res.HHnew.Thermal.SH.Solids.WH.Solids.NoSolar.Solids</t>
  </si>
  <si>
    <t>EMI_per_sqm.kgCO2.EE.Res.HHnew.Thermal.SH.Solids.WH.LPG.NoSolar.LPG</t>
  </si>
  <si>
    <t>EMI_per_sqm.kgCO2.EE.Res.HHnew.Thermal.SH.Solids.WH.LPG.Solar</t>
  </si>
  <si>
    <t>EMI_per_sqm.kgCO2.EE.Res.HHnew.Thermal.SH.Solids.WH.LPG.Solar.LPG</t>
  </si>
  <si>
    <t>EMI_per_sqm.kgCO2.EE.Res.HHnew.Thermal.SH.Solids.WH.LPG.Solar.Solar</t>
  </si>
  <si>
    <t>EMI_per_sqm.kgCO2.EE.Res.HHnew.Thermal.SH.Solids.WH.Elc.NoSolar.Elec</t>
  </si>
  <si>
    <t>EMI_per_sqm.kgCO2.EE.Res.HHnew.Thermal.SH.Solids.WH.Elc.Solar</t>
  </si>
  <si>
    <t>EMI_per_sqm.kgCO2.EE.Res.HHnew.Thermal.SH.Solids.WH.Elc.Solar.Elec</t>
  </si>
  <si>
    <t>EMI_per_sqm.kgCO2.EE.Res.HHnew.Thermal.SH.Solids.WH.Elc.Solar.Solar</t>
  </si>
  <si>
    <t>EMI_per_sqm.kgCO2.EE.Res.HHnew.Thermal.SH.Solids.CO</t>
  </si>
  <si>
    <t>EMI_per_sqm.kgCO2.EE.Res.HHnew.Thermal.SH.Solids.CO.Solids.Solids</t>
  </si>
  <si>
    <t>EMI_per_sqm.kgCO2.EE.Res.HHnew.Thermal.SH.Solids.CO.LPG.LPG</t>
  </si>
  <si>
    <t>EMI_per_sqm.kgCO2.EE.Res.HHnew.Thermal.SH.Solids.CO.Elc.Elec</t>
  </si>
  <si>
    <t>EMI_per_sqm.kgCO2.EE.Res.HHnew.Thermal.SH.LPG</t>
  </si>
  <si>
    <t>EMI_per_sqm.kgCO2.EE.Res.HHnew.Thermal.SH.LPG.SH</t>
  </si>
  <si>
    <t>EMI_per_sqm.kgCO2.EE.Res.HHnew.Thermal.SH.LPG.SH.LPG</t>
  </si>
  <si>
    <t>EMI_per_sqm.kgCO2.EE.Res.HHnew.Thermal.SH.LPG.SH.Elec</t>
  </si>
  <si>
    <t>EMI_per_sqm.kgCO2.EE.Res.HHnew.Thermal.SH.LPG.SC</t>
  </si>
  <si>
    <t>EMI_per_sqm.kgCO2.EE.Res.HHnew.Thermal.SH.LPG.SC.AC.Elec</t>
  </si>
  <si>
    <t>EMI_per_sqm.kgCO2.EE.Res.HHnew.Thermal.SH.LPG.WH</t>
  </si>
  <si>
    <t>EMI_per_sqm.kgCO2.EE.Res.HHnew.Thermal.SH.LPG.WH.LPG.NoSolar.LPG</t>
  </si>
  <si>
    <t>EMI_per_sqm.kgCO2.EE.Res.HHnew.Thermal.SH.LPG.WH.LPG.Solar</t>
  </si>
  <si>
    <t>EMI_per_sqm.kgCO2.EE.Res.HHnew.Thermal.SH.LPG.WH.LPG.Solar.LPG</t>
  </si>
  <si>
    <t>EMI_per_sqm.kgCO2.EE.Res.HHnew.Thermal.SH.LPG.WH.LPG.Solar.Solar</t>
  </si>
  <si>
    <t>EMI_per_sqm.kgCO2.EE.Res.HHnew.Thermal.SH.LPG.WH.Elc.NoSolar.Elec</t>
  </si>
  <si>
    <t>EMI_per_sqm.kgCO2.EE.Res.HHnew.Thermal.SH.LPG.WH.Elc.Solar</t>
  </si>
  <si>
    <t>EMI_per_sqm.kgCO2.EE.Res.HHnew.Thermal.SH.LPG.WH.Elc.Solar.Elec</t>
  </si>
  <si>
    <t>EMI_per_sqm.kgCO2.EE.Res.HHnew.Thermal.SH.LPG.WH.Elc.Solar.Solar</t>
  </si>
  <si>
    <t>EMI_per_sqm.kgCO2.EE.Res.HHnew.Thermal.SH.LPG.CO</t>
  </si>
  <si>
    <t>EMI_per_sqm.kgCO2.EE.Res.HHnew.Thermal.SH.LPG.CO.LPG.LPG</t>
  </si>
  <si>
    <t>EMI_per_sqm.kgCO2.EE.Res.HHnew.Thermal.SH.LPG.CO.Elc.Elec</t>
  </si>
  <si>
    <t>EMI_per_sqm.kgCO2.EE.Res.HHnew.Thermal.SH.Oil</t>
  </si>
  <si>
    <t>EMI_per_sqm.kgCO2.EE.Res.HHnew.Thermal.SH.Oil.SH</t>
  </si>
  <si>
    <t>EMI_per_sqm.kgCO2.EE.Res.HHnew.Thermal.SH.Oil.SH.Oil</t>
  </si>
  <si>
    <t>EMI_per_sqm.kgCO2.EE.Res.HHnew.Thermal.SH.Oil.SH.Elec</t>
  </si>
  <si>
    <t>EMI_per_sqm.kgCO2.EE.Res.HHnew.Thermal.SH.Oil.SC</t>
  </si>
  <si>
    <t>EMI_per_sqm.kgCO2.EE.Res.HHnew.Thermal.SH.Oil.SC.AC.Elec</t>
  </si>
  <si>
    <t>EMI_per_sqm.kgCO2.EE.Res.HHnew.Thermal.SH.Oil.WH</t>
  </si>
  <si>
    <t>EMI_per_sqm.kgCO2.EE.Res.HHnew.Thermal.SH.Oil.WH.Oil.NoSolar.Oil</t>
  </si>
  <si>
    <t>EMI_per_sqm.kgCO2.EE.Res.HHnew.Thermal.SH.Oil.WH.Oil.Solar</t>
  </si>
  <si>
    <t>EMI_per_sqm.kgCO2.EE.Res.HHnew.Thermal.SH.Oil.WH.Oil.Solar.Oil</t>
  </si>
  <si>
    <t>EMI_per_sqm.kgCO2.EE.Res.HHnew.Thermal.SH.Oil.WH.Oil.Solar.Solar</t>
  </si>
  <si>
    <t>EMI_per_sqm.kgCO2.EE.Res.HHnew.Thermal.SH.Oil.WH.Elc.NoSolar.Elec</t>
  </si>
  <si>
    <t>EMI_per_sqm.kgCO2.EE.Res.HHnew.Thermal.SH.Oil.WH.Elc.Solar</t>
  </si>
  <si>
    <t>EMI_per_sqm.kgCO2.EE.Res.HHnew.Thermal.SH.Oil.WH.Elc.Solar.Elec</t>
  </si>
  <si>
    <t>EMI_per_sqm.kgCO2.EE.Res.HHnew.Thermal.SH.Oil.WH.Elc.Solar.Solar</t>
  </si>
  <si>
    <t>EMI_per_sqm.kgCO2.EE.Res.HHnew.Thermal.SH.Oil.CO</t>
  </si>
  <si>
    <t>EMI_per_sqm.kgCO2.EE.Res.HHnew.Thermal.SH.Oil.CO.LPG.LPG</t>
  </si>
  <si>
    <t>EMI_per_sqm.kgCO2.EE.Res.HHnew.Thermal.SH.Oil.CO.Elc.Elec</t>
  </si>
  <si>
    <t>EMI_per_sqm.kgCO2.EE.Res.HHnew.Thermal.SH.Gas</t>
  </si>
  <si>
    <t>EMI_per_sqm.kgCO2.EE.Res.HHnew.Thermal.SH.Gas.SH</t>
  </si>
  <si>
    <t>EMI_per_sqm.kgCO2.EE.Res.HHnew.Thermal.SH.Gas.SH.Gas</t>
  </si>
  <si>
    <t>EMI_per_sqm.kgCO2.EE.Res.HHnew.Thermal.SH.Gas.SH.Elec</t>
  </si>
  <si>
    <t>EMI_per_sqm.kgCO2.EE.Res.HHnew.Thermal.SH.Gas.SC</t>
  </si>
  <si>
    <t>EMI_per_sqm.kgCO2.EE.Res.HHnew.Thermal.SH.Gas.SC.AC.Elec</t>
  </si>
  <si>
    <t>EMI_per_sqm.kgCO2.EE.Res.HHnew.Thermal.SH.Gas.WH</t>
  </si>
  <si>
    <t>EMI_per_sqm.kgCO2.EE.Res.HHnew.Thermal.SH.Gas.WH.Gas.NoSolar.Gas</t>
  </si>
  <si>
    <t>EMI_per_sqm.kgCO2.EE.Res.HHnew.Thermal.SH.Gas.WH.Gas.Solar</t>
  </si>
  <si>
    <t>EMI_per_sqm.kgCO2.EE.Res.HHnew.Thermal.SH.Gas.WH.Gas.Solar.Gas</t>
  </si>
  <si>
    <t>EMI_per_sqm.kgCO2.EE.Res.HHnew.Thermal.SH.Gas.WH.Gas.Solar.Solar</t>
  </si>
  <si>
    <t>EMI_per_sqm.kgCO2.EE.Res.HHnew.Thermal.SH.Gas.WH.Elc.NoSolar.Elec</t>
  </si>
  <si>
    <t>EMI_per_sqm.kgCO2.EE.Res.HHnew.Thermal.SH.Gas.WH.Elc.Solar</t>
  </si>
  <si>
    <t>EMI_per_sqm.kgCO2.EE.Res.HHnew.Thermal.SH.Gas.WH.Elc.Solar.Elec</t>
  </si>
  <si>
    <t>EMI_per_sqm.kgCO2.EE.Res.HHnew.Thermal.SH.Gas.WH.Elc.Solar.Solar</t>
  </si>
  <si>
    <t>EMI_per_sqm.kgCO2.EE.Res.HHnew.Thermal.SH.Gas.CO</t>
  </si>
  <si>
    <t>EMI_per_sqm.kgCO2.EE.Res.HHnew.Thermal.SH.Gas.CO.Gas.Gas</t>
  </si>
  <si>
    <t>EMI_per_sqm.kgCO2.EE.Res.HHnew.Thermal.SH.Gas.CO.Elc.Elec</t>
  </si>
  <si>
    <t>EMI_per_sqm.kgCO2.EE.Res.HHnew.Thermal.SH.Biomass</t>
  </si>
  <si>
    <t>EMI_per_sqm.kgCO2.EE.Res.HHnew.Thermal.SH.Biomass.SH</t>
  </si>
  <si>
    <t>EMI_per_sqm.kgCO2.EE.Res.HHnew.Thermal.SH.Biomass.SH.Biomass</t>
  </si>
  <si>
    <t>EMI_per_sqm.kgCO2.EE.Res.HHnew.Thermal.SH.Biomass.SH.Elec</t>
  </si>
  <si>
    <t>EMI_per_sqm.kgCO2.EE.Res.HHnew.Thermal.SH.Biomass.SC</t>
  </si>
  <si>
    <t>EMI_per_sqm.kgCO2.EE.Res.HHnew.Thermal.SH.Biomass.SC.AC.Elec</t>
  </si>
  <si>
    <t>EMI_per_sqm.kgCO2.EE.Res.HHnew.Thermal.SH.Biomass.WH</t>
  </si>
  <si>
    <t>EMI_per_sqm.kgCO2.EE.Res.HHnew.Thermal.SH.Biomass.WH.Biomass.NoSolar.Biomass</t>
  </si>
  <si>
    <t>EMI_per_sqm.kgCO2.EE.Res.HHnew.Thermal.SH.Biomass.WH.Biomass.Solar</t>
  </si>
  <si>
    <t>EMI_per_sqm.kgCO2.EE.Res.HHnew.Thermal.SH.Biomass.WH.Biomass.Solar.Biomass</t>
  </si>
  <si>
    <t>EMI_per_sqm.kgCO2.EE.Res.HHnew.Thermal.SH.Biomass.WH.Biomass.Solar.Solar</t>
  </si>
  <si>
    <t>EMI_per_sqm.kgCO2.EE.Res.HHnew.Thermal.SH.Biomass.WH.LPG.NoSolar.LPG</t>
  </si>
  <si>
    <t>EMI_per_sqm.kgCO2.EE.Res.HHnew.Thermal.SH.Biomass.WH.LPG.Solar</t>
  </si>
  <si>
    <t>EMI_per_sqm.kgCO2.EE.Res.HHnew.Thermal.SH.Biomass.WH.LPG.Solar.LPG</t>
  </si>
  <si>
    <t>EMI_per_sqm.kgCO2.EE.Res.HHnew.Thermal.SH.Biomass.WH.LPG.Solar.Solar</t>
  </si>
  <si>
    <t>EMI_per_sqm.kgCO2.EE.Res.HHnew.Thermal.SH.Biomass.WH.Elc.NoSolar.Elec</t>
  </si>
  <si>
    <t>EMI_per_sqm.kgCO2.EE.Res.HHnew.Thermal.SH.Biomass.WH.Elc.Solar</t>
  </si>
  <si>
    <t>EMI_per_sqm.kgCO2.EE.Res.HHnew.Thermal.SH.Biomass.WH.Elc.Solar.Elec</t>
  </si>
  <si>
    <t>EMI_per_sqm.kgCO2.EE.Res.HHnew.Thermal.SH.Biomass.WH.Elc.Solar.Solar</t>
  </si>
  <si>
    <t>EMI_per_sqm.kgCO2.EE.Res.HHnew.Thermal.SH.Biomass.CO</t>
  </si>
  <si>
    <t>EMI_per_sqm.kgCO2.EE.Res.HHnew.Thermal.SH.Biomass.CO.Biomass.Biomass</t>
  </si>
  <si>
    <t>EMI_per_sqm.kgCO2.EE.Res.HHnew.Thermal.SH.Biomass.CO.LPG.LPG</t>
  </si>
  <si>
    <t>EMI_per_sqm.kgCO2.EE.Res.HHnew.Thermal.SH.Biomass.CO.Elc.Elec</t>
  </si>
  <si>
    <t>EMI_per_sqm.kgCO2.EE.Res.HHnew.Thermal.SH.Geo</t>
  </si>
  <si>
    <t>EMI_per_sqm.kgCO2.EE.Res.HHnew.Thermal.SH.Geo.SH</t>
  </si>
  <si>
    <t>EMI_per_sqm.kgCO2.EE.Res.HHnew.Thermal.SH.Geo.SH.Geo</t>
  </si>
  <si>
    <t>EMI_per_sqm.kgCO2.EE.Res.HHnew.Thermal.SH.Geo.SH.Elec</t>
  </si>
  <si>
    <t>EMI_per_sqm.kgCO2.EE.Res.HHnew.Thermal.SH.Geo.SC</t>
  </si>
  <si>
    <t>EMI_per_sqm.kgCO2.EE.Res.HHnew.Thermal.SH.Geo.SC.AC.Elec</t>
  </si>
  <si>
    <t>EMI_per_sqm.kgCO2.EE.Res.HHnew.Thermal.SH.Geo.WH</t>
  </si>
  <si>
    <t>EMI_per_sqm.kgCO2.EE.Res.HHnew.Thermal.SH.Geo.WH.Geo.NoSolar.Geo</t>
  </si>
  <si>
    <t>EMI_per_sqm.kgCO2.EE.Res.HHnew.Thermal.SH.Geo.WH.Geo.Solar</t>
  </si>
  <si>
    <t>EMI_per_sqm.kgCO2.EE.Res.HHnew.Thermal.SH.Geo.WH.Geo.Solar.Geo</t>
  </si>
  <si>
    <t>EMI_per_sqm.kgCO2.EE.Res.HHnew.Thermal.SH.Geo.WH.Geo.Solar.Solar</t>
  </si>
  <si>
    <t>EMI_per_sqm.kgCO2.EE.Res.HHnew.Thermal.SH.Geo.WH.Elc.NoSolar.Elec</t>
  </si>
  <si>
    <t>EMI_per_sqm.kgCO2.EE.Res.HHnew.Thermal.SH.Geo.WH.Elc.Solar</t>
  </si>
  <si>
    <t>EMI_per_sqm.kgCO2.EE.Res.HHnew.Thermal.SH.Geo.WH.Elc.Solar.Elec</t>
  </si>
  <si>
    <t>EMI_per_sqm.kgCO2.EE.Res.HHnew.Thermal.SH.Geo.WH.Elc.Solar.Solar</t>
  </si>
  <si>
    <t>EMI_per_sqm.kgCO2.EE.Res.HHnew.Thermal.SH.Geo.CO</t>
  </si>
  <si>
    <t>EMI_per_sqm.kgCO2.EE.Res.HHnew.Thermal.SH.Geo.CO.LPG.LPG</t>
  </si>
  <si>
    <t>EMI_per_sqm.kgCO2.EE.Res.HHnew.Thermal.SH.Geo.CO.Elc.Elec</t>
  </si>
  <si>
    <t>EMI_per_sqm.kgCO2.EE.Res.HHnew.Thermal.SH.DistrHeat</t>
  </si>
  <si>
    <t>EMI_per_sqm.kgCO2.EE.Res.HHnew.Thermal.SH.DistrHeat.SH</t>
  </si>
  <si>
    <t>EMI_per_sqm.kgCO2.EE.Res.HHnew.Thermal.SH.DistrHeat.SH.Steam_Distr</t>
  </si>
  <si>
    <t>EMI_per_sqm.kgCO2.EE.Res.HHnew.Thermal.SH.DistrHeat.SH.Elec</t>
  </si>
  <si>
    <t>EMI_per_sqm.kgCO2.EE.Res.HHnew.Thermal.SH.DistrHeat.SC</t>
  </si>
  <si>
    <t>EMI_per_sqm.kgCO2.EE.Res.HHnew.Thermal.SH.DistrHeat.SC.AC.Elec</t>
  </si>
  <si>
    <t>EMI_per_sqm.kgCO2.EE.Res.HHnew.Thermal.SH.DistrHeat.WH</t>
  </si>
  <si>
    <t>EMI_per_sqm.kgCO2.EE.Res.HHnew.Thermal.SH.DistrHeat.WH.DistrHeat.NoSolar.Steam_Distr</t>
  </si>
  <si>
    <t>EMI_per_sqm.kgCO2.EE.Res.HHnew.Thermal.SH.DistrHeat.WH.DistrHeat.Solar</t>
  </si>
  <si>
    <t>EMI_per_sqm.kgCO2.EE.Res.HHnew.Thermal.SH.DistrHeat.WH.DistrHeat.Solar.Steam_Distr</t>
  </si>
  <si>
    <t>EMI_per_sqm.kgCO2.EE.Res.HHnew.Thermal.SH.DistrHeat.WH.DistrHeat.Solar.Solar</t>
  </si>
  <si>
    <t>EMI_per_sqm.kgCO2.EE.Res.HHnew.Thermal.SH.DistrHeat.WH.Elc.NoSolar.Elec</t>
  </si>
  <si>
    <t>EMI_per_sqm.kgCO2.EE.Res.HHnew.Thermal.SH.DistrHeat.WH.Elc.Solar</t>
  </si>
  <si>
    <t>EMI_per_sqm.kgCO2.EE.Res.HHnew.Thermal.SH.DistrHeat.WH.Elc.Solar.Elec</t>
  </si>
  <si>
    <t>EMI_per_sqm.kgCO2.EE.Res.HHnew.Thermal.SH.DistrHeat.WH.Elc.Solar.Solar</t>
  </si>
  <si>
    <t>EMI_per_sqm.kgCO2.EE.Res.HHnew.Thermal.SH.DistrHeat.CO</t>
  </si>
  <si>
    <t>EMI_per_sqm.kgCO2.EE.Res.HHnew.Thermal.SH.DistrHeat.CO.LPG.LPG</t>
  </si>
  <si>
    <t>EMI_per_sqm.kgCO2.EE.Res.HHnew.Thermal.SH.DistrHeat.CO.Elc.Elec</t>
  </si>
  <si>
    <t>EMI_per_sqm.kgCO2.EE.Res.HHnew.Thermal.SH.AdvElc</t>
  </si>
  <si>
    <t>EMI_per_sqm.kgCO2.EE.Res.HHnew.Thermal.SH.AdvElc.SH</t>
  </si>
  <si>
    <t>EMI_per_sqm.kgCO2.EE.Res.HHnew.Thermal.SH.AdvElc.SH.Elec</t>
  </si>
  <si>
    <t>EMI_per_sqm.kgCO2.EE.Res.HHnew.Thermal.SH.AdvElc.SC</t>
  </si>
  <si>
    <t>EMI_per_sqm.kgCO2.EE.Res.HHnew.Thermal.SH.AdvElc.SC.AC.Elec</t>
  </si>
  <si>
    <t>EMI_per_sqm.kgCO2.EE.Res.HHnew.Thermal.SH.AdvElc.WH</t>
  </si>
  <si>
    <t>EMI_per_sqm.kgCO2.EE.Res.HHnew.Thermal.SH.AdvElc.WH.LPG.NoSolar.LPG</t>
  </si>
  <si>
    <t>EMI_per_sqm.kgCO2.EE.Res.HHnew.Thermal.SH.AdvElc.WH.LPG.Solar</t>
  </si>
  <si>
    <t>EMI_per_sqm.kgCO2.EE.Res.HHnew.Thermal.SH.AdvElc.WH.LPG.Solar.LPG</t>
  </si>
  <si>
    <t>EMI_per_sqm.kgCO2.EE.Res.HHnew.Thermal.SH.AdvElc.WH.LPG.Solar.Solar</t>
  </si>
  <si>
    <t>EMI_per_sqm.kgCO2.EE.Res.HHnew.Thermal.SH.AdvElc.WH.Elc.NoSolar.Elec</t>
  </si>
  <si>
    <t>EMI_per_sqm.kgCO2.EE.Res.HHnew.Thermal.SH.AdvElc.WH.Elc.Solar</t>
  </si>
  <si>
    <t>EMI_per_sqm.kgCO2.EE.Res.HHnew.Thermal.SH.AdvElc.WH.Elc.Solar.Elec</t>
  </si>
  <si>
    <t>EMI_per_sqm.kgCO2.EE.Res.HHnew.Thermal.SH.AdvElc.WH.Elc.Solar.Solar</t>
  </si>
  <si>
    <t>EMI_per_sqm.kgCO2.EE.Res.HHnew.Thermal.SH.AdvElc.CO</t>
  </si>
  <si>
    <t>EMI_per_sqm.kgCO2.EE.Res.HHnew.Thermal.SH.AdvElc.CO.LPG.LPG</t>
  </si>
  <si>
    <t>EMI_per_sqm.kgCO2.EE.Res.HHnew.Thermal.SH.AdvElc.CO.Elc.Elec</t>
  </si>
  <si>
    <t>EMI_per_sqm.kgCO2.EE.Res.HHnew.Thermal.SH.ConvElc</t>
  </si>
  <si>
    <t>EMI_per_sqm.kgCO2.EE.Res.HHnew.Thermal.SH.ConvElc.SH</t>
  </si>
  <si>
    <t>EMI_per_sqm.kgCO2.EE.Res.HHnew.Thermal.SH.ConvElc.SH.Elec</t>
  </si>
  <si>
    <t>EMI_per_sqm.kgCO2.EE.Res.HHnew.Thermal.SH.ConvElc.SC</t>
  </si>
  <si>
    <t>EMI_per_sqm.kgCO2.EE.Res.HHnew.Thermal.SH.ConvElc.SC.AC.Elec</t>
  </si>
  <si>
    <t>EMI_per_sqm.kgCO2.EE.Res.HHnew.Thermal.SH.ConvElc.WH</t>
  </si>
  <si>
    <t>EMI_per_sqm.kgCO2.EE.Res.HHnew.Thermal.SH.ConvElc.WH.LPG.NoSolar.LPG</t>
  </si>
  <si>
    <t>EMI_per_sqm.kgCO2.EE.Res.HHnew.Thermal.SH.ConvElc.WH.LPG.Solar</t>
  </si>
  <si>
    <t>EMI_per_sqm.kgCO2.EE.Res.HHnew.Thermal.SH.ConvElc.WH.LPG.Solar.LPG</t>
  </si>
  <si>
    <t>EMI_per_sqm.kgCO2.EE.Res.HHnew.Thermal.SH.ConvElc.WH.LPG.Solar.Solar</t>
  </si>
  <si>
    <t>EMI_per_sqm.kgCO2.EE.Res.HHnew.Thermal.SH.ConvElc.WH.Elc.NoSolar.Elec</t>
  </si>
  <si>
    <t>EMI_per_sqm.kgCO2.EE.Res.HHnew.Thermal.SH.ConvElc.WH.Elc.Solar</t>
  </si>
  <si>
    <t>EMI_per_sqm.kgCO2.EE.Res.HHnew.Thermal.SH.ConvElc.WH.Elc.Solar.Elec</t>
  </si>
  <si>
    <t>EMI_per_sqm.kgCO2.EE.Res.HHnew.Thermal.SH.ConvElc.WH.Elc.Solar.Solar</t>
  </si>
  <si>
    <t>EMI_per_sqm.kgCO2.EE.Res.HHnew.Thermal.SH.ConvElc.CO</t>
  </si>
  <si>
    <t>EMI_per_sqm.kgCO2.EE.Res.HHnew.Thermal.SH.ConvElc.CO.LPG.LPG</t>
  </si>
  <si>
    <t>EMI_per_sqm.kgCO2.EE.Res.HHnew.Thermal.SH.ConvElc.CO.Elc.Elec</t>
  </si>
  <si>
    <t>EE - Household type: Solids</t>
  </si>
  <si>
    <t>EE - Household type: LPG</t>
  </si>
  <si>
    <t>EE - Household type: Diesel oil</t>
  </si>
  <si>
    <t>EE - Household type: Gas</t>
  </si>
  <si>
    <t>EE - Household type: Biomass</t>
  </si>
  <si>
    <t>EE - Household type: Geothermal</t>
  </si>
  <si>
    <t>EE - Household type: Distributed heat</t>
  </si>
  <si>
    <t>EE - Household type: Advanced electric heating</t>
  </si>
  <si>
    <t>EE - Household type: Conventional electric heating</t>
  </si>
  <si>
    <t>EE - Residential / specific electric uses</t>
  </si>
  <si>
    <t>EE - Refrigerators and freezers</t>
  </si>
  <si>
    <t>EE - Washing machines</t>
  </si>
  <si>
    <t>EE - Clothes dryers</t>
  </si>
  <si>
    <t>EE - Dishwashers</t>
  </si>
  <si>
    <t>EE - TV and multimedia</t>
  </si>
  <si>
    <t>EE - ICT equipment</t>
  </si>
  <si>
    <t>EE - Lighting</t>
  </si>
  <si>
    <t>EE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</si>
</sst>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45432.783912037034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5771.0091616962027</v>
      </c>
      <c r="C3" s="182">
        <v>6171.9178303073304</v>
      </c>
      <c r="D3" s="182">
        <v>6767.7540190416748</v>
      </c>
      <c r="E3" s="182">
        <v>7425.0291894549264</v>
      </c>
      <c r="F3" s="182">
        <v>8029.0997451549811</v>
      </c>
      <c r="G3" s="182">
        <v>8810.2586083726255</v>
      </c>
      <c r="H3" s="182">
        <v>9944.6309633400124</v>
      </c>
      <c r="I3" s="182">
        <v>10782.953419226958</v>
      </c>
      <c r="J3" s="182">
        <v>10294.452578493574</v>
      </c>
      <c r="K3" s="182">
        <v>8858.6739370578434</v>
      </c>
      <c r="L3" s="182">
        <v>8746.2088633380099</v>
      </c>
      <c r="M3" s="182">
        <v>9014.7905125584894</v>
      </c>
      <c r="N3" s="182">
        <v>9408.4320658354536</v>
      </c>
      <c r="O3" s="182">
        <v>9756.3984274711147</v>
      </c>
      <c r="P3" s="182">
        <v>10108.65343438468</v>
      </c>
      <c r="Q3" s="182">
        <v>10603.5</v>
      </c>
      <c r="R3" s="182">
        <v>11075.411393344482</v>
      </c>
      <c r="S3" s="182">
        <v>11347.787342156156</v>
      </c>
      <c r="T3" s="182">
        <v>11894.61544798045</v>
      </c>
      <c r="U3" s="182">
        <v>12448.761266280946</v>
      </c>
      <c r="V3" s="182">
        <v>12285.940565545296</v>
      </c>
      <c r="W3" s="182">
        <v>13402.923476744287</v>
      </c>
      <c r="DA3" s="210" t="s">
        <v>221</v>
      </c>
    </row>
    <row r="4" spans="1:105" ht="12" customHeight="1" x14ac:dyDescent="0.25">
      <c r="A4" s="183" t="s">
        <v>90</v>
      </c>
      <c r="B4" s="36">
        <v>1401250</v>
      </c>
      <c r="C4" s="36">
        <v>1392720</v>
      </c>
      <c r="D4" s="36">
        <v>1383510</v>
      </c>
      <c r="E4" s="36">
        <v>1375190</v>
      </c>
      <c r="F4" s="36">
        <v>1366250</v>
      </c>
      <c r="G4" s="36">
        <v>1358850</v>
      </c>
      <c r="H4" s="36">
        <v>1350700</v>
      </c>
      <c r="I4" s="36">
        <v>1342920</v>
      </c>
      <c r="J4" s="36">
        <v>1338440</v>
      </c>
      <c r="K4" s="36">
        <v>1335740</v>
      </c>
      <c r="L4" s="36">
        <v>1333290</v>
      </c>
      <c r="M4" s="36">
        <v>1329660</v>
      </c>
      <c r="N4" s="36">
        <v>1325217</v>
      </c>
      <c r="O4" s="36">
        <v>1320174</v>
      </c>
      <c r="P4" s="36">
        <v>1315819</v>
      </c>
      <c r="Q4" s="36">
        <v>1314870</v>
      </c>
      <c r="R4" s="36">
        <v>1315944</v>
      </c>
      <c r="S4" s="36">
        <v>1315635</v>
      </c>
      <c r="T4" s="36">
        <v>1319133</v>
      </c>
      <c r="U4" s="36">
        <v>1324820</v>
      </c>
      <c r="V4" s="36">
        <v>1328976</v>
      </c>
      <c r="W4" s="36">
        <v>1330068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552343</v>
      </c>
      <c r="C6" s="35">
        <v>557269</v>
      </c>
      <c r="D6" s="35">
        <v>562069</v>
      </c>
      <c r="E6" s="35">
        <v>567386</v>
      </c>
      <c r="F6" s="35">
        <v>572611</v>
      </c>
      <c r="G6" s="35">
        <v>569271</v>
      </c>
      <c r="H6" s="35">
        <v>575256</v>
      </c>
      <c r="I6" s="35">
        <v>581351</v>
      </c>
      <c r="J6" s="35">
        <v>591445</v>
      </c>
      <c r="K6" s="35">
        <v>590774</v>
      </c>
      <c r="L6" s="35">
        <v>589900</v>
      </c>
      <c r="M6" s="35">
        <v>588606</v>
      </c>
      <c r="N6" s="35">
        <v>588572</v>
      </c>
      <c r="O6" s="35">
        <v>588575</v>
      </c>
      <c r="P6" s="35">
        <v>589525</v>
      </c>
      <c r="Q6" s="35">
        <v>590953</v>
      </c>
      <c r="R6" s="35">
        <v>595450</v>
      </c>
      <c r="S6" s="35">
        <v>607123</v>
      </c>
      <c r="T6" s="35">
        <v>612695</v>
      </c>
      <c r="U6" s="35">
        <v>626985</v>
      </c>
      <c r="V6" s="35">
        <v>634053</v>
      </c>
      <c r="W6" s="35">
        <v>635788</v>
      </c>
      <c r="DA6" s="59" t="s">
        <v>223</v>
      </c>
    </row>
    <row r="7" spans="1:105" ht="12" customHeight="1" x14ac:dyDescent="0.25">
      <c r="A7" s="185" t="s">
        <v>187</v>
      </c>
      <c r="B7" s="114">
        <v>31443.870000000017</v>
      </c>
      <c r="C7" s="114">
        <v>31814.590682436596</v>
      </c>
      <c r="D7" s="114">
        <v>32178.527289019934</v>
      </c>
      <c r="E7" s="114">
        <v>32575.944878976141</v>
      </c>
      <c r="F7" s="114">
        <v>32969.129538608671</v>
      </c>
      <c r="G7" s="114">
        <v>32848.661666953391</v>
      </c>
      <c r="H7" s="114">
        <v>33292.00798279333</v>
      </c>
      <c r="I7" s="114">
        <v>33744.678923498213</v>
      </c>
      <c r="J7" s="114">
        <v>34449.981062357896</v>
      </c>
      <c r="K7" s="114">
        <v>34491.544854072214</v>
      </c>
      <c r="L7" s="114">
        <v>34526.9149988176</v>
      </c>
      <c r="M7" s="114">
        <v>34545.229200000002</v>
      </c>
      <c r="N7" s="114">
        <v>34641.125860051041</v>
      </c>
      <c r="O7" s="114">
        <v>34742.467022276665</v>
      </c>
      <c r="P7" s="114">
        <v>34906.494904468454</v>
      </c>
      <c r="Q7" s="114">
        <v>35103.513209353776</v>
      </c>
      <c r="R7" s="114">
        <v>35503.050528029227</v>
      </c>
      <c r="S7" s="114">
        <v>36370.061590342302</v>
      </c>
      <c r="T7" s="114">
        <v>36848.169373155688</v>
      </c>
      <c r="U7" s="114">
        <v>37899.938300146154</v>
      </c>
      <c r="V7" s="114">
        <v>38482.961842232216</v>
      </c>
      <c r="W7" s="114">
        <v>38727.957000000002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17771</v>
      </c>
      <c r="D8" s="138">
        <v>17760</v>
      </c>
      <c r="E8" s="138">
        <v>18388</v>
      </c>
      <c r="F8" s="138">
        <v>18420</v>
      </c>
      <c r="G8" s="138">
        <v>13317</v>
      </c>
      <c r="H8" s="138">
        <v>19224</v>
      </c>
      <c r="I8" s="138">
        <v>19473</v>
      </c>
      <c r="J8" s="138">
        <v>23614</v>
      </c>
      <c r="K8" s="138">
        <v>13755</v>
      </c>
      <c r="L8" s="138">
        <v>13739</v>
      </c>
      <c r="M8" s="138">
        <v>13719</v>
      </c>
      <c r="N8" s="138">
        <v>13689</v>
      </c>
      <c r="O8" s="138">
        <v>13691</v>
      </c>
      <c r="P8" s="138">
        <v>14638</v>
      </c>
      <c r="Q8" s="138">
        <v>15138</v>
      </c>
      <c r="R8" s="138">
        <v>18240</v>
      </c>
      <c r="S8" s="138">
        <v>25521</v>
      </c>
      <c r="T8" s="138">
        <v>19691</v>
      </c>
      <c r="U8" s="138">
        <v>28539</v>
      </c>
      <c r="V8" s="138">
        <v>21649</v>
      </c>
      <c r="W8" s="138">
        <v>16480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1101.9628818489007</v>
      </c>
      <c r="D9" s="39">
        <v>1101.7255442543128</v>
      </c>
      <c r="E9" s="39">
        <v>1141.5255532507545</v>
      </c>
      <c r="F9" s="39">
        <v>1144.3517146146701</v>
      </c>
      <c r="G9" s="39">
        <v>827.78446899174526</v>
      </c>
      <c r="H9" s="39">
        <v>1197.0182098080002</v>
      </c>
      <c r="I9" s="39">
        <v>1214.2558487420988</v>
      </c>
      <c r="J9" s="39">
        <v>1474.9708454423708</v>
      </c>
      <c r="K9" s="39">
        <v>862.80941014344694</v>
      </c>
      <c r="L9" s="39">
        <v>867.26132886467565</v>
      </c>
      <c r="M9" s="39">
        <v>872.97664881005312</v>
      </c>
      <c r="N9" s="39">
        <v>877.12178286421624</v>
      </c>
      <c r="O9" s="39">
        <v>880.57379948182052</v>
      </c>
      <c r="P9" s="39">
        <v>943.26051944798246</v>
      </c>
      <c r="Q9" s="39">
        <v>977.50336163447878</v>
      </c>
      <c r="R9" s="39">
        <v>1181.9010046640435</v>
      </c>
      <c r="S9" s="39">
        <v>1655.3522049726132</v>
      </c>
      <c r="T9" s="39">
        <v>1281.8764564998428</v>
      </c>
      <c r="U9" s="39">
        <v>1862.9382613171429</v>
      </c>
      <c r="V9" s="39">
        <v>1413.0930251246837</v>
      </c>
      <c r="W9" s="39">
        <v>1084.4008588448362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3904.14</v>
      </c>
      <c r="C11" s="41">
        <v>4356.83</v>
      </c>
      <c r="D11" s="41">
        <v>4277.7</v>
      </c>
      <c r="E11" s="41">
        <v>4436.75</v>
      </c>
      <c r="F11" s="41">
        <v>4338.2</v>
      </c>
      <c r="G11" s="41">
        <v>4331.9399999999996</v>
      </c>
      <c r="H11" s="41">
        <v>4173.78</v>
      </c>
      <c r="I11" s="41">
        <v>4056.17</v>
      </c>
      <c r="J11" s="41">
        <v>3882.35</v>
      </c>
      <c r="K11" s="41">
        <v>4318.1499999999996</v>
      </c>
      <c r="L11" s="41">
        <v>4887.2299999999996</v>
      </c>
      <c r="M11" s="41">
        <v>4084</v>
      </c>
      <c r="N11" s="41">
        <v>4579.62</v>
      </c>
      <c r="O11" s="41">
        <v>4154.32</v>
      </c>
      <c r="P11" s="41">
        <v>4143.17</v>
      </c>
      <c r="Q11" s="41">
        <v>3795.56</v>
      </c>
      <c r="R11" s="41">
        <v>4208.45</v>
      </c>
      <c r="S11" s="41">
        <v>4209.57</v>
      </c>
      <c r="T11" s="41">
        <v>4064.64</v>
      </c>
      <c r="U11" s="41">
        <v>3883.05</v>
      </c>
      <c r="V11" s="41">
        <v>3553.49</v>
      </c>
      <c r="W11" s="41">
        <v>4283.1000000000004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4173.2909523809521</v>
      </c>
      <c r="C12" s="187">
        <f t="shared" ref="C12:W12" si="0">AVERAGE($B11:$V11)</f>
        <v>4173.2909523809521</v>
      </c>
      <c r="D12" s="187">
        <f t="shared" si="0"/>
        <v>4173.2909523809521</v>
      </c>
      <c r="E12" s="187">
        <f t="shared" si="0"/>
        <v>4173.2909523809521</v>
      </c>
      <c r="F12" s="187">
        <f t="shared" si="0"/>
        <v>4173.2909523809521</v>
      </c>
      <c r="G12" s="187">
        <f t="shared" si="0"/>
        <v>4173.2909523809521</v>
      </c>
      <c r="H12" s="187">
        <f t="shared" si="0"/>
        <v>4173.2909523809521</v>
      </c>
      <c r="I12" s="187">
        <f t="shared" si="0"/>
        <v>4173.2909523809521</v>
      </c>
      <c r="J12" s="187">
        <f t="shared" si="0"/>
        <v>4173.2909523809521</v>
      </c>
      <c r="K12" s="187">
        <f t="shared" si="0"/>
        <v>4173.2909523809521</v>
      </c>
      <c r="L12" s="187">
        <f t="shared" si="0"/>
        <v>4173.2909523809521</v>
      </c>
      <c r="M12" s="187">
        <f t="shared" si="0"/>
        <v>4173.2909523809521</v>
      </c>
      <c r="N12" s="187">
        <f t="shared" si="0"/>
        <v>4173.2909523809521</v>
      </c>
      <c r="O12" s="187">
        <f t="shared" si="0"/>
        <v>4173.2909523809521</v>
      </c>
      <c r="P12" s="187">
        <f t="shared" si="0"/>
        <v>4173.2909523809521</v>
      </c>
      <c r="Q12" s="187">
        <f t="shared" si="0"/>
        <v>4173.2909523809521</v>
      </c>
      <c r="R12" s="187">
        <f t="shared" si="0"/>
        <v>4173.2909523809521</v>
      </c>
      <c r="S12" s="187">
        <f t="shared" si="0"/>
        <v>4173.2909523809521</v>
      </c>
      <c r="T12" s="187">
        <f t="shared" si="0"/>
        <v>4173.2909523809521</v>
      </c>
      <c r="U12" s="187">
        <f t="shared" si="0"/>
        <v>4173.2909523809521</v>
      </c>
      <c r="V12" s="187">
        <f t="shared" si="0"/>
        <v>4173.2909523809521</v>
      </c>
      <c r="W12" s="187">
        <f t="shared" si="0"/>
        <v>4173.2909523809521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0.93550630534700774</v>
      </c>
      <c r="C13" s="189">
        <f t="shared" si="1"/>
        <v>1.0439794516397987</v>
      </c>
      <c r="D13" s="189">
        <f t="shared" si="1"/>
        <v>1.0250183964670567</v>
      </c>
      <c r="E13" s="189">
        <f t="shared" si="1"/>
        <v>1.0631298058595073</v>
      </c>
      <c r="F13" s="189">
        <f t="shared" si="1"/>
        <v>1.0395153487980424</v>
      </c>
      <c r="G13" s="189">
        <f t="shared" si="1"/>
        <v>1.0380153335651172</v>
      </c>
      <c r="H13" s="189">
        <f t="shared" si="1"/>
        <v>1.0001171851243127</v>
      </c>
      <c r="I13" s="189">
        <f t="shared" si="1"/>
        <v>0.97193558903097033</v>
      </c>
      <c r="J13" s="189">
        <f t="shared" si="1"/>
        <v>0.93028500631738509</v>
      </c>
      <c r="K13" s="189">
        <f t="shared" si="1"/>
        <v>1.0347109869098396</v>
      </c>
      <c r="L13" s="189">
        <f t="shared" si="1"/>
        <v>1.1710733940588853</v>
      </c>
      <c r="M13" s="189">
        <f t="shared" si="1"/>
        <v>0.97860418710322372</v>
      </c>
      <c r="N13" s="189">
        <f t="shared" si="1"/>
        <v>1.0973641790748445</v>
      </c>
      <c r="O13" s="189">
        <f t="shared" si="1"/>
        <v>0.99545419847371797</v>
      </c>
      <c r="P13" s="189">
        <f t="shared" si="1"/>
        <v>0.99278244610197441</v>
      </c>
      <c r="Q13" s="189">
        <f t="shared" si="1"/>
        <v>0.90948846924620763</v>
      </c>
      <c r="R13" s="189">
        <f t="shared" ref="R13:V13" si="2">R11/R12</f>
        <v>1.0084247774766311</v>
      </c>
      <c r="S13" s="189">
        <f t="shared" si="2"/>
        <v>1.0086931508090395</v>
      </c>
      <c r="T13" s="189">
        <f t="shared" si="2"/>
        <v>0.97396516235730834</v>
      </c>
      <c r="U13" s="189">
        <f t="shared" si="2"/>
        <v>0.9304527396501403</v>
      </c>
      <c r="V13" s="189">
        <f t="shared" si="2"/>
        <v>0.85148388658898977</v>
      </c>
      <c r="W13" s="189">
        <f t="shared" ref="W13" si="3">W11/W12</f>
        <v>1.02631233931974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2.5369199935547297</v>
      </c>
      <c r="C17" s="14">
        <f t="shared" si="4"/>
        <v>2.4991880043569621</v>
      </c>
      <c r="D17" s="14">
        <f t="shared" si="4"/>
        <v>2.4614593581926774</v>
      </c>
      <c r="E17" s="14">
        <f t="shared" si="4"/>
        <v>2.4237291720275085</v>
      </c>
      <c r="F17" s="14">
        <f t="shared" si="4"/>
        <v>2.3860002689434885</v>
      </c>
      <c r="G17" s="14">
        <f t="shared" si="4"/>
        <v>2.3870002160658106</v>
      </c>
      <c r="H17" s="14">
        <f t="shared" si="4"/>
        <v>2.3479981086681407</v>
      </c>
      <c r="I17" s="14">
        <f t="shared" si="4"/>
        <v>2.3099986066937186</v>
      </c>
      <c r="J17" s="14">
        <f t="shared" si="4"/>
        <v>2.2629999408228998</v>
      </c>
      <c r="K17" s="14">
        <f t="shared" si="4"/>
        <v>2.2609999763022746</v>
      </c>
      <c r="L17" s="14">
        <f t="shared" si="4"/>
        <v>2.2601966434988983</v>
      </c>
      <c r="M17" s="14">
        <f t="shared" si="4"/>
        <v>2.2589983792214148</v>
      </c>
      <c r="N17" s="14">
        <f t="shared" si="4"/>
        <v>2.2515800955533054</v>
      </c>
      <c r="O17" s="14">
        <f t="shared" si="4"/>
        <v>2.2430004672301744</v>
      </c>
      <c r="P17" s="14">
        <f t="shared" si="4"/>
        <v>2.2319986429752765</v>
      </c>
      <c r="Q17" s="14">
        <f t="shared" si="4"/>
        <v>2.2249992808226713</v>
      </c>
      <c r="R17" s="14">
        <f t="shared" ref="R17:V17" si="5">R4/R6</f>
        <v>2.2099991602989335</v>
      </c>
      <c r="S17" s="14">
        <f t="shared" si="5"/>
        <v>2.1669991089120328</v>
      </c>
      <c r="T17" s="14">
        <f t="shared" si="5"/>
        <v>2.1530010853687398</v>
      </c>
      <c r="U17" s="14">
        <f t="shared" si="5"/>
        <v>2.1130011084794691</v>
      </c>
      <c r="V17" s="14">
        <f t="shared" si="5"/>
        <v>2.0960014383655623</v>
      </c>
      <c r="W17" s="14">
        <f t="shared" ref="W17" si="6">W4/W6</f>
        <v>2.0919992198657416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22.439871543264957</v>
      </c>
      <c r="C18" s="94">
        <f t="shared" si="7"/>
        <v>22.843493798061775</v>
      </c>
      <c r="D18" s="94">
        <f t="shared" si="7"/>
        <v>23.258615614646757</v>
      </c>
      <c r="E18" s="94">
        <f t="shared" si="7"/>
        <v>23.688322980079946</v>
      </c>
      <c r="F18" s="94">
        <f t="shared" si="7"/>
        <v>24.131110366776703</v>
      </c>
      <c r="G18" s="94">
        <f t="shared" si="7"/>
        <v>24.173868835377998</v>
      </c>
      <c r="H18" s="94">
        <f t="shared" si="7"/>
        <v>24.647966226988473</v>
      </c>
      <c r="I18" s="94">
        <f t="shared" si="7"/>
        <v>25.127840022859303</v>
      </c>
      <c r="J18" s="94">
        <f t="shared" si="7"/>
        <v>25.738905787601905</v>
      </c>
      <c r="K18" s="94">
        <f t="shared" si="7"/>
        <v>25.822049840591891</v>
      </c>
      <c r="L18" s="94">
        <f t="shared" si="7"/>
        <v>25.896027870018976</v>
      </c>
      <c r="M18" s="94">
        <f t="shared" si="7"/>
        <v>25.980498172465143</v>
      </c>
      <c r="N18" s="94">
        <f t="shared" si="7"/>
        <v>26.139964896353611</v>
      </c>
      <c r="O18" s="94">
        <f t="shared" si="7"/>
        <v>26.316581770491361</v>
      </c>
      <c r="P18" s="94">
        <f t="shared" si="7"/>
        <v>26.528340831427769</v>
      </c>
      <c r="Q18" s="94">
        <f t="shared" si="7"/>
        <v>26.697326130608939</v>
      </c>
      <c r="R18" s="94">
        <f t="shared" ref="R18:V18" si="8">R7*1000/R4</f>
        <v>26.979149969929743</v>
      </c>
      <c r="S18" s="94">
        <f t="shared" si="8"/>
        <v>27.64449227205289</v>
      </c>
      <c r="T18" s="94">
        <f t="shared" si="8"/>
        <v>27.933627142339468</v>
      </c>
      <c r="U18" s="94">
        <f t="shared" si="8"/>
        <v>28.607613336261647</v>
      </c>
      <c r="V18" s="94">
        <f t="shared" si="8"/>
        <v>28.956852375236437</v>
      </c>
      <c r="W18" s="94">
        <f t="shared" ref="W18" si="9">W7*1000/W4</f>
        <v>29.117275958823157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56.928158770908688</v>
      </c>
      <c r="C19" s="15">
        <f t="shared" si="10"/>
        <v>57.090185677718651</v>
      </c>
      <c r="D19" s="15">
        <f t="shared" si="10"/>
        <v>57.250137063278594</v>
      </c>
      <c r="E19" s="15">
        <f t="shared" si="10"/>
        <v>57.414079443229369</v>
      </c>
      <c r="F19" s="15">
        <f t="shared" si="10"/>
        <v>57.576835825034223</v>
      </c>
      <c r="G19" s="15">
        <f t="shared" si="10"/>
        <v>57.703030133193842</v>
      </c>
      <c r="H19" s="15">
        <f t="shared" si="10"/>
        <v>57.873378083485143</v>
      </c>
      <c r="I19" s="15">
        <f t="shared" si="10"/>
        <v>58.045275442027645</v>
      </c>
      <c r="J19" s="15">
        <f t="shared" si="10"/>
        <v>58.247142274189308</v>
      </c>
      <c r="K19" s="15">
        <f t="shared" si="10"/>
        <v>58.38365407765442</v>
      </c>
      <c r="L19" s="15">
        <f t="shared" si="10"/>
        <v>58.530115271770811</v>
      </c>
      <c r="M19" s="15">
        <f t="shared" si="10"/>
        <v>58.689903262963682</v>
      </c>
      <c r="N19" s="15">
        <f t="shared" si="10"/>
        <v>58.856224659091907</v>
      </c>
      <c r="O19" s="15">
        <f t="shared" si="10"/>
        <v>59.028105207113221</v>
      </c>
      <c r="P19" s="15">
        <f t="shared" si="10"/>
        <v>59.211220736132404</v>
      </c>
      <c r="Q19" s="15">
        <f t="shared" si="10"/>
        <v>59.401531440493194</v>
      </c>
      <c r="R19" s="15">
        <f t="shared" ref="R19:V19" si="11">R7*1000/R6</f>
        <v>59.623898779123728</v>
      </c>
      <c r="S19" s="15">
        <f t="shared" si="11"/>
        <v>59.905590119864186</v>
      </c>
      <c r="T19" s="15">
        <f t="shared" si="11"/>
        <v>60.141129555742566</v>
      </c>
      <c r="U19" s="15">
        <f t="shared" si="11"/>
        <v>60.447918690472903</v>
      </c>
      <c r="V19" s="15">
        <f t="shared" si="11"/>
        <v>60.693604229034825</v>
      </c>
      <c r="W19" s="15">
        <f t="shared" ref="W19" si="12">W7*1000/W6</f>
        <v>60.913318590473551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24.811680012617902</v>
      </c>
      <c r="D20" s="4">
        <f t="shared" si="13"/>
        <v>25.202161373817603</v>
      </c>
      <c r="E20" s="4">
        <f t="shared" si="13"/>
        <v>25.613389425745172</v>
      </c>
      <c r="F20" s="4">
        <f t="shared" si="13"/>
        <v>26.037507647907308</v>
      </c>
      <c r="G20" s="4">
        <f t="shared" si="13"/>
        <v>26.041045464898044</v>
      </c>
      <c r="H20" s="4">
        <f t="shared" si="13"/>
        <v>26.51912904723833</v>
      </c>
      <c r="I20" s="4">
        <f t="shared" si="13"/>
        <v>26.993899225914767</v>
      </c>
      <c r="J20" s="4">
        <f t="shared" si="13"/>
        <v>27.601287102665665</v>
      </c>
      <c r="K20" s="4">
        <f t="shared" si="13"/>
        <v>27.743019077831949</v>
      </c>
      <c r="L20" s="4">
        <f t="shared" si="13"/>
        <v>27.928565690100051</v>
      </c>
      <c r="M20" s="4">
        <f t="shared" si="13"/>
        <v>28.168534410129016</v>
      </c>
      <c r="N20" s="4">
        <f t="shared" si="13"/>
        <v>28.457763929790929</v>
      </c>
      <c r="O20" s="4">
        <f t="shared" si="13"/>
        <v>28.67485462781196</v>
      </c>
      <c r="P20" s="4">
        <f t="shared" si="13"/>
        <v>28.870611869726961</v>
      </c>
      <c r="Q20" s="4">
        <f t="shared" si="13"/>
        <v>29.021501885688473</v>
      </c>
      <c r="R20" s="4">
        <f t="shared" ref="R20:V20" si="14">IF(SUM(R21)=0,"",R21/R17)</f>
        <v>29.320013042135191</v>
      </c>
      <c r="S20" s="4">
        <f t="shared" si="14"/>
        <v>29.931879721972752</v>
      </c>
      <c r="T20" s="4">
        <f t="shared" si="14"/>
        <v>30.23668323724096</v>
      </c>
      <c r="U20" s="4">
        <f t="shared" si="14"/>
        <v>30.892993003148838</v>
      </c>
      <c r="V20" s="4">
        <f t="shared" si="14"/>
        <v>31.141629679667048</v>
      </c>
      <c r="W20" s="4">
        <f t="shared" ref="W20" si="15">IF(SUM(W21)=0,"",W21/W17)</f>
        <v>31.453655605273344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62.009053055478056</v>
      </c>
      <c r="D21" s="3">
        <f t="shared" si="16"/>
        <v>62.034095960265361</v>
      </c>
      <c r="E21" s="3">
        <f t="shared" si="16"/>
        <v>62.07991914567949</v>
      </c>
      <c r="F21" s="3">
        <f t="shared" si="16"/>
        <v>62.125500250524972</v>
      </c>
      <c r="G21" s="3">
        <f t="shared" si="16"/>
        <v>62.159981151291227</v>
      </c>
      <c r="H21" s="3">
        <f t="shared" si="16"/>
        <v>62.266864846441955</v>
      </c>
      <c r="I21" s="3">
        <f t="shared" si="16"/>
        <v>62.355869601093758</v>
      </c>
      <c r="J21" s="3">
        <f t="shared" si="16"/>
        <v>62.461711079968268</v>
      </c>
      <c r="K21" s="3">
        <f t="shared" si="16"/>
        <v>62.726965477531586</v>
      </c>
      <c r="L21" s="3">
        <f t="shared" si="16"/>
        <v>63.124050430502628</v>
      </c>
      <c r="M21" s="3">
        <f t="shared" si="16"/>
        <v>63.632673577524102</v>
      </c>
      <c r="N21" s="3">
        <f t="shared" si="16"/>
        <v>64.074934828272063</v>
      </c>
      <c r="O21" s="3">
        <f t="shared" si="16"/>
        <v>64.31771232793956</v>
      </c>
      <c r="P21" s="3">
        <f t="shared" si="16"/>
        <v>64.439166515096488</v>
      </c>
      <c r="Q21" s="3">
        <f t="shared" si="16"/>
        <v>64.572820824050652</v>
      </c>
      <c r="R21" s="3">
        <f t="shared" ref="R21:V21" si="17">IF(SUM(R9)=0,"",R9*1000/R8)</f>
        <v>64.797204203072553</v>
      </c>
      <c r="S21" s="3">
        <f t="shared" si="17"/>
        <v>64.862356685577097</v>
      </c>
      <c r="T21" s="3">
        <f t="shared" si="17"/>
        <v>65.09961182773057</v>
      </c>
      <c r="U21" s="3">
        <f t="shared" si="17"/>
        <v>65.276928459901981</v>
      </c>
      <c r="V21" s="3">
        <f t="shared" si="17"/>
        <v>65.272900601629814</v>
      </c>
      <c r="W21" s="3">
        <f t="shared" ref="W21" si="18">IF(SUM(W9)=0,"",W9*1000/W8)</f>
        <v>65.801022988157541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4118.4721938955945</v>
      </c>
      <c r="C22" s="13">
        <f t="shared" si="19"/>
        <v>4431.5568314573857</v>
      </c>
      <c r="D22" s="13">
        <f t="shared" si="19"/>
        <v>4891.7275762673744</v>
      </c>
      <c r="E22" s="13">
        <f t="shared" si="19"/>
        <v>5399.2751470378107</v>
      </c>
      <c r="F22" s="13">
        <f t="shared" si="19"/>
        <v>5876.7427228947708</v>
      </c>
      <c r="G22" s="13">
        <f t="shared" si="19"/>
        <v>6483.6137972348861</v>
      </c>
      <c r="H22" s="13">
        <f t="shared" si="19"/>
        <v>7362.5756743466436</v>
      </c>
      <c r="I22" s="13">
        <f t="shared" si="19"/>
        <v>8029.4830810673448</v>
      </c>
      <c r="J22" s="13">
        <f t="shared" si="19"/>
        <v>7691.3814429437061</v>
      </c>
      <c r="K22" s="13">
        <f t="shared" si="19"/>
        <v>6632.034630285717</v>
      </c>
      <c r="L22" s="13">
        <f t="shared" si="19"/>
        <v>6559.8698432734145</v>
      </c>
      <c r="M22" s="13">
        <f t="shared" si="19"/>
        <v>6779.7711539479933</v>
      </c>
      <c r="N22" s="13">
        <f t="shared" si="19"/>
        <v>7099.5407286772306</v>
      </c>
      <c r="O22" s="13">
        <f t="shared" si="19"/>
        <v>7390.2367623291439</v>
      </c>
      <c r="P22" s="13">
        <f t="shared" si="19"/>
        <v>7682.4042169817276</v>
      </c>
      <c r="Q22" s="13">
        <f t="shared" si="19"/>
        <v>8064.2953295763082</v>
      </c>
      <c r="R22" s="13">
        <f t="shared" ref="R22:V22" si="20">R3*1000000/R4</f>
        <v>8416.3242458223776</v>
      </c>
      <c r="S22" s="13">
        <f t="shared" si="20"/>
        <v>8625.3309938973616</v>
      </c>
      <c r="T22" s="13">
        <f t="shared" si="20"/>
        <v>9016.9948352292377</v>
      </c>
      <c r="U22" s="13">
        <f t="shared" si="20"/>
        <v>9396.5680366245579</v>
      </c>
      <c r="V22" s="13">
        <f t="shared" si="20"/>
        <v>9244.666995901578</v>
      </c>
      <c r="W22" s="13">
        <f t="shared" ref="W22" si="21">W3*1000000/W4</f>
        <v>10076.870864304898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10448.234451592945</v>
      </c>
      <c r="C23" s="46">
        <f t="shared" si="22"/>
        <v>11075.293673804446</v>
      </c>
      <c r="D23" s="46">
        <f t="shared" si="22"/>
        <v>12040.788620332512</v>
      </c>
      <c r="E23" s="46">
        <f t="shared" si="22"/>
        <v>13086.380681678656</v>
      </c>
      <c r="F23" s="46">
        <f t="shared" si="22"/>
        <v>14021.909717338613</v>
      </c>
      <c r="G23" s="46">
        <f t="shared" si="22"/>
        <v>15476.387534886944</v>
      </c>
      <c r="H23" s="46">
        <f t="shared" si="22"/>
        <v>17287.313758291981</v>
      </c>
      <c r="I23" s="46">
        <f t="shared" si="22"/>
        <v>18548.094729736353</v>
      </c>
      <c r="J23" s="46">
        <f t="shared" si="22"/>
        <v>17405.595750227956</v>
      </c>
      <c r="K23" s="46">
        <f t="shared" si="22"/>
        <v>14995.030141911871</v>
      </c>
      <c r="L23" s="46">
        <f t="shared" si="22"/>
        <v>14826.595801556214</v>
      </c>
      <c r="M23" s="46">
        <f t="shared" si="22"/>
        <v>15315.492048260618</v>
      </c>
      <c r="N23" s="46">
        <f t="shared" si="22"/>
        <v>15985.18459225966</v>
      </c>
      <c r="O23" s="46">
        <f t="shared" si="22"/>
        <v>16576.304510845883</v>
      </c>
      <c r="P23" s="46">
        <f t="shared" si="22"/>
        <v>17147.115787090759</v>
      </c>
      <c r="Q23" s="46">
        <f t="shared" si="22"/>
        <v>17943.051308648912</v>
      </c>
      <c r="R23" s="46">
        <f t="shared" ref="R23:V23" si="23">R3*1000000/R6</f>
        <v>18600.069516071009</v>
      </c>
      <c r="S23" s="46">
        <f t="shared" si="23"/>
        <v>18691.084577846923</v>
      </c>
      <c r="T23" s="46">
        <f t="shared" si="23"/>
        <v>19413.59966701287</v>
      </c>
      <c r="U23" s="46">
        <f t="shared" si="23"/>
        <v>19854.95867729044</v>
      </c>
      <c r="V23" s="46">
        <f t="shared" si="23"/>
        <v>19376.83532062035</v>
      </c>
      <c r="W23" s="46">
        <f t="shared" ref="W23" si="24">W3*1000000/W6</f>
        <v>21080.805986813666</v>
      </c>
      <c r="DA23" s="11"/>
    </row>
    <row r="24" spans="1:105" ht="12" customHeight="1" x14ac:dyDescent="0.25">
      <c r="A24" s="180" t="s">
        <v>191</v>
      </c>
      <c r="B24" s="15">
        <v>0.31943787677062824</v>
      </c>
      <c r="C24" s="15">
        <v>0.33444949564810322</v>
      </c>
      <c r="D24" s="15">
        <v>0.36195648279138759</v>
      </c>
      <c r="E24" s="15">
        <v>0.39122679232101715</v>
      </c>
      <c r="F24" s="15">
        <v>0.41409128820144531</v>
      </c>
      <c r="G24" s="15">
        <v>0.45001778301426393</v>
      </c>
      <c r="H24" s="15">
        <v>0.49563893041791784</v>
      </c>
      <c r="I24" s="15">
        <v>0.52467644294476379</v>
      </c>
      <c r="J24" s="15">
        <v>0.49535564296375323</v>
      </c>
      <c r="K24" s="15">
        <v>0.43487124556131379</v>
      </c>
      <c r="L24" s="15">
        <v>0.42888816627353804</v>
      </c>
      <c r="M24" s="15">
        <v>0.44245928557732533</v>
      </c>
      <c r="N24" s="15">
        <v>0.46930914749189645</v>
      </c>
      <c r="O24" s="15">
        <v>0.4921252264924989</v>
      </c>
      <c r="P24" s="15">
        <v>0.50805882413623471</v>
      </c>
      <c r="Q24" s="15">
        <v>0.52453618219638098</v>
      </c>
      <c r="R24" s="15">
        <v>0.53440964216404907</v>
      </c>
      <c r="S24" s="15">
        <v>0.52774397898958225</v>
      </c>
      <c r="T24" s="15">
        <v>0.5405592084678198</v>
      </c>
      <c r="U24" s="15">
        <v>0.54659569081651527</v>
      </c>
      <c r="V24" s="15">
        <v>0.57583122537176479</v>
      </c>
      <c r="W24" s="15">
        <v>0.60009176456503677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926.30997420464303</v>
      </c>
      <c r="C28" s="22">
        <v>946.97196904557177</v>
      </c>
      <c r="D28" s="22">
        <v>915.90421324161628</v>
      </c>
      <c r="E28" s="22">
        <v>924.16268271711078</v>
      </c>
      <c r="F28" s="22">
        <v>921.95425623387791</v>
      </c>
      <c r="G28" s="22">
        <v>889.16655202063623</v>
      </c>
      <c r="H28" s="22">
        <v>881.16921754084251</v>
      </c>
      <c r="I28" s="22">
        <v>961.51857265692172</v>
      </c>
      <c r="J28" s="22">
        <v>951.95159071367152</v>
      </c>
      <c r="K28" s="22">
        <v>970.06835769561474</v>
      </c>
      <c r="L28" s="22">
        <v>1026.8485812553738</v>
      </c>
      <c r="M28" s="22">
        <v>935.25331040412732</v>
      </c>
      <c r="N28" s="22">
        <v>970.82794496990539</v>
      </c>
      <c r="O28" s="22">
        <v>933.50636285468602</v>
      </c>
      <c r="P28" s="22">
        <v>888.14316423043852</v>
      </c>
      <c r="Q28" s="22">
        <v>856.4352536543422</v>
      </c>
      <c r="R28" s="22">
        <v>929.57815993121233</v>
      </c>
      <c r="S28" s="22">
        <v>939.91358555459999</v>
      </c>
      <c r="T28" s="22">
        <v>952.21986242476351</v>
      </c>
      <c r="U28" s="22">
        <v>951.35073086844375</v>
      </c>
      <c r="V28" s="22">
        <v>944.70378331900258</v>
      </c>
      <c r="W28" s="22">
        <v>965.25631986242456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29.663370593293205</v>
      </c>
      <c r="C29" s="31">
        <v>22.409114359415305</v>
      </c>
      <c r="D29" s="31">
        <v>26.368013757523642</v>
      </c>
      <c r="E29" s="31">
        <v>18.227343078245912</v>
      </c>
      <c r="F29" s="31">
        <v>25.825967325881336</v>
      </c>
      <c r="G29" s="31">
        <v>23.395528804815136</v>
      </c>
      <c r="H29" s="31">
        <v>18.357437661220981</v>
      </c>
      <c r="I29" s="31">
        <v>10.689767841788477</v>
      </c>
      <c r="J29" s="31">
        <v>11.56981943250215</v>
      </c>
      <c r="K29" s="31">
        <v>7.215993121238176</v>
      </c>
      <c r="L29" s="31">
        <v>8.6290627687016332</v>
      </c>
      <c r="M29" s="31">
        <v>10.71152192605331</v>
      </c>
      <c r="N29" s="31">
        <v>9.8505588993981075</v>
      </c>
      <c r="O29" s="31">
        <v>9.8294926913155631</v>
      </c>
      <c r="P29" s="31">
        <v>8.1703353396388643</v>
      </c>
      <c r="Q29" s="31">
        <v>4.1352536543422183</v>
      </c>
      <c r="R29" s="31">
        <v>0.9453998280309539</v>
      </c>
      <c r="S29" s="31">
        <v>1.101805674978503</v>
      </c>
      <c r="T29" s="31">
        <v>1.050902837489252</v>
      </c>
      <c r="U29" s="31">
        <v>1.1914015477214099</v>
      </c>
      <c r="V29" s="31">
        <v>0.95907136715391217</v>
      </c>
      <c r="W29" s="31">
        <v>0.59570077386070508</v>
      </c>
      <c r="DA29" s="59" t="s">
        <v>231</v>
      </c>
    </row>
    <row r="30" spans="1:105" ht="12" customHeight="1" x14ac:dyDescent="0.25">
      <c r="A30" s="73" t="s">
        <v>75</v>
      </c>
      <c r="B30" s="98">
        <v>20.664918314703353</v>
      </c>
      <c r="C30" s="98">
        <v>23.772312983662935</v>
      </c>
      <c r="D30" s="98">
        <v>15.384092863284604</v>
      </c>
      <c r="E30" s="98">
        <v>14.450214961306965</v>
      </c>
      <c r="F30" s="98">
        <v>10.408942390369734</v>
      </c>
      <c r="G30" s="98">
        <v>9.3221840068787625</v>
      </c>
      <c r="H30" s="98">
        <v>10.33250214961307</v>
      </c>
      <c r="I30" s="98">
        <v>8.2354256233877905</v>
      </c>
      <c r="J30" s="98">
        <v>10.33250214961307</v>
      </c>
      <c r="K30" s="98">
        <v>8.3118658641444547</v>
      </c>
      <c r="L30" s="98">
        <v>8.3456577815993107</v>
      </c>
      <c r="M30" s="98">
        <v>9.3559759243336202</v>
      </c>
      <c r="N30" s="98">
        <v>8.3118658641444547</v>
      </c>
      <c r="O30" s="98">
        <v>7.3015477214101461</v>
      </c>
      <c r="P30" s="98">
        <v>8.3883061049011172</v>
      </c>
      <c r="Q30" s="98">
        <v>9.474978503869302</v>
      </c>
      <c r="R30" s="98">
        <v>10.638177128116938</v>
      </c>
      <c r="S30" s="98">
        <v>9.6278589853826304</v>
      </c>
      <c r="T30" s="98">
        <v>8.5411006018916584</v>
      </c>
      <c r="U30" s="98">
        <v>9.2692175408426483</v>
      </c>
      <c r="V30" s="98">
        <v>6.3676698194325017</v>
      </c>
      <c r="W30" s="98">
        <v>4.7052450558899404</v>
      </c>
      <c r="DA30" s="63"/>
    </row>
    <row r="31" spans="1:105" ht="12" customHeight="1" x14ac:dyDescent="0.25">
      <c r="A31" s="97" t="s">
        <v>74</v>
      </c>
      <c r="B31" s="98">
        <v>6.5204643164230429</v>
      </c>
      <c r="C31" s="98">
        <v>7.6072226999140149</v>
      </c>
      <c r="D31" s="98">
        <v>3.2602751504729151</v>
      </c>
      <c r="E31" s="98">
        <v>4.3470335339638861</v>
      </c>
      <c r="F31" s="98">
        <v>4.3470335339638861</v>
      </c>
      <c r="G31" s="98">
        <v>3.2602751504729151</v>
      </c>
      <c r="H31" s="98">
        <v>3.2602751504729151</v>
      </c>
      <c r="I31" s="98">
        <v>2.1735167669819431</v>
      </c>
      <c r="J31" s="98">
        <v>3.2602751504729151</v>
      </c>
      <c r="K31" s="98">
        <v>3.2602751504729151</v>
      </c>
      <c r="L31" s="98">
        <v>4.3043852106620806</v>
      </c>
      <c r="M31" s="98">
        <v>4.3043852106620806</v>
      </c>
      <c r="N31" s="98">
        <v>3.2602751504729151</v>
      </c>
      <c r="O31" s="98">
        <v>3.2602751504729151</v>
      </c>
      <c r="P31" s="98">
        <v>4.3470335339638861</v>
      </c>
      <c r="Q31" s="98">
        <v>5.4337059329320718</v>
      </c>
      <c r="R31" s="98">
        <v>7.6072226999140149</v>
      </c>
      <c r="S31" s="98">
        <v>7.6072226999140149</v>
      </c>
      <c r="T31" s="98">
        <v>6.5204643164230429</v>
      </c>
      <c r="U31" s="98">
        <v>7.2485812553740328</v>
      </c>
      <c r="V31" s="98">
        <v>4.3470335339638861</v>
      </c>
      <c r="W31" s="98">
        <v>3.6949269131556322</v>
      </c>
      <c r="DA31" s="63" t="s">
        <v>232</v>
      </c>
    </row>
    <row r="32" spans="1:105" ht="12" customHeight="1" x14ac:dyDescent="0.25">
      <c r="A32" s="97" t="s">
        <v>201</v>
      </c>
      <c r="B32" s="98">
        <v>14.14445399828031</v>
      </c>
      <c r="C32" s="98">
        <v>16.165090283748921</v>
      </c>
      <c r="D32" s="98">
        <v>12.12381771281169</v>
      </c>
      <c r="E32" s="98">
        <v>10.103181427343079</v>
      </c>
      <c r="F32" s="98">
        <v>6.0619088564058483</v>
      </c>
      <c r="G32" s="98">
        <v>6.0619088564058474</v>
      </c>
      <c r="H32" s="98">
        <v>7.0722269991401552</v>
      </c>
      <c r="I32" s="98">
        <v>6.0619088564058474</v>
      </c>
      <c r="J32" s="98">
        <v>7.0722269991401552</v>
      </c>
      <c r="K32" s="98">
        <v>5.0515907136715397</v>
      </c>
      <c r="L32" s="98">
        <v>4.0412725709372301</v>
      </c>
      <c r="M32" s="98">
        <v>5.0515907136715397</v>
      </c>
      <c r="N32" s="98">
        <v>5.0515907136715397</v>
      </c>
      <c r="O32" s="98">
        <v>4.041272570937231</v>
      </c>
      <c r="P32" s="98">
        <v>4.041272570937231</v>
      </c>
      <c r="Q32" s="98">
        <v>4.0412725709372301</v>
      </c>
      <c r="R32" s="98">
        <v>3.0309544282029233</v>
      </c>
      <c r="S32" s="98">
        <v>2.0206362854686155</v>
      </c>
      <c r="T32" s="98">
        <v>2.0206362854686155</v>
      </c>
      <c r="U32" s="98">
        <v>2.0206362854686155</v>
      </c>
      <c r="V32" s="98">
        <v>2.0206362854686155</v>
      </c>
      <c r="W32" s="98">
        <v>1.0103181427343082</v>
      </c>
      <c r="DA32" s="63" t="s">
        <v>233</v>
      </c>
    </row>
    <row r="33" spans="1:105" ht="12" customHeight="1" x14ac:dyDescent="0.25">
      <c r="A33" s="73" t="s">
        <v>192</v>
      </c>
      <c r="B33" s="98">
        <v>41.917454858125538</v>
      </c>
      <c r="C33" s="98">
        <v>41.638005159071362</v>
      </c>
      <c r="D33" s="98">
        <v>36.844368013757517</v>
      </c>
      <c r="E33" s="98">
        <v>37.338779019776439</v>
      </c>
      <c r="F33" s="98">
        <v>38.585554600171967</v>
      </c>
      <c r="G33" s="98">
        <v>44.969905417024933</v>
      </c>
      <c r="H33" s="98">
        <v>45.657781599312123</v>
      </c>
      <c r="I33" s="98">
        <v>48.860705073086841</v>
      </c>
      <c r="J33" s="98">
        <v>49.161650902837494</v>
      </c>
      <c r="K33" s="98">
        <v>50.666380051590707</v>
      </c>
      <c r="L33" s="98">
        <v>54.901117798796207</v>
      </c>
      <c r="M33" s="98">
        <v>51.67669819432502</v>
      </c>
      <c r="N33" s="98">
        <v>55.331040412725713</v>
      </c>
      <c r="O33" s="98">
        <v>52.278589853826311</v>
      </c>
      <c r="P33" s="98">
        <v>52.214101461736881</v>
      </c>
      <c r="Q33" s="98">
        <v>49.312123817712809</v>
      </c>
      <c r="R33" s="98">
        <v>57.867583834909709</v>
      </c>
      <c r="S33" s="98">
        <v>53.81367153912295</v>
      </c>
      <c r="T33" s="98">
        <v>54.980997420464313</v>
      </c>
      <c r="U33" s="98">
        <v>57.781255374032668</v>
      </c>
      <c r="V33" s="98">
        <v>56.207652622527952</v>
      </c>
      <c r="W33" s="98">
        <v>60.358297506448842</v>
      </c>
      <c r="DA33" s="63" t="s">
        <v>234</v>
      </c>
    </row>
    <row r="34" spans="1:105" ht="12" customHeight="1" x14ac:dyDescent="0.25">
      <c r="A34" s="73" t="s">
        <v>73</v>
      </c>
      <c r="B34" s="98">
        <v>331.70920034393811</v>
      </c>
      <c r="C34" s="98">
        <v>325.88134135855552</v>
      </c>
      <c r="D34" s="98">
        <v>307.84849527085117</v>
      </c>
      <c r="E34" s="98">
        <v>343.93809114359408</v>
      </c>
      <c r="F34" s="98">
        <v>336.58159931212379</v>
      </c>
      <c r="G34" s="98">
        <v>294.7835769561479</v>
      </c>
      <c r="H34" s="98">
        <v>289.17076526225281</v>
      </c>
      <c r="I34" s="98">
        <v>378.85735167669822</v>
      </c>
      <c r="J34" s="98">
        <v>388.36345657781601</v>
      </c>
      <c r="K34" s="98">
        <v>411.26878761822871</v>
      </c>
      <c r="L34" s="98">
        <v>423.42596732588129</v>
      </c>
      <c r="M34" s="98">
        <v>364.55047291487529</v>
      </c>
      <c r="N34" s="98">
        <v>389.24711951848673</v>
      </c>
      <c r="O34" s="98">
        <v>373.65055889939799</v>
      </c>
      <c r="P34" s="98">
        <v>371.47704213241622</v>
      </c>
      <c r="Q34" s="98">
        <v>361.44548581255373</v>
      </c>
      <c r="R34" s="98">
        <v>383.77755803955279</v>
      </c>
      <c r="S34" s="98">
        <v>390.41754084264818</v>
      </c>
      <c r="T34" s="98">
        <v>394.09570077386059</v>
      </c>
      <c r="U34" s="98">
        <v>378.37970765262253</v>
      </c>
      <c r="V34" s="98">
        <v>396.48417884780741</v>
      </c>
      <c r="W34" s="98">
        <v>387.88409286328448</v>
      </c>
      <c r="DA34" s="63"/>
    </row>
    <row r="35" spans="1:105" ht="12" customHeight="1" x14ac:dyDescent="0.25">
      <c r="A35" s="97" t="s">
        <v>204</v>
      </c>
      <c r="B35" s="98">
        <v>331.70920034393811</v>
      </c>
      <c r="C35" s="98">
        <v>325.88134135855552</v>
      </c>
      <c r="D35" s="98">
        <v>307.84849527085117</v>
      </c>
      <c r="E35" s="98">
        <v>343.93809114359408</v>
      </c>
      <c r="F35" s="98">
        <v>336.58159931212379</v>
      </c>
      <c r="G35" s="98">
        <v>294.7835769561479</v>
      </c>
      <c r="H35" s="98">
        <v>289.17076526225281</v>
      </c>
      <c r="I35" s="98">
        <v>378.85735167669822</v>
      </c>
      <c r="J35" s="98">
        <v>388.36345657781601</v>
      </c>
      <c r="K35" s="98">
        <v>411.26878761822871</v>
      </c>
      <c r="L35" s="98">
        <v>423.42596732588129</v>
      </c>
      <c r="M35" s="98">
        <v>364.55047291487529</v>
      </c>
      <c r="N35" s="98">
        <v>389.24711951848673</v>
      </c>
      <c r="O35" s="98">
        <v>373.65055889939799</v>
      </c>
      <c r="P35" s="98">
        <v>371.47704213241622</v>
      </c>
      <c r="Q35" s="98">
        <v>361.44548581255373</v>
      </c>
      <c r="R35" s="98">
        <v>383.77755803955279</v>
      </c>
      <c r="S35" s="98">
        <v>390.41754084264818</v>
      </c>
      <c r="T35" s="98">
        <v>394.09570077386059</v>
      </c>
      <c r="U35" s="98">
        <v>378.37970765262253</v>
      </c>
      <c r="V35" s="98">
        <v>396.48417884780741</v>
      </c>
      <c r="W35" s="98">
        <v>387.88409286328448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240</v>
      </c>
    </row>
    <row r="41" spans="1:105" ht="12" customHeight="1" x14ac:dyDescent="0.25">
      <c r="A41" s="73" t="s">
        <v>203</v>
      </c>
      <c r="B41" s="98">
        <v>376.30171969045568</v>
      </c>
      <c r="C41" s="98">
        <v>396.98572656921749</v>
      </c>
      <c r="D41" s="98">
        <v>393.25975924333608</v>
      </c>
      <c r="E41" s="98">
        <v>373.14892519346512</v>
      </c>
      <c r="F41" s="98">
        <v>371.42923473774721</v>
      </c>
      <c r="G41" s="98">
        <v>377.40042992261391</v>
      </c>
      <c r="H41" s="98">
        <v>373.6266552020636</v>
      </c>
      <c r="I41" s="98">
        <v>362.42476354256229</v>
      </c>
      <c r="J41" s="98">
        <v>333.88271711092</v>
      </c>
      <c r="K41" s="98">
        <v>330.61049011177988</v>
      </c>
      <c r="L41" s="98">
        <v>357.60008598452282</v>
      </c>
      <c r="M41" s="98">
        <v>332.66457437661222</v>
      </c>
      <c r="N41" s="98">
        <v>339.90163370593291</v>
      </c>
      <c r="O41" s="98">
        <v>330.08503869303519</v>
      </c>
      <c r="P41" s="98">
        <v>298.36629406706788</v>
      </c>
      <c r="Q41" s="98">
        <v>283.48615649183142</v>
      </c>
      <c r="R41" s="98">
        <v>311.86104901117801</v>
      </c>
      <c r="S41" s="98">
        <v>318.14273430782458</v>
      </c>
      <c r="T41" s="98">
        <v>322.44196044711953</v>
      </c>
      <c r="U41" s="98">
        <v>326.74118658641441</v>
      </c>
      <c r="V41" s="98">
        <v>312.88813413585552</v>
      </c>
      <c r="W41" s="98">
        <v>320.05348237317281</v>
      </c>
      <c r="DA41" s="63" t="s">
        <v>241</v>
      </c>
    </row>
    <row r="42" spans="1:105" ht="12" customHeight="1" x14ac:dyDescent="0.25">
      <c r="A42" s="32" t="s">
        <v>53</v>
      </c>
      <c r="B42" s="33">
        <v>126.0533104041272</v>
      </c>
      <c r="C42" s="33">
        <v>136.28546861564919</v>
      </c>
      <c r="D42" s="33">
        <v>136.19948409286329</v>
      </c>
      <c r="E42" s="33">
        <v>137.0593293207223</v>
      </c>
      <c r="F42" s="33">
        <v>139.12295786758381</v>
      </c>
      <c r="G42" s="33">
        <v>139.29492691315559</v>
      </c>
      <c r="H42" s="33">
        <v>144.02407566638001</v>
      </c>
      <c r="I42" s="33">
        <v>152.45055889939809</v>
      </c>
      <c r="J42" s="33">
        <v>158.64144453998281</v>
      </c>
      <c r="K42" s="33">
        <v>161.99484092863281</v>
      </c>
      <c r="L42" s="33">
        <v>173.9466895958727</v>
      </c>
      <c r="M42" s="33">
        <v>166.29406706792781</v>
      </c>
      <c r="N42" s="33">
        <v>168.18572656921751</v>
      </c>
      <c r="O42" s="33">
        <v>160.36113499570081</v>
      </c>
      <c r="P42" s="33">
        <v>149.52708512467751</v>
      </c>
      <c r="Q42" s="33">
        <v>148.58125537403271</v>
      </c>
      <c r="R42" s="33">
        <v>164.48839208942391</v>
      </c>
      <c r="S42" s="33">
        <v>166.80997420464311</v>
      </c>
      <c r="T42" s="33">
        <v>171.10920034393811</v>
      </c>
      <c r="U42" s="33">
        <v>177.98796216681001</v>
      </c>
      <c r="V42" s="33">
        <v>171.79707652622531</v>
      </c>
      <c r="W42" s="33">
        <v>191.6595012897678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926.30997420464314</v>
      </c>
      <c r="C44" s="205">
        <f t="shared" si="25"/>
        <v>946.97196904557177</v>
      </c>
      <c r="D44" s="205">
        <f t="shared" si="25"/>
        <v>915.90421324161628</v>
      </c>
      <c r="E44" s="205">
        <f t="shared" si="25"/>
        <v>924.1626827171109</v>
      </c>
      <c r="F44" s="205">
        <f t="shared" si="25"/>
        <v>921.95425623387803</v>
      </c>
      <c r="G44" s="205">
        <f t="shared" si="25"/>
        <v>889.16655202063657</v>
      </c>
      <c r="H44" s="205">
        <f t="shared" si="25"/>
        <v>881.16921754084251</v>
      </c>
      <c r="I44" s="205">
        <f t="shared" si="25"/>
        <v>961.51857265692183</v>
      </c>
      <c r="J44" s="205">
        <f t="shared" si="25"/>
        <v>951.95159071367129</v>
      </c>
      <c r="K44" s="205">
        <f t="shared" si="25"/>
        <v>970.06835769561451</v>
      </c>
      <c r="L44" s="205">
        <f t="shared" si="25"/>
        <v>1026.8485812553738</v>
      </c>
      <c r="M44" s="205">
        <f t="shared" si="25"/>
        <v>935.25331040412766</v>
      </c>
      <c r="N44" s="205">
        <f t="shared" si="25"/>
        <v>970.82794496990573</v>
      </c>
      <c r="O44" s="205">
        <f t="shared" si="25"/>
        <v>933.50636285468647</v>
      </c>
      <c r="P44" s="205">
        <f t="shared" si="25"/>
        <v>888.14316423043852</v>
      </c>
      <c r="Q44" s="205">
        <f t="shared" si="25"/>
        <v>856.43525365434243</v>
      </c>
      <c r="R44" s="205">
        <f t="shared" ref="R44:V44" si="26">SUM(R45,R50)</f>
        <v>929.57815993121244</v>
      </c>
      <c r="S44" s="205">
        <f t="shared" si="26"/>
        <v>939.9135855546001</v>
      </c>
      <c r="T44" s="205">
        <f t="shared" si="26"/>
        <v>952.21986242476373</v>
      </c>
      <c r="U44" s="205">
        <f t="shared" si="26"/>
        <v>951.35073086844352</v>
      </c>
      <c r="V44" s="205">
        <f t="shared" si="26"/>
        <v>944.7037833190027</v>
      </c>
      <c r="W44" s="205">
        <f t="shared" ref="W44" si="27">SUM(W45,W50)</f>
        <v>965.25631986242468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856.6833134366409</v>
      </c>
      <c r="C45" s="192">
        <f t="shared" si="28"/>
        <v>872.42128769660417</v>
      </c>
      <c r="D45" s="192">
        <f t="shared" si="28"/>
        <v>837.22684117665335</v>
      </c>
      <c r="E45" s="192">
        <f t="shared" si="28"/>
        <v>842.32648732506595</v>
      </c>
      <c r="F45" s="192">
        <f t="shared" si="28"/>
        <v>837.95588285287124</v>
      </c>
      <c r="G45" s="192">
        <f t="shared" si="28"/>
        <v>803.05769320686409</v>
      </c>
      <c r="H45" s="192">
        <f t="shared" si="28"/>
        <v>792.32552724470236</v>
      </c>
      <c r="I45" s="192">
        <f t="shared" si="28"/>
        <v>869.26126640225061</v>
      </c>
      <c r="J45" s="192">
        <f t="shared" si="28"/>
        <v>855.21571762245253</v>
      </c>
      <c r="K45" s="192">
        <f t="shared" si="28"/>
        <v>870.25959181463384</v>
      </c>
      <c r="L45" s="192">
        <f t="shared" si="28"/>
        <v>923.55415054831451</v>
      </c>
      <c r="M45" s="192">
        <f t="shared" si="28"/>
        <v>831.04334097640242</v>
      </c>
      <c r="N45" s="192">
        <f t="shared" si="28"/>
        <v>865.43251170344922</v>
      </c>
      <c r="O45" s="192">
        <f t="shared" si="28"/>
        <v>833.01426865386486</v>
      </c>
      <c r="P45" s="192">
        <f t="shared" si="28"/>
        <v>794.4404079487914</v>
      </c>
      <c r="Q45" s="192">
        <f t="shared" si="28"/>
        <v>763.32519346517654</v>
      </c>
      <c r="R45" s="192">
        <f t="shared" ref="R45:V45" si="29">SUM(R46:R49)</f>
        <v>826.4997468233496</v>
      </c>
      <c r="S45" s="192">
        <f t="shared" si="29"/>
        <v>835.38031432119988</v>
      </c>
      <c r="T45" s="192">
        <f t="shared" si="29"/>
        <v>852.04789337919192</v>
      </c>
      <c r="U45" s="192">
        <f t="shared" si="29"/>
        <v>839.82880481513314</v>
      </c>
      <c r="V45" s="192">
        <f t="shared" si="29"/>
        <v>837.06061908856418</v>
      </c>
      <c r="W45" s="192">
        <f t="shared" ref="W45" si="30">SUM(W46:W49)</f>
        <v>845.16792299608289</v>
      </c>
      <c r="DA45" s="213" t="s">
        <v>244</v>
      </c>
    </row>
    <row r="46" spans="1:105" ht="12" customHeight="1" x14ac:dyDescent="0.25">
      <c r="A46" s="97" t="s">
        <v>57</v>
      </c>
      <c r="B46" s="74">
        <v>717.43017438145978</v>
      </c>
      <c r="C46" s="74">
        <v>728.54359268101257</v>
      </c>
      <c r="D46" s="74">
        <v>701.68246738391156</v>
      </c>
      <c r="E46" s="74">
        <v>708.88113076372792</v>
      </c>
      <c r="F46" s="74">
        <v>702.74775034312324</v>
      </c>
      <c r="G46" s="74">
        <v>672.97382770533159</v>
      </c>
      <c r="H46" s="74">
        <v>658.40637315270612</v>
      </c>
      <c r="I46" s="74">
        <v>747.99301691928838</v>
      </c>
      <c r="J46" s="74">
        <v>736.1899006115766</v>
      </c>
      <c r="K46" s="74">
        <v>759.36644643228931</v>
      </c>
      <c r="L46" s="74">
        <v>804.5174565559978</v>
      </c>
      <c r="M46" s="74">
        <v>722.21137034862431</v>
      </c>
      <c r="N46" s="74">
        <v>753.31576858041763</v>
      </c>
      <c r="O46" s="74">
        <v>725.41875033731321</v>
      </c>
      <c r="P46" s="74">
        <v>691.47800378088505</v>
      </c>
      <c r="Q46" s="74">
        <v>661.60217947575461</v>
      </c>
      <c r="R46" s="74">
        <v>714.1126701451235</v>
      </c>
      <c r="S46" s="74">
        <v>721.88251623827489</v>
      </c>
      <c r="T46" s="74">
        <v>740.85108867724159</v>
      </c>
      <c r="U46" s="74">
        <v>724.46568666508051</v>
      </c>
      <c r="V46" s="74">
        <v>725.34513911873012</v>
      </c>
      <c r="W46" s="74">
        <v>730.4263749126136</v>
      </c>
      <c r="DA46" s="90" t="s">
        <v>245</v>
      </c>
    </row>
    <row r="47" spans="1:105" ht="12" customHeight="1" x14ac:dyDescent="0.25">
      <c r="A47" s="97" t="s">
        <v>56</v>
      </c>
      <c r="B47" s="74">
        <v>1.1010226735235623E-3</v>
      </c>
      <c r="C47" s="74">
        <v>1.4274705968558084E-3</v>
      </c>
      <c r="D47" s="74">
        <v>1.8382777324829668E-3</v>
      </c>
      <c r="E47" s="74">
        <v>2.1289620549090949E-3</v>
      </c>
      <c r="F47" s="74">
        <v>3.052402574050895E-3</v>
      </c>
      <c r="G47" s="74">
        <v>4.5310602575916832E-3</v>
      </c>
      <c r="H47" s="74">
        <v>5.6385022822621209E-3</v>
      </c>
      <c r="I47" s="74">
        <v>6.9405569667438816E-3</v>
      </c>
      <c r="J47" s="74">
        <v>8.3615864013917747E-3</v>
      </c>
      <c r="K47" s="74">
        <v>9.187847710186995E-3</v>
      </c>
      <c r="L47" s="74">
        <v>1.961249615850701E-2</v>
      </c>
      <c r="M47" s="74">
        <v>1.3629607417427442E-2</v>
      </c>
      <c r="N47" s="74">
        <v>1.1995678672139635E-2</v>
      </c>
      <c r="O47" s="74">
        <v>1.2699537495560517E-2</v>
      </c>
      <c r="P47" s="74">
        <v>1.5956401744413658E-2</v>
      </c>
      <c r="Q47" s="74">
        <v>1.5230952914829394E-2</v>
      </c>
      <c r="R47" s="74">
        <v>1.7784710134137592E-2</v>
      </c>
      <c r="S47" s="74">
        <v>1.9676284521217457E-2</v>
      </c>
      <c r="T47" s="74">
        <v>2.8909555501595414E-2</v>
      </c>
      <c r="U47" s="74">
        <v>2.1500909028416917E-2</v>
      </c>
      <c r="V47" s="74">
        <v>2.49485920141546E-2</v>
      </c>
      <c r="W47" s="74">
        <v>4.1276637644898057E-2</v>
      </c>
      <c r="DA47" s="90" t="s">
        <v>246</v>
      </c>
    </row>
    <row r="48" spans="1:105" ht="12" customHeight="1" x14ac:dyDescent="0.25">
      <c r="A48" s="97" t="s">
        <v>55</v>
      </c>
      <c r="B48" s="74">
        <v>85.215977743959854</v>
      </c>
      <c r="C48" s="74">
        <v>87.611242242508524</v>
      </c>
      <c r="D48" s="74">
        <v>88.024135952159241</v>
      </c>
      <c r="E48" s="74">
        <v>85.196303620088514</v>
      </c>
      <c r="F48" s="74">
        <v>86.407628805890582</v>
      </c>
      <c r="G48" s="74">
        <v>86.731700769767087</v>
      </c>
      <c r="H48" s="74">
        <v>88.161941530973138</v>
      </c>
      <c r="I48" s="74">
        <v>79.71400475933298</v>
      </c>
      <c r="J48" s="74">
        <v>77.491173325595398</v>
      </c>
      <c r="K48" s="74">
        <v>73.997337054096619</v>
      </c>
      <c r="L48" s="74">
        <v>77.152076838617788</v>
      </c>
      <c r="M48" s="74">
        <v>70.392865736653619</v>
      </c>
      <c r="N48" s="74">
        <v>73.438194285911777</v>
      </c>
      <c r="O48" s="74">
        <v>70.600372143573139</v>
      </c>
      <c r="P48" s="74">
        <v>66.715294151092394</v>
      </c>
      <c r="Q48" s="74">
        <v>64.37457818970428</v>
      </c>
      <c r="R48" s="74">
        <v>69.762494552673104</v>
      </c>
      <c r="S48" s="74">
        <v>70.586166593004521</v>
      </c>
      <c r="T48" s="74">
        <v>70.157695103392996</v>
      </c>
      <c r="U48" s="74">
        <v>71.485178039038431</v>
      </c>
      <c r="V48" s="74">
        <v>71.185397214242471</v>
      </c>
      <c r="W48" s="74">
        <v>72.394984239973354</v>
      </c>
      <c r="DA48" s="90" t="s">
        <v>247</v>
      </c>
    </row>
    <row r="49" spans="1:105" ht="12" customHeight="1" x14ac:dyDescent="0.25">
      <c r="A49" s="107" t="s">
        <v>54</v>
      </c>
      <c r="B49" s="193">
        <v>54.036060288547745</v>
      </c>
      <c r="C49" s="193">
        <v>56.265025302486222</v>
      </c>
      <c r="D49" s="193">
        <v>47.518399562849993</v>
      </c>
      <c r="E49" s="193">
        <v>48.246923979194548</v>
      </c>
      <c r="F49" s="193">
        <v>48.797451301283374</v>
      </c>
      <c r="G49" s="193">
        <v>43.34763367150773</v>
      </c>
      <c r="H49" s="193">
        <v>45.751574058740871</v>
      </c>
      <c r="I49" s="193">
        <v>41.547304166662514</v>
      </c>
      <c r="J49" s="193">
        <v>41.526282098879207</v>
      </c>
      <c r="K49" s="193">
        <v>36.886620480537708</v>
      </c>
      <c r="L49" s="193">
        <v>41.86500465754041</v>
      </c>
      <c r="M49" s="193">
        <v>38.425475283707016</v>
      </c>
      <c r="N49" s="193">
        <v>38.666553158447648</v>
      </c>
      <c r="O49" s="193">
        <v>36.982446635482887</v>
      </c>
      <c r="P49" s="193">
        <v>36.231153615069459</v>
      </c>
      <c r="Q49" s="193">
        <v>37.333204846802822</v>
      </c>
      <c r="R49" s="193">
        <v>42.606797415418882</v>
      </c>
      <c r="S49" s="193">
        <v>42.891955205399157</v>
      </c>
      <c r="T49" s="193">
        <v>41.010200043055647</v>
      </c>
      <c r="U49" s="193">
        <v>43.856439201985886</v>
      </c>
      <c r="V49" s="193">
        <v>40.505134163577374</v>
      </c>
      <c r="W49" s="193">
        <v>42.305287205851052</v>
      </c>
      <c r="DA49" s="214" t="s">
        <v>248</v>
      </c>
    </row>
    <row r="50" spans="1:105" ht="12" customHeight="1" x14ac:dyDescent="0.25">
      <c r="A50" s="209" t="s">
        <v>58</v>
      </c>
      <c r="B50" s="77">
        <v>69.626660768002253</v>
      </c>
      <c r="C50" s="77">
        <v>74.550681348967657</v>
      </c>
      <c r="D50" s="77">
        <v>78.677372064962952</v>
      </c>
      <c r="E50" s="77">
        <v>81.836195392044942</v>
      </c>
      <c r="F50" s="77">
        <v>83.998373381006829</v>
      </c>
      <c r="G50" s="77">
        <v>86.108858813772429</v>
      </c>
      <c r="H50" s="77">
        <v>88.843690296140181</v>
      </c>
      <c r="I50" s="77">
        <v>92.257306254671164</v>
      </c>
      <c r="J50" s="77">
        <v>96.735873091218792</v>
      </c>
      <c r="K50" s="77">
        <v>99.80876588098063</v>
      </c>
      <c r="L50" s="77">
        <v>103.29443070705931</v>
      </c>
      <c r="M50" s="77">
        <v>104.20996942772518</v>
      </c>
      <c r="N50" s="77">
        <v>105.39543326645646</v>
      </c>
      <c r="O50" s="77">
        <v>100.49209420082161</v>
      </c>
      <c r="P50" s="77">
        <v>93.702756281647069</v>
      </c>
      <c r="Q50" s="77">
        <v>93.110060189165935</v>
      </c>
      <c r="R50" s="77">
        <v>103.07841310786279</v>
      </c>
      <c r="S50" s="77">
        <v>104.5332712334002</v>
      </c>
      <c r="T50" s="77">
        <v>100.17196904557177</v>
      </c>
      <c r="U50" s="77">
        <v>111.52192605331038</v>
      </c>
      <c r="V50" s="77">
        <v>107.64316423043852</v>
      </c>
      <c r="W50" s="77">
        <v>120.0883968663418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0.92483438297446197</v>
      </c>
      <c r="C53" s="195">
        <f t="shared" si="34"/>
        <v>0.92127466938213043</v>
      </c>
      <c r="D53" s="195">
        <f t="shared" si="34"/>
        <v>0.91409868965827346</v>
      </c>
      <c r="E53" s="195">
        <f t="shared" si="34"/>
        <v>0.91144827969958697</v>
      </c>
      <c r="F53" s="195">
        <f t="shared" si="34"/>
        <v>0.90889095330593239</v>
      </c>
      <c r="G53" s="195">
        <f t="shared" si="34"/>
        <v>0.9031577845364408</v>
      </c>
      <c r="H53" s="195">
        <f t="shared" si="34"/>
        <v>0.89917522250256976</v>
      </c>
      <c r="I53" s="195">
        <f t="shared" si="34"/>
        <v>0.90405041683205278</v>
      </c>
      <c r="J53" s="195">
        <f t="shared" si="34"/>
        <v>0.8983815206205007</v>
      </c>
      <c r="K53" s="195">
        <f t="shared" si="34"/>
        <v>0.89711161580604981</v>
      </c>
      <c r="L53" s="195">
        <f t="shared" si="34"/>
        <v>0.8994063656583362</v>
      </c>
      <c r="M53" s="195">
        <f t="shared" si="34"/>
        <v>0.88857567434570683</v>
      </c>
      <c r="N53" s="195">
        <f t="shared" si="34"/>
        <v>0.89143757777829147</v>
      </c>
      <c r="O53" s="195">
        <f t="shared" si="34"/>
        <v>0.89234985619860774</v>
      </c>
      <c r="P53" s="195">
        <f t="shared" si="34"/>
        <v>0.89449588753763698</v>
      </c>
      <c r="Q53" s="195">
        <f t="shared" si="34"/>
        <v>0.89128184554305478</v>
      </c>
      <c r="R53" s="195">
        <f t="shared" ref="R53:V53" si="35">IF(R45=0,0,R45/R$44)</f>
        <v>0.88911269912420221</v>
      </c>
      <c r="S53" s="195">
        <f t="shared" si="35"/>
        <v>0.88878416820444195</v>
      </c>
      <c r="T53" s="195">
        <f t="shared" si="35"/>
        <v>0.89480163878277996</v>
      </c>
      <c r="U53" s="195">
        <f t="shared" si="35"/>
        <v>0.88277517172714293</v>
      </c>
      <c r="V53" s="195">
        <f t="shared" si="35"/>
        <v>0.88605617323531971</v>
      </c>
      <c r="W53" s="195">
        <f t="shared" ref="W53" si="36">IF(W45=0,0,W45/W$44)</f>
        <v>0.87558911100063286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0.77450334592096592</v>
      </c>
      <c r="C54" s="196">
        <f t="shared" si="37"/>
        <v>0.76934018798390891</v>
      </c>
      <c r="D54" s="196">
        <f t="shared" si="37"/>
        <v>0.76610900707671181</v>
      </c>
      <c r="E54" s="196">
        <f t="shared" si="37"/>
        <v>0.76705232100430809</v>
      </c>
      <c r="F54" s="196">
        <f t="shared" si="37"/>
        <v>0.76223711273247019</v>
      </c>
      <c r="G54" s="196">
        <f t="shared" si="37"/>
        <v>0.75685913530597204</v>
      </c>
      <c r="H54" s="196">
        <f t="shared" si="37"/>
        <v>0.74719629334099924</v>
      </c>
      <c r="I54" s="196">
        <f t="shared" si="37"/>
        <v>0.7779288286157513</v>
      </c>
      <c r="J54" s="196">
        <f t="shared" si="37"/>
        <v>0.77334804394797041</v>
      </c>
      <c r="K54" s="196">
        <f t="shared" si="37"/>
        <v>0.78279684148873285</v>
      </c>
      <c r="L54" s="196">
        <f t="shared" si="37"/>
        <v>0.78348207441883488</v>
      </c>
      <c r="M54" s="196">
        <f t="shared" si="37"/>
        <v>0.77220937078164753</v>
      </c>
      <c r="N54" s="196">
        <f t="shared" si="37"/>
        <v>0.77595187951019406</v>
      </c>
      <c r="O54" s="196">
        <f t="shared" si="37"/>
        <v>0.77709031154213459</v>
      </c>
      <c r="P54" s="196">
        <f t="shared" si="37"/>
        <v>0.77856592453767226</v>
      </c>
      <c r="Q54" s="196">
        <f t="shared" si="37"/>
        <v>0.77250694276391552</v>
      </c>
      <c r="R54" s="196">
        <f t="shared" ref="R54:V54" si="38">IF(R46=0,0,R46/R$44)</f>
        <v>0.7682115403808184</v>
      </c>
      <c r="S54" s="196">
        <f t="shared" si="38"/>
        <v>0.76803072892315416</v>
      </c>
      <c r="T54" s="196">
        <f t="shared" si="38"/>
        <v>0.77802524176581889</v>
      </c>
      <c r="U54" s="196">
        <f t="shared" si="38"/>
        <v>0.76151272412830306</v>
      </c>
      <c r="V54" s="196">
        <f t="shared" si="38"/>
        <v>0.76780166643388925</v>
      </c>
      <c r="W54" s="196">
        <f t="shared" ref="W54" si="39">IF(W46=0,0,W46/W$44)</f>
        <v>0.75671752661170788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1.188611484475197E-6</v>
      </c>
      <c r="C55" s="197">
        <f t="shared" si="40"/>
        <v>1.5074053335438415E-6</v>
      </c>
      <c r="D55" s="197">
        <f t="shared" si="40"/>
        <v>2.0070632997492584E-6</v>
      </c>
      <c r="E55" s="197">
        <f t="shared" si="40"/>
        <v>2.3036658964088217E-6</v>
      </c>
      <c r="F55" s="197">
        <f t="shared" si="40"/>
        <v>3.3107961196684065E-6</v>
      </c>
      <c r="G55" s="197">
        <f t="shared" si="40"/>
        <v>5.0958509936016155E-6</v>
      </c>
      <c r="H55" s="197">
        <f t="shared" si="40"/>
        <v>6.3988870355662131E-6</v>
      </c>
      <c r="I55" s="197">
        <f t="shared" si="40"/>
        <v>7.2183285524743912E-6</v>
      </c>
      <c r="J55" s="197">
        <f t="shared" si="40"/>
        <v>8.783625641218954E-6</v>
      </c>
      <c r="K55" s="197">
        <f t="shared" si="40"/>
        <v>9.4713404857494934E-6</v>
      </c>
      <c r="L55" s="197">
        <f t="shared" si="40"/>
        <v>1.9099696407555776E-5</v>
      </c>
      <c r="M55" s="197">
        <f t="shared" si="40"/>
        <v>1.4573172065585119E-5</v>
      </c>
      <c r="N55" s="197">
        <f t="shared" si="40"/>
        <v>1.2356132447867972E-5</v>
      </c>
      <c r="O55" s="197">
        <f t="shared" si="40"/>
        <v>1.3604125264583097E-5</v>
      </c>
      <c r="P55" s="197">
        <f t="shared" si="40"/>
        <v>1.7966024383286921E-5</v>
      </c>
      <c r="Q55" s="197">
        <f t="shared" si="40"/>
        <v>1.7784126528935032E-5</v>
      </c>
      <c r="R55" s="197">
        <f t="shared" ref="R55:V55" si="41">IF(R47=0,0,R47/R$44)</f>
        <v>1.9132022352433105E-5</v>
      </c>
      <c r="S55" s="197">
        <f t="shared" si="41"/>
        <v>2.093414205690769E-5</v>
      </c>
      <c r="T55" s="197">
        <f t="shared" si="41"/>
        <v>3.0360168530804618E-5</v>
      </c>
      <c r="U55" s="197">
        <f t="shared" si="41"/>
        <v>2.2600402071263186E-5</v>
      </c>
      <c r="V55" s="197">
        <f t="shared" si="41"/>
        <v>2.640890452084713E-5</v>
      </c>
      <c r="W55" s="197">
        <f t="shared" ref="W55" si="42">IF(W47=0,0,W47/W$44)</f>
        <v>4.2762359381165304E-5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9.1995098959318442E-2</v>
      </c>
      <c r="C56" s="197">
        <f t="shared" si="43"/>
        <v>9.2517249830329829E-2</v>
      </c>
      <c r="D56" s="197">
        <f t="shared" si="43"/>
        <v>9.6106268187826763E-2</v>
      </c>
      <c r="E56" s="197">
        <f t="shared" si="43"/>
        <v>9.2187560927698017E-2</v>
      </c>
      <c r="F56" s="197">
        <f t="shared" si="43"/>
        <v>9.372225164278758E-2</v>
      </c>
      <c r="G56" s="197">
        <f t="shared" si="43"/>
        <v>9.7542693854901261E-2</v>
      </c>
      <c r="H56" s="197">
        <f t="shared" si="43"/>
        <v>0.10005109095505461</v>
      </c>
      <c r="I56" s="197">
        <f t="shared" si="43"/>
        <v>8.290427977804192E-2</v>
      </c>
      <c r="J56" s="197">
        <f t="shared" si="43"/>
        <v>8.1402430629377714E-2</v>
      </c>
      <c r="K56" s="197">
        <f t="shared" si="43"/>
        <v>7.6280538857979432E-2</v>
      </c>
      <c r="L56" s="197">
        <f t="shared" si="43"/>
        <v>7.5134813688202712E-2</v>
      </c>
      <c r="M56" s="197">
        <f t="shared" si="43"/>
        <v>7.5266096311636152E-2</v>
      </c>
      <c r="N56" s="197">
        <f t="shared" si="43"/>
        <v>7.5644911816159413E-2</v>
      </c>
      <c r="O56" s="197">
        <f t="shared" si="43"/>
        <v>7.5629235057033131E-2</v>
      </c>
      <c r="P56" s="197">
        <f t="shared" si="43"/>
        <v>7.5117725202445376E-2</v>
      </c>
      <c r="Q56" s="197">
        <f t="shared" si="43"/>
        <v>7.51657266734677E-2</v>
      </c>
      <c r="R56" s="197">
        <f t="shared" ref="R56:V56" si="44">IF(R48=0,0,R48/R$44)</f>
        <v>7.5047475897922808E-2</v>
      </c>
      <c r="S56" s="197">
        <f t="shared" si="44"/>
        <v>7.5098570419486851E-2</v>
      </c>
      <c r="T56" s="197">
        <f t="shared" si="44"/>
        <v>7.3678042090763729E-2</v>
      </c>
      <c r="U56" s="197">
        <f t="shared" si="44"/>
        <v>7.5140719105542667E-2</v>
      </c>
      <c r="V56" s="197">
        <f t="shared" si="44"/>
        <v>7.5352082283558455E-2</v>
      </c>
      <c r="W56" s="197">
        <f t="shared" ref="W56" si="45">IF(W48=0,0,W48/W$44)</f>
        <v>7.5000787614932798E-2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5.8334749482693078E-2</v>
      </c>
      <c r="C57" s="198">
        <f t="shared" si="46"/>
        <v>5.9415724162558123E-2</v>
      </c>
      <c r="D57" s="198">
        <f t="shared" si="46"/>
        <v>5.1881407330435107E-2</v>
      </c>
      <c r="E57" s="198">
        <f t="shared" si="46"/>
        <v>5.220609410168435E-2</v>
      </c>
      <c r="F57" s="198">
        <f t="shared" si="46"/>
        <v>5.2928278134554883E-2</v>
      </c>
      <c r="G57" s="198">
        <f t="shared" si="46"/>
        <v>4.8750859524573836E-2</v>
      </c>
      <c r="H57" s="198">
        <f t="shared" si="46"/>
        <v>5.1921439319480393E-2</v>
      </c>
      <c r="I57" s="198">
        <f t="shared" si="46"/>
        <v>4.3210090109707069E-2</v>
      </c>
      <c r="J57" s="198">
        <f t="shared" si="46"/>
        <v>4.362226241751143E-2</v>
      </c>
      <c r="K57" s="198">
        <f t="shared" si="46"/>
        <v>3.8024764118851813E-2</v>
      </c>
      <c r="L57" s="198">
        <f t="shared" si="46"/>
        <v>4.0770377854891078E-2</v>
      </c>
      <c r="M57" s="198">
        <f t="shared" si="46"/>
        <v>4.1085634080357515E-2</v>
      </c>
      <c r="N57" s="198">
        <f t="shared" si="46"/>
        <v>3.9828430319490085E-2</v>
      </c>
      <c r="O57" s="198">
        <f t="shared" si="46"/>
        <v>3.9616705474175465E-2</v>
      </c>
      <c r="P57" s="198">
        <f t="shared" si="46"/>
        <v>4.0794271773135993E-2</v>
      </c>
      <c r="Q57" s="198">
        <f t="shared" si="46"/>
        <v>4.3591391979142552E-2</v>
      </c>
      <c r="R57" s="198">
        <f t="shared" ref="R57:V57" si="47">IF(R49=0,0,R49/R$44)</f>
        <v>4.5834550823108548E-2</v>
      </c>
      <c r="S57" s="198">
        <f t="shared" si="47"/>
        <v>4.5633934719744022E-2</v>
      </c>
      <c r="T57" s="198">
        <f t="shared" si="47"/>
        <v>4.3067994757666504E-2</v>
      </c>
      <c r="U57" s="198">
        <f t="shared" si="47"/>
        <v>4.6099128091226037E-2</v>
      </c>
      <c r="V57" s="198">
        <f t="shared" si="47"/>
        <v>4.2876015613351061E-2</v>
      </c>
      <c r="W57" s="198">
        <f t="shared" ref="W57" si="48">IF(W49=0,0,W49/W$44)</f>
        <v>4.3828034414610938E-2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7.5165617025538062E-2</v>
      </c>
      <c r="C58" s="195">
        <f t="shared" si="49"/>
        <v>7.872533061786964E-2</v>
      </c>
      <c r="D58" s="195">
        <f t="shared" si="49"/>
        <v>8.5901310341726531E-2</v>
      </c>
      <c r="E58" s="195">
        <f t="shared" si="49"/>
        <v>8.8551720300413014E-2</v>
      </c>
      <c r="F58" s="195">
        <f t="shared" si="49"/>
        <v>9.1109046694067677E-2</v>
      </c>
      <c r="G58" s="195">
        <f t="shared" si="49"/>
        <v>9.6842215463559117E-2</v>
      </c>
      <c r="H58" s="195">
        <f t="shared" si="49"/>
        <v>0.10082477749743028</v>
      </c>
      <c r="I58" s="195">
        <f t="shared" si="49"/>
        <v>9.5949583167947161E-2</v>
      </c>
      <c r="J58" s="195">
        <f t="shared" si="49"/>
        <v>0.10161847937949933</v>
      </c>
      <c r="K58" s="195">
        <f t="shared" si="49"/>
        <v>0.10288838419395013</v>
      </c>
      <c r="L58" s="195">
        <f t="shared" si="49"/>
        <v>0.10059363434166378</v>
      </c>
      <c r="M58" s="195">
        <f t="shared" si="49"/>
        <v>0.1114243256542931</v>
      </c>
      <c r="N58" s="195">
        <f t="shared" si="49"/>
        <v>0.10856242222170848</v>
      </c>
      <c r="O58" s="195">
        <f t="shared" si="49"/>
        <v>0.10765014380139221</v>
      </c>
      <c r="P58" s="195">
        <f t="shared" si="49"/>
        <v>0.10550411246236295</v>
      </c>
      <c r="Q58" s="195">
        <f t="shared" si="49"/>
        <v>0.10871815445694531</v>
      </c>
      <c r="R58" s="195">
        <f t="shared" ref="R58:V58" si="50">IF(R50=0,0,R50/R$44)</f>
        <v>0.11088730087579775</v>
      </c>
      <c r="S58" s="195">
        <f t="shared" si="50"/>
        <v>0.11121583179555798</v>
      </c>
      <c r="T58" s="195">
        <f t="shared" si="50"/>
        <v>0.10519836121721994</v>
      </c>
      <c r="U58" s="195">
        <f t="shared" si="50"/>
        <v>0.1172248282728571</v>
      </c>
      <c r="V58" s="195">
        <f t="shared" si="50"/>
        <v>0.1139438267646803</v>
      </c>
      <c r="W58" s="195">
        <f t="shared" ref="W58" si="51">IF(W50=0,0,W50/W$44)</f>
        <v>0.1244108889993672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282.37403885692976</v>
      </c>
      <c r="C62" s="22">
        <v>260.41098461508761</v>
      </c>
      <c r="D62" s="22">
        <v>241.24909805307459</v>
      </c>
      <c r="E62" s="22">
        <v>205.96442723303272</v>
      </c>
      <c r="F62" s="22">
        <v>226.18467745764389</v>
      </c>
      <c r="G62" s="22">
        <v>228.62715990610701</v>
      </c>
      <c r="H62" s="22">
        <v>212.76027812023955</v>
      </c>
      <c r="I62" s="22">
        <v>183.87969497095628</v>
      </c>
      <c r="J62" s="22">
        <v>195.21233059320843</v>
      </c>
      <c r="K62" s="22">
        <v>173.29609987878803</v>
      </c>
      <c r="L62" s="22">
        <v>188.85617827489597</v>
      </c>
      <c r="M62" s="22">
        <v>193.04586299425418</v>
      </c>
      <c r="N62" s="22">
        <v>195.30539567692642</v>
      </c>
      <c r="O62" s="22">
        <v>184.96929572705918</v>
      </c>
      <c r="P62" s="22">
        <v>180.60339545929546</v>
      </c>
      <c r="Q62" s="22">
        <v>160.18953987900957</v>
      </c>
      <c r="R62" s="22">
        <v>169.1489435447333</v>
      </c>
      <c r="S62" s="22">
        <v>157.10945870418817</v>
      </c>
      <c r="T62" s="22">
        <v>156.7811394798301</v>
      </c>
      <c r="U62" s="22">
        <v>165.84370338710599</v>
      </c>
      <c r="V62" s="22">
        <v>153.56682872652971</v>
      </c>
      <c r="W62" s="22">
        <v>157.01977542551703</v>
      </c>
      <c r="DA62" s="57" t="s">
        <v>250</v>
      </c>
    </row>
    <row r="63" spans="1:105" ht="12" customHeight="1" x14ac:dyDescent="0.25">
      <c r="A63" s="30" t="s">
        <v>51</v>
      </c>
      <c r="B63" s="31">
        <v>122.81029457692971</v>
      </c>
      <c r="C63" s="31">
        <v>92.363675095087643</v>
      </c>
      <c r="D63" s="31">
        <v>108.48285233307462</v>
      </c>
      <c r="E63" s="31">
        <v>75.434696273032728</v>
      </c>
      <c r="F63" s="31">
        <v>105.26424649764388</v>
      </c>
      <c r="G63" s="31">
        <v>95.582274186107014</v>
      </c>
      <c r="H63" s="31">
        <v>74.965282400239516</v>
      </c>
      <c r="I63" s="31">
        <v>44.567194490956282</v>
      </c>
      <c r="J63" s="31">
        <v>49.187464873208413</v>
      </c>
      <c r="K63" s="31">
        <v>30.005794158788007</v>
      </c>
      <c r="L63" s="31">
        <v>35.995368674895971</v>
      </c>
      <c r="M63" s="31">
        <v>44.624123394254163</v>
      </c>
      <c r="N63" s="31">
        <v>41.05875995692638</v>
      </c>
      <c r="O63" s="31">
        <v>41.026670007059153</v>
      </c>
      <c r="P63" s="31">
        <v>33.941164499295468</v>
      </c>
      <c r="Q63" s="31">
        <v>17.472610839009562</v>
      </c>
      <c r="R63" s="31">
        <v>3.7292740247333023</v>
      </c>
      <c r="S63" s="31">
        <v>4.346027304188179</v>
      </c>
      <c r="T63" s="31">
        <v>4.1469743598300726</v>
      </c>
      <c r="U63" s="31">
        <v>4.7087160671059767</v>
      </c>
      <c r="V63" s="31">
        <v>3.7934255665296561</v>
      </c>
      <c r="W63" s="31">
        <v>2.3545705855170134</v>
      </c>
      <c r="DA63" s="59" t="s">
        <v>251</v>
      </c>
    </row>
    <row r="64" spans="1:105" ht="12" customHeight="1" x14ac:dyDescent="0.25">
      <c r="A64" s="73" t="s">
        <v>75</v>
      </c>
      <c r="B64" s="98">
        <v>61.108244280000008</v>
      </c>
      <c r="C64" s="98">
        <v>70.248179519999979</v>
      </c>
      <c r="D64" s="98">
        <v>46.226385719999989</v>
      </c>
      <c r="E64" s="98">
        <v>42.828600960000003</v>
      </c>
      <c r="F64" s="98">
        <v>30.290880960000003</v>
      </c>
      <c r="G64" s="98">
        <v>27.419805720000006</v>
      </c>
      <c r="H64" s="98">
        <v>30.554235720000001</v>
      </c>
      <c r="I64" s="98">
        <v>24.548730480000003</v>
      </c>
      <c r="J64" s="98">
        <v>30.554235720000001</v>
      </c>
      <c r="K64" s="98">
        <v>24.285375720000005</v>
      </c>
      <c r="L64" s="98">
        <v>23.909349599999999</v>
      </c>
      <c r="M64" s="98">
        <v>27.043779600000001</v>
      </c>
      <c r="N64" s="98">
        <v>24.285375720000005</v>
      </c>
      <c r="O64" s="98">
        <v>21.150945720000003</v>
      </c>
      <c r="P64" s="98">
        <v>24.022020959999999</v>
      </c>
      <c r="Q64" s="98">
        <v>26.892869040000001</v>
      </c>
      <c r="R64" s="98">
        <v>29.500589519999998</v>
      </c>
      <c r="S64" s="98">
        <v>26.36615952</v>
      </c>
      <c r="T64" s="98">
        <v>23.49508428</v>
      </c>
      <c r="U64" s="98">
        <v>25.418675160000003</v>
      </c>
      <c r="V64" s="98">
        <v>17.753160960000002</v>
      </c>
      <c r="W64" s="98">
        <v>12.895949520000002</v>
      </c>
      <c r="DA64" s="63"/>
    </row>
    <row r="65" spans="1:105" ht="12" customHeight="1" x14ac:dyDescent="0.25">
      <c r="A65" s="97" t="s">
        <v>74</v>
      </c>
      <c r="B65" s="98">
        <v>17.22622428</v>
      </c>
      <c r="C65" s="98">
        <v>20.09729952</v>
      </c>
      <c r="D65" s="98">
        <v>8.6132257200000026</v>
      </c>
      <c r="E65" s="98">
        <v>11.484300960000001</v>
      </c>
      <c r="F65" s="98">
        <v>11.484300960000001</v>
      </c>
      <c r="G65" s="98">
        <v>8.6132257200000026</v>
      </c>
      <c r="H65" s="98">
        <v>8.6132257200000026</v>
      </c>
      <c r="I65" s="98">
        <v>5.7421504800000003</v>
      </c>
      <c r="J65" s="98">
        <v>8.6132257200000026</v>
      </c>
      <c r="K65" s="98">
        <v>8.6132257200000026</v>
      </c>
      <c r="L65" s="98">
        <v>11.3716296</v>
      </c>
      <c r="M65" s="98">
        <v>11.3716296</v>
      </c>
      <c r="N65" s="98">
        <v>8.6132257200000026</v>
      </c>
      <c r="O65" s="98">
        <v>8.6132257200000026</v>
      </c>
      <c r="P65" s="98">
        <v>11.484300960000001</v>
      </c>
      <c r="Q65" s="98">
        <v>14.355149040000001</v>
      </c>
      <c r="R65" s="98">
        <v>20.09729952</v>
      </c>
      <c r="S65" s="98">
        <v>20.09729952</v>
      </c>
      <c r="T65" s="98">
        <v>17.22622428</v>
      </c>
      <c r="U65" s="98">
        <v>19.149815160000003</v>
      </c>
      <c r="V65" s="98">
        <v>11.484300960000001</v>
      </c>
      <c r="W65" s="98">
        <v>9.761519520000002</v>
      </c>
      <c r="DA65" s="63" t="s">
        <v>252</v>
      </c>
    </row>
    <row r="66" spans="1:105" ht="12" customHeight="1" x14ac:dyDescent="0.25">
      <c r="A66" s="97" t="s">
        <v>201</v>
      </c>
      <c r="B66" s="98">
        <v>43.882020000000011</v>
      </c>
      <c r="C66" s="98">
        <v>50.150879999999979</v>
      </c>
      <c r="D66" s="98">
        <v>37.613159999999986</v>
      </c>
      <c r="E66" s="98">
        <v>31.344300000000004</v>
      </c>
      <c r="F66" s="98">
        <v>18.806580000000004</v>
      </c>
      <c r="G66" s="98">
        <v>18.806580000000004</v>
      </c>
      <c r="H66" s="98">
        <v>21.941009999999999</v>
      </c>
      <c r="I66" s="98">
        <v>18.806580000000004</v>
      </c>
      <c r="J66" s="98">
        <v>21.941009999999999</v>
      </c>
      <c r="K66" s="98">
        <v>15.672150000000002</v>
      </c>
      <c r="L66" s="98">
        <v>12.537719999999998</v>
      </c>
      <c r="M66" s="98">
        <v>15.67215</v>
      </c>
      <c r="N66" s="98">
        <v>15.672150000000002</v>
      </c>
      <c r="O66" s="98">
        <v>12.53772</v>
      </c>
      <c r="P66" s="98">
        <v>12.537719999999998</v>
      </c>
      <c r="Q66" s="98">
        <v>12.53772</v>
      </c>
      <c r="R66" s="98">
        <v>9.4032899999999984</v>
      </c>
      <c r="S66" s="98">
        <v>6.2688600000000001</v>
      </c>
      <c r="T66" s="98">
        <v>6.2688600000000001</v>
      </c>
      <c r="U66" s="98">
        <v>6.2688600000000001</v>
      </c>
      <c r="V66" s="98">
        <v>6.2688600000000019</v>
      </c>
      <c r="W66" s="98">
        <v>3.13443</v>
      </c>
      <c r="DA66" s="63" t="s">
        <v>253</v>
      </c>
    </row>
    <row r="67" spans="1:105" ht="12" customHeight="1" x14ac:dyDescent="0.25">
      <c r="A67" s="73" t="s">
        <v>192</v>
      </c>
      <c r="B67" s="98">
        <v>98.455500000000015</v>
      </c>
      <c r="C67" s="98">
        <v>97.799130000000005</v>
      </c>
      <c r="D67" s="98">
        <v>86.53985999999999</v>
      </c>
      <c r="E67" s="98">
        <v>87.701130000000006</v>
      </c>
      <c r="F67" s="98">
        <v>90.629550000000009</v>
      </c>
      <c r="G67" s="98">
        <v>105.62508000000001</v>
      </c>
      <c r="H67" s="98">
        <v>107.24076000000001</v>
      </c>
      <c r="I67" s="98">
        <v>114.76377000000001</v>
      </c>
      <c r="J67" s="98">
        <v>115.47063000000003</v>
      </c>
      <c r="K67" s="98">
        <v>119.00493</v>
      </c>
      <c r="L67" s="98">
        <v>128.95146</v>
      </c>
      <c r="M67" s="98">
        <v>121.37796000000002</v>
      </c>
      <c r="N67" s="98">
        <v>129.96126000000004</v>
      </c>
      <c r="O67" s="98">
        <v>122.79168000000001</v>
      </c>
      <c r="P67" s="98">
        <v>122.64021</v>
      </c>
      <c r="Q67" s="98">
        <v>115.82406</v>
      </c>
      <c r="R67" s="98">
        <v>135.91908000000001</v>
      </c>
      <c r="S67" s="98">
        <v>126.39727187999999</v>
      </c>
      <c r="T67" s="98">
        <v>129.13908084000002</v>
      </c>
      <c r="U67" s="98">
        <v>135.71631216</v>
      </c>
      <c r="V67" s="98">
        <v>132.02024220000004</v>
      </c>
      <c r="W67" s="98">
        <v>141.76925532000001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282.3740388569297</v>
      </c>
      <c r="C78" s="203">
        <f t="shared" si="52"/>
        <v>260.41098461508767</v>
      </c>
      <c r="D78" s="203">
        <f t="shared" si="52"/>
        <v>241.24909805307465</v>
      </c>
      <c r="E78" s="203">
        <f t="shared" si="52"/>
        <v>205.96442723303272</v>
      </c>
      <c r="F78" s="203">
        <f t="shared" si="52"/>
        <v>226.18467745764386</v>
      </c>
      <c r="G78" s="203">
        <f t="shared" si="52"/>
        <v>228.62715990610701</v>
      </c>
      <c r="H78" s="203">
        <f t="shared" si="52"/>
        <v>212.76027812023943</v>
      </c>
      <c r="I78" s="203">
        <f t="shared" si="52"/>
        <v>183.87969497095625</v>
      </c>
      <c r="J78" s="203">
        <f t="shared" si="52"/>
        <v>195.21233059320843</v>
      </c>
      <c r="K78" s="203">
        <f t="shared" si="52"/>
        <v>173.29609987878803</v>
      </c>
      <c r="L78" s="203">
        <f t="shared" si="52"/>
        <v>188.85617827489597</v>
      </c>
      <c r="M78" s="203">
        <f t="shared" si="52"/>
        <v>193.04586299425418</v>
      </c>
      <c r="N78" s="203">
        <f t="shared" si="52"/>
        <v>195.30539567692645</v>
      </c>
      <c r="O78" s="203">
        <f t="shared" si="52"/>
        <v>184.9692957270592</v>
      </c>
      <c r="P78" s="203">
        <f t="shared" si="52"/>
        <v>180.60339545929548</v>
      </c>
      <c r="Q78" s="203">
        <f t="shared" si="52"/>
        <v>160.18953987900949</v>
      </c>
      <c r="R78" s="203">
        <f t="shared" ref="R78:V78" si="53">R79+R84</f>
        <v>169.14894354473324</v>
      </c>
      <c r="S78" s="203">
        <f t="shared" si="53"/>
        <v>157.10945870418797</v>
      </c>
      <c r="T78" s="203">
        <f t="shared" si="53"/>
        <v>156.78113947983007</v>
      </c>
      <c r="U78" s="203">
        <f t="shared" si="53"/>
        <v>165.84370338710602</v>
      </c>
      <c r="V78" s="203">
        <f t="shared" si="53"/>
        <v>153.56682872652974</v>
      </c>
      <c r="W78" s="203">
        <f t="shared" ref="W78" si="54">W79+W84</f>
        <v>157.01977542551714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282.3740388569297</v>
      </c>
      <c r="C79" s="192">
        <f t="shared" si="55"/>
        <v>260.41098461508767</v>
      </c>
      <c r="D79" s="192">
        <f t="shared" si="55"/>
        <v>241.24909805307465</v>
      </c>
      <c r="E79" s="192">
        <f t="shared" si="55"/>
        <v>205.96442723303272</v>
      </c>
      <c r="F79" s="192">
        <f t="shared" si="55"/>
        <v>226.18467745764386</v>
      </c>
      <c r="G79" s="192">
        <f t="shared" si="55"/>
        <v>228.62715990610701</v>
      </c>
      <c r="H79" s="192">
        <f t="shared" si="55"/>
        <v>212.76027812023943</v>
      </c>
      <c r="I79" s="192">
        <f t="shared" si="55"/>
        <v>183.87969497095625</v>
      </c>
      <c r="J79" s="192">
        <f t="shared" si="55"/>
        <v>195.21233059320843</v>
      </c>
      <c r="K79" s="192">
        <f t="shared" si="55"/>
        <v>173.29609987878803</v>
      </c>
      <c r="L79" s="192">
        <f t="shared" si="55"/>
        <v>188.85617827489597</v>
      </c>
      <c r="M79" s="192">
        <f t="shared" si="55"/>
        <v>193.04586299425418</v>
      </c>
      <c r="N79" s="192">
        <f t="shared" si="55"/>
        <v>195.30539567692645</v>
      </c>
      <c r="O79" s="192">
        <f t="shared" si="55"/>
        <v>184.9692957270592</v>
      </c>
      <c r="P79" s="192">
        <f t="shared" si="55"/>
        <v>180.60339545929548</v>
      </c>
      <c r="Q79" s="192">
        <f t="shared" si="55"/>
        <v>160.18953987900949</v>
      </c>
      <c r="R79" s="192">
        <f t="shared" ref="R79:V79" si="56">SUM(R80:R83)</f>
        <v>169.14894354473324</v>
      </c>
      <c r="S79" s="192">
        <f t="shared" si="56"/>
        <v>157.10945870418797</v>
      </c>
      <c r="T79" s="192">
        <f t="shared" si="56"/>
        <v>156.78113947983007</v>
      </c>
      <c r="U79" s="192">
        <f t="shared" si="56"/>
        <v>165.84370338710602</v>
      </c>
      <c r="V79" s="192">
        <f t="shared" si="56"/>
        <v>153.56682872652974</v>
      </c>
      <c r="W79" s="192">
        <f t="shared" ref="W79" si="57">SUM(W80:W83)</f>
        <v>157.01977542551714</v>
      </c>
      <c r="DA79" s="213" t="s">
        <v>264</v>
      </c>
    </row>
    <row r="80" spans="1:105" ht="12" customHeight="1" x14ac:dyDescent="0.25">
      <c r="A80" s="97" t="s">
        <v>57</v>
      </c>
      <c r="B80" s="74">
        <v>229.37677259202366</v>
      </c>
      <c r="C80" s="74">
        <v>207.54775122270485</v>
      </c>
      <c r="D80" s="74">
        <v>200.63334085748556</v>
      </c>
      <c r="E80" s="74">
        <v>167.90437996952352</v>
      </c>
      <c r="F80" s="74">
        <v>184.30374069962451</v>
      </c>
      <c r="G80" s="74">
        <v>187.81607670325673</v>
      </c>
      <c r="H80" s="74">
        <v>172.85699459523426</v>
      </c>
      <c r="I80" s="74">
        <v>154.99772506537974</v>
      </c>
      <c r="J80" s="74">
        <v>162.67760872849311</v>
      </c>
      <c r="K80" s="74">
        <v>145.06656356978814</v>
      </c>
      <c r="L80" s="74">
        <v>155.61462275884392</v>
      </c>
      <c r="M80" s="74">
        <v>159.15333782039167</v>
      </c>
      <c r="N80" s="74">
        <v>163.33921887105396</v>
      </c>
      <c r="O80" s="74">
        <v>154.21729891261282</v>
      </c>
      <c r="P80" s="74">
        <v>147.73159961728206</v>
      </c>
      <c r="Q80" s="74">
        <v>126.60151689990113</v>
      </c>
      <c r="R80" s="74">
        <v>128.61666892549661</v>
      </c>
      <c r="S80" s="74">
        <v>118.1978340122353</v>
      </c>
      <c r="T80" s="74">
        <v>121.14654910923089</v>
      </c>
      <c r="U80" s="74">
        <v>126.32332305239395</v>
      </c>
      <c r="V80" s="74">
        <v>122.80816964489701</v>
      </c>
      <c r="W80" s="74">
        <v>126.65609741168092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26.983832688265945</v>
      </c>
      <c r="C82" s="74">
        <v>24.680569627271272</v>
      </c>
      <c r="D82" s="74">
        <v>25.070701326966148</v>
      </c>
      <c r="E82" s="74">
        <v>20.162969830189255</v>
      </c>
      <c r="F82" s="74">
        <v>22.920416771709061</v>
      </c>
      <c r="G82" s="74">
        <v>24.630674839109592</v>
      </c>
      <c r="H82" s="74">
        <v>23.532077022590229</v>
      </c>
      <c r="I82" s="74">
        <v>16.834156921649544</v>
      </c>
      <c r="J82" s="74">
        <v>17.424852695194588</v>
      </c>
      <c r="K82" s="74">
        <v>14.493190488195049</v>
      </c>
      <c r="L82" s="74">
        <v>15.450622451870462</v>
      </c>
      <c r="M82" s="74">
        <v>16.152803138849634</v>
      </c>
      <c r="N82" s="74">
        <v>16.756140952091279</v>
      </c>
      <c r="O82" s="74">
        <v>15.88199120879433</v>
      </c>
      <c r="P82" s="74">
        <v>15.079545696582535</v>
      </c>
      <c r="Q82" s="74">
        <v>13.012706934852044</v>
      </c>
      <c r="R82" s="74">
        <v>13.243981712361752</v>
      </c>
      <c r="S82" s="74">
        <v>12.122235231090192</v>
      </c>
      <c r="T82" s="74">
        <v>11.930376150869419</v>
      </c>
      <c r="U82" s="74">
        <v>12.841631911635728</v>
      </c>
      <c r="V82" s="74">
        <v>12.324999243284417</v>
      </c>
      <c r="W82" s="74">
        <v>12.734001541646272</v>
      </c>
      <c r="DA82" s="90" t="s">
        <v>267</v>
      </c>
    </row>
    <row r="83" spans="1:105" ht="12" customHeight="1" x14ac:dyDescent="0.25">
      <c r="A83" s="107" t="s">
        <v>54</v>
      </c>
      <c r="B83" s="193">
        <v>26.013433576640146</v>
      </c>
      <c r="C83" s="193">
        <v>28.182663765111531</v>
      </c>
      <c r="D83" s="193">
        <v>15.545055868622939</v>
      </c>
      <c r="E83" s="193">
        <v>17.897077433319961</v>
      </c>
      <c r="F83" s="193">
        <v>18.960519986310299</v>
      </c>
      <c r="G83" s="193">
        <v>16.180408363740689</v>
      </c>
      <c r="H83" s="193">
        <v>16.371206502414978</v>
      </c>
      <c r="I83" s="193">
        <v>12.047812983926987</v>
      </c>
      <c r="J83" s="193">
        <v>15.109869169520721</v>
      </c>
      <c r="K83" s="193">
        <v>13.736345820804839</v>
      </c>
      <c r="L83" s="193">
        <v>17.790933064181576</v>
      </c>
      <c r="M83" s="193">
        <v>17.739722035012868</v>
      </c>
      <c r="N83" s="193">
        <v>15.210035853781209</v>
      </c>
      <c r="O83" s="193">
        <v>14.870005605652057</v>
      </c>
      <c r="P83" s="193">
        <v>17.792250145430899</v>
      </c>
      <c r="Q83" s="193">
        <v>20.575316044256308</v>
      </c>
      <c r="R83" s="193">
        <v>27.288292906874887</v>
      </c>
      <c r="S83" s="193">
        <v>26.789389460862484</v>
      </c>
      <c r="T83" s="193">
        <v>23.704214219729774</v>
      </c>
      <c r="U83" s="193">
        <v>26.67874842307635</v>
      </c>
      <c r="V83" s="193">
        <v>18.433659838348323</v>
      </c>
      <c r="W83" s="193">
        <v>17.629676472189935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0.81231537261908793</v>
      </c>
      <c r="C88" s="196">
        <f t="shared" si="64"/>
        <v>0.79700075451686592</v>
      </c>
      <c r="D88" s="196">
        <f t="shared" si="64"/>
        <v>0.83164390033635005</v>
      </c>
      <c r="E88" s="196">
        <f t="shared" si="64"/>
        <v>0.81521057895863147</v>
      </c>
      <c r="F88" s="196">
        <f t="shared" si="64"/>
        <v>0.81483742741211052</v>
      </c>
      <c r="G88" s="196">
        <f t="shared" si="64"/>
        <v>0.82149503488732201</v>
      </c>
      <c r="H88" s="196">
        <f t="shared" si="64"/>
        <v>0.81244956117958156</v>
      </c>
      <c r="I88" s="196">
        <f t="shared" si="64"/>
        <v>0.84293007495939987</v>
      </c>
      <c r="J88" s="196">
        <f t="shared" si="64"/>
        <v>0.83333674791008705</v>
      </c>
      <c r="K88" s="196">
        <f t="shared" si="64"/>
        <v>0.83710229873179465</v>
      </c>
      <c r="L88" s="196">
        <f t="shared" si="64"/>
        <v>0.82398481310118332</v>
      </c>
      <c r="M88" s="196">
        <f t="shared" si="64"/>
        <v>0.82443278168115275</v>
      </c>
      <c r="N88" s="196">
        <f t="shared" si="64"/>
        <v>0.83632722129832582</v>
      </c>
      <c r="O88" s="196">
        <f t="shared" si="64"/>
        <v>0.83374539707485262</v>
      </c>
      <c r="P88" s="196">
        <f t="shared" si="64"/>
        <v>0.81798904855350796</v>
      </c>
      <c r="Q88" s="196">
        <f t="shared" si="64"/>
        <v>0.79032324454844394</v>
      </c>
      <c r="R88" s="196">
        <f t="shared" ref="R88:V88" si="65">IF(R80=0,0,R80/R$78)</f>
        <v>0.76037524225791309</v>
      </c>
      <c r="S88" s="196">
        <f t="shared" si="65"/>
        <v>0.75232793103044771</v>
      </c>
      <c r="T88" s="196">
        <f t="shared" si="65"/>
        <v>0.77271124263525603</v>
      </c>
      <c r="U88" s="196">
        <f t="shared" si="65"/>
        <v>0.76170105028066626</v>
      </c>
      <c r="V88" s="196">
        <f t="shared" si="65"/>
        <v>0.799705057812925</v>
      </c>
      <c r="W88" s="196">
        <f t="shared" ref="W88" si="66">IF(W80=0,0,W80/W$78)</f>
        <v>0.80662513411733072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9.5560600391942654E-2</v>
      </c>
      <c r="C90" s="197">
        <f t="shared" si="70"/>
        <v>9.477545528177897E-2</v>
      </c>
      <c r="D90" s="197">
        <f t="shared" si="70"/>
        <v>0.10392039402133064</v>
      </c>
      <c r="E90" s="197">
        <f t="shared" si="70"/>
        <v>9.7895399225306143E-2</v>
      </c>
      <c r="F90" s="197">
        <f t="shared" si="70"/>
        <v>0.10133496675963481</v>
      </c>
      <c r="G90" s="197">
        <f t="shared" si="70"/>
        <v>0.10773293448260897</v>
      </c>
      <c r="H90" s="197">
        <f t="shared" si="70"/>
        <v>0.11060371433285729</v>
      </c>
      <c r="I90" s="197">
        <f t="shared" si="70"/>
        <v>9.154984145643974E-2</v>
      </c>
      <c r="J90" s="197">
        <f t="shared" si="70"/>
        <v>8.926102486581762E-2</v>
      </c>
      <c r="K90" s="197">
        <f t="shared" si="70"/>
        <v>8.3632525477101399E-2</v>
      </c>
      <c r="L90" s="197">
        <f t="shared" si="70"/>
        <v>8.1811580605961373E-2</v>
      </c>
      <c r="M90" s="197">
        <f t="shared" si="70"/>
        <v>8.3673397027577881E-2</v>
      </c>
      <c r="N90" s="197">
        <f t="shared" si="70"/>
        <v>8.5794562377627462E-2</v>
      </c>
      <c r="O90" s="197">
        <f t="shared" si="70"/>
        <v>8.5862851703937967E-2</v>
      </c>
      <c r="P90" s="197">
        <f t="shared" si="70"/>
        <v>8.3495360971666641E-2</v>
      </c>
      <c r="Q90" s="197">
        <f t="shared" si="70"/>
        <v>8.1233187539464125E-2</v>
      </c>
      <c r="R90" s="197">
        <f t="shared" ref="R90:V90" si="71">IF(R82=0,0,R82/R$78)</f>
        <v>7.8297750106013753E-2</v>
      </c>
      <c r="S90" s="197">
        <f t="shared" si="71"/>
        <v>7.7157895718515751E-2</v>
      </c>
      <c r="T90" s="197">
        <f t="shared" si="71"/>
        <v>7.6095735688949145E-2</v>
      </c>
      <c r="U90" s="197">
        <f t="shared" si="71"/>
        <v>7.7432134288880919E-2</v>
      </c>
      <c r="V90" s="197">
        <f t="shared" si="71"/>
        <v>8.0258212958429012E-2</v>
      </c>
      <c r="W90" s="197">
        <f t="shared" ref="W90" si="72">IF(W82=0,0,W82/W$78)</f>
        <v>8.1098075112753479E-2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9.2124026988969612E-2</v>
      </c>
      <c r="C91" s="198">
        <f t="shared" si="73"/>
        <v>0.10822379020135499</v>
      </c>
      <c r="D91" s="198">
        <f t="shared" si="73"/>
        <v>6.4435705642319277E-2</v>
      </c>
      <c r="E91" s="198">
        <f t="shared" si="73"/>
        <v>8.6894021816062497E-2</v>
      </c>
      <c r="F91" s="198">
        <f t="shared" si="73"/>
        <v>8.3827605828254714E-2</v>
      </c>
      <c r="G91" s="198">
        <f t="shared" si="73"/>
        <v>7.0772030630068997E-2</v>
      </c>
      <c r="H91" s="198">
        <f t="shared" si="73"/>
        <v>7.6946724487561291E-2</v>
      </c>
      <c r="I91" s="198">
        <f t="shared" si="73"/>
        <v>6.5520083584160477E-2</v>
      </c>
      <c r="J91" s="198">
        <f t="shared" si="73"/>
        <v>7.740222722409526E-2</v>
      </c>
      <c r="K91" s="198">
        <f t="shared" si="73"/>
        <v>7.926517579110394E-2</v>
      </c>
      <c r="L91" s="198">
        <f t="shared" si="73"/>
        <v>9.4203606292855221E-2</v>
      </c>
      <c r="M91" s="198">
        <f t="shared" si="73"/>
        <v>9.1893821291269384E-2</v>
      </c>
      <c r="N91" s="198">
        <f t="shared" si="73"/>
        <v>7.7878216324046678E-2</v>
      </c>
      <c r="O91" s="198">
        <f t="shared" si="73"/>
        <v>8.0391751221209409E-2</v>
      </c>
      <c r="P91" s="198">
        <f t="shared" si="73"/>
        <v>9.8515590474825415E-2</v>
      </c>
      <c r="Q91" s="198">
        <f t="shared" si="73"/>
        <v>0.12844356791209188</v>
      </c>
      <c r="R91" s="198">
        <f t="shared" ref="R91:V91" si="74">IF(R83=0,0,R83/R$78)</f>
        <v>0.16132700763607316</v>
      </c>
      <c r="S91" s="198">
        <f t="shared" si="74"/>
        <v>0.17051417325103657</v>
      </c>
      <c r="T91" s="198">
        <f t="shared" si="74"/>
        <v>0.1511930216757949</v>
      </c>
      <c r="U91" s="198">
        <f t="shared" si="74"/>
        <v>0.16086681543045284</v>
      </c>
      <c r="V91" s="198">
        <f t="shared" si="74"/>
        <v>0.12003672922864611</v>
      </c>
      <c r="W91" s="198">
        <f t="shared" ref="W91" si="75">IF(W83=0,0,W83/W$78)</f>
        <v>0.11227679076991567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19504.15774256214</v>
      </c>
      <c r="C96" s="203">
        <f t="shared" si="79"/>
        <v>19762.9582840603</v>
      </c>
      <c r="D96" s="203">
        <f t="shared" si="79"/>
        <v>18951.349389487765</v>
      </c>
      <c r="E96" s="203">
        <f t="shared" si="79"/>
        <v>18943.033490428032</v>
      </c>
      <c r="F96" s="203">
        <f t="shared" si="79"/>
        <v>18725.326617895924</v>
      </c>
      <c r="G96" s="203">
        <f t="shared" si="79"/>
        <v>18165.350070528806</v>
      </c>
      <c r="H96" s="203">
        <f t="shared" si="79"/>
        <v>17814.673814788544</v>
      </c>
      <c r="I96" s="203">
        <f t="shared" si="79"/>
        <v>19235.300188698395</v>
      </c>
      <c r="J96" s="203">
        <f t="shared" si="79"/>
        <v>18718.89524807885</v>
      </c>
      <c r="K96" s="203">
        <f t="shared" si="79"/>
        <v>19096.803515388281</v>
      </c>
      <c r="L96" s="203">
        <f t="shared" si="79"/>
        <v>20244.531276487538</v>
      </c>
      <c r="M96" s="203">
        <f t="shared" si="79"/>
        <v>18479.247578176244</v>
      </c>
      <c r="N96" s="203">
        <f t="shared" si="79"/>
        <v>19183.258802661363</v>
      </c>
      <c r="O96" s="203">
        <f t="shared" si="79"/>
        <v>18445.701907148628</v>
      </c>
      <c r="P96" s="203">
        <f t="shared" si="79"/>
        <v>17521.063568126883</v>
      </c>
      <c r="Q96" s="203">
        <f t="shared" si="79"/>
        <v>16854.710949940185</v>
      </c>
      <c r="R96" s="203">
        <f t="shared" si="79"/>
        <v>18156.006381728104</v>
      </c>
      <c r="S96" s="203">
        <f t="shared" si="79"/>
        <v>18004.910042940228</v>
      </c>
      <c r="T96" s="203">
        <f t="shared" si="79"/>
        <v>18074.763136634054</v>
      </c>
      <c r="U96" s="203">
        <f t="shared" si="79"/>
        <v>17646.688517269151</v>
      </c>
      <c r="V96" s="203">
        <f t="shared" si="79"/>
        <v>17328.054594805169</v>
      </c>
      <c r="W96" s="203">
        <f t="shared" si="79"/>
        <v>17656.720479153424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18038.115691279028</v>
      </c>
      <c r="C97" s="192">
        <f t="shared" si="80"/>
        <v>18207.11285916049</v>
      </c>
      <c r="D97" s="192">
        <f t="shared" si="80"/>
        <v>17323.403644186888</v>
      </c>
      <c r="E97" s="192">
        <f t="shared" si="80"/>
        <v>17265.595287142292</v>
      </c>
      <c r="F97" s="192">
        <f t="shared" si="80"/>
        <v>17019.279960704378</v>
      </c>
      <c r="G97" s="192">
        <f t="shared" si="80"/>
        <v>16406.177325027675</v>
      </c>
      <c r="H97" s="192">
        <f t="shared" si="80"/>
        <v>16018.513291223191</v>
      </c>
      <c r="I97" s="192">
        <f t="shared" si="80"/>
        <v>17389.681153482448</v>
      </c>
      <c r="J97" s="192">
        <f t="shared" si="80"/>
        <v>16816.709577304944</v>
      </c>
      <c r="K97" s="192">
        <f t="shared" si="80"/>
        <v>17131.964258420634</v>
      </c>
      <c r="L97" s="192">
        <f t="shared" si="80"/>
        <v>18208.060299842175</v>
      </c>
      <c r="M97" s="192">
        <f t="shared" si="80"/>
        <v>16420.209878179223</v>
      </c>
      <c r="N97" s="192">
        <f t="shared" si="80"/>
        <v>17100.677760938532</v>
      </c>
      <c r="O97" s="192">
        <f t="shared" si="80"/>
        <v>16460.019444326463</v>
      </c>
      <c r="P97" s="192">
        <f t="shared" si="80"/>
        <v>15672.519306975013</v>
      </c>
      <c r="Q97" s="192">
        <f t="shared" si="80"/>
        <v>15022.297881557422</v>
      </c>
      <c r="R97" s="192">
        <f t="shared" si="80"/>
        <v>16142.735839374516</v>
      </c>
      <c r="S97" s="192">
        <f t="shared" si="80"/>
        <v>16002.478996110431</v>
      </c>
      <c r="T97" s="192">
        <f t="shared" si="80"/>
        <v>16173.327675270733</v>
      </c>
      <c r="U97" s="192">
        <f t="shared" si="80"/>
        <v>15578.058486247673</v>
      </c>
      <c r="V97" s="192">
        <f t="shared" si="80"/>
        <v>15353.629743885767</v>
      </c>
      <c r="W97" s="192">
        <f t="shared" si="80"/>
        <v>15460.032187528617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15106.035430984692</v>
      </c>
      <c r="C98" s="74">
        <f t="shared" si="81"/>
        <v>15204.438041377103</v>
      </c>
      <c r="D98" s="74">
        <f t="shared" si="81"/>
        <v>14518.799463544319</v>
      </c>
      <c r="E98" s="74">
        <f t="shared" si="81"/>
        <v>14530.297805695163</v>
      </c>
      <c r="F98" s="74">
        <f t="shared" si="81"/>
        <v>14273.138896197459</v>
      </c>
      <c r="G98" s="74">
        <f t="shared" si="81"/>
        <v>13748.611146910709</v>
      </c>
      <c r="H98" s="74">
        <f t="shared" si="81"/>
        <v>13311.058241488958</v>
      </c>
      <c r="I98" s="74">
        <f t="shared" si="81"/>
        <v>14963.694543866484</v>
      </c>
      <c r="J98" s="74">
        <f t="shared" si="81"/>
        <v>14476.221024968738</v>
      </c>
      <c r="K98" s="74">
        <f t="shared" si="81"/>
        <v>14948.917474376876</v>
      </c>
      <c r="L98" s="74">
        <f t="shared" si="81"/>
        <v>15861.227360139441</v>
      </c>
      <c r="M98" s="74">
        <f t="shared" si="81"/>
        <v>14269.84814486176</v>
      </c>
      <c r="N98" s="74">
        <f t="shared" si="81"/>
        <v>14885.28572305556</v>
      </c>
      <c r="O98" s="74">
        <f t="shared" si="81"/>
        <v>14333.976241639473</v>
      </c>
      <c r="P98" s="74">
        <f t="shared" si="81"/>
        <v>13641.303055802033</v>
      </c>
      <c r="Q98" s="74">
        <f t="shared" si="81"/>
        <v>13020.381227107784</v>
      </c>
      <c r="R98" s="74">
        <f t="shared" si="81"/>
        <v>13947.653629671318</v>
      </c>
      <c r="S98" s="74">
        <f t="shared" si="81"/>
        <v>13828.324184475199</v>
      </c>
      <c r="T98" s="74">
        <f t="shared" si="81"/>
        <v>14062.621959239623</v>
      </c>
      <c r="U98" s="74">
        <f t="shared" si="81"/>
        <v>13438.177844629277</v>
      </c>
      <c r="V98" s="74">
        <f t="shared" si="81"/>
        <v>13304.509193948821</v>
      </c>
      <c r="W98" s="74">
        <f t="shared" si="81"/>
        <v>13361.149849059273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2.3182865887825192E-2</v>
      </c>
      <c r="C99" s="74">
        <f t="shared" si="82"/>
        <v>2.9790788723996944E-2</v>
      </c>
      <c r="D99" s="74">
        <f t="shared" si="82"/>
        <v>3.8036557840366407E-2</v>
      </c>
      <c r="E99" s="74">
        <f t="shared" si="82"/>
        <v>4.3638420226429227E-2</v>
      </c>
      <c r="F99" s="74">
        <f t="shared" si="82"/>
        <v>6.1995738706053335E-2</v>
      </c>
      <c r="G99" s="74">
        <f t="shared" si="82"/>
        <v>9.2567917206025377E-2</v>
      </c>
      <c r="H99" s="74">
        <f t="shared" si="82"/>
        <v>0.11399408531629131</v>
      </c>
      <c r="I99" s="74">
        <f t="shared" si="82"/>
        <v>0.1388467165674977</v>
      </c>
      <c r="J99" s="74">
        <f t="shared" si="82"/>
        <v>0.16441976827631705</v>
      </c>
      <c r="K99" s="74">
        <f t="shared" si="82"/>
        <v>0.18087232828370028</v>
      </c>
      <c r="L99" s="74">
        <f t="shared" si="82"/>
        <v>0.38666440129417956</v>
      </c>
      <c r="M99" s="74">
        <f t="shared" si="82"/>
        <v>0.26930125459930948</v>
      </c>
      <c r="N99" s="74">
        <f t="shared" si="82"/>
        <v>0.23703088654741297</v>
      </c>
      <c r="O99" s="74">
        <f t="shared" si="82"/>
        <v>0.25093763933800928</v>
      </c>
      <c r="P99" s="74">
        <f t="shared" si="82"/>
        <v>0.31478385528608771</v>
      </c>
      <c r="Q99" s="74">
        <f t="shared" si="82"/>
        <v>0.29974631214236303</v>
      </c>
      <c r="R99" s="74">
        <f t="shared" si="82"/>
        <v>0.34736111992614022</v>
      </c>
      <c r="S99" s="74">
        <f t="shared" si="82"/>
        <v>0.3769173445607546</v>
      </c>
      <c r="T99" s="74">
        <f t="shared" si="82"/>
        <v>0.54875285498258464</v>
      </c>
      <c r="U99" s="74">
        <f t="shared" si="82"/>
        <v>0.398822255716626</v>
      </c>
      <c r="V99" s="74">
        <f t="shared" si="82"/>
        <v>0.45761493932623615</v>
      </c>
      <c r="W99" s="74">
        <f t="shared" si="82"/>
        <v>0.75504302662234013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1794.2869216451609</v>
      </c>
      <c r="C100" s="74">
        <f t="shared" si="83"/>
        <v>1828.4145489527932</v>
      </c>
      <c r="D100" s="74">
        <f t="shared" si="83"/>
        <v>1821.3434669473179</v>
      </c>
      <c r="E100" s="74">
        <f t="shared" si="83"/>
        <v>1746.3120540542584</v>
      </c>
      <c r="F100" s="74">
        <f t="shared" si="83"/>
        <v>1754.9797733758301</v>
      </c>
      <c r="G100" s="74">
        <f t="shared" si="83"/>
        <v>1771.8971806967002</v>
      </c>
      <c r="H100" s="74">
        <f t="shared" si="83"/>
        <v>1782.3775501780385</v>
      </c>
      <c r="I100" s="74">
        <f t="shared" si="83"/>
        <v>1594.6887084584746</v>
      </c>
      <c r="J100" s="74">
        <f t="shared" si="83"/>
        <v>1523.7635718903271</v>
      </c>
      <c r="K100" s="74">
        <f t="shared" si="83"/>
        <v>1456.7144626187742</v>
      </c>
      <c r="L100" s="74">
        <f t="shared" si="83"/>
        <v>1521.0690856638837</v>
      </c>
      <c r="M100" s="74">
        <f t="shared" si="83"/>
        <v>1390.8608279855823</v>
      </c>
      <c r="N100" s="74">
        <f t="shared" si="83"/>
        <v>1451.1159204738824</v>
      </c>
      <c r="O100" s="74">
        <f t="shared" si="83"/>
        <v>1395.0343253277078</v>
      </c>
      <c r="P100" s="74">
        <f t="shared" si="83"/>
        <v>1316.1424383651322</v>
      </c>
      <c r="Q100" s="74">
        <f t="shared" si="83"/>
        <v>1266.8965964235072</v>
      </c>
      <c r="R100" s="74">
        <f t="shared" si="83"/>
        <v>1362.5624513352727</v>
      </c>
      <c r="S100" s="74">
        <f t="shared" si="83"/>
        <v>1352.1430047562728</v>
      </c>
      <c r="T100" s="74">
        <f t="shared" si="83"/>
        <v>1331.7131591615087</v>
      </c>
      <c r="U100" s="74">
        <f t="shared" si="83"/>
        <v>1325.9848650191266</v>
      </c>
      <c r="V100" s="74">
        <f t="shared" si="83"/>
        <v>1305.7049956417522</v>
      </c>
      <c r="W100" s="74">
        <f t="shared" si="83"/>
        <v>1324.2679426332209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1137.7701557832911</v>
      </c>
      <c r="C101" s="193">
        <f t="shared" si="84"/>
        <v>1174.2304780418699</v>
      </c>
      <c r="D101" s="193">
        <f t="shared" si="84"/>
        <v>983.22267713740735</v>
      </c>
      <c r="E101" s="193">
        <f t="shared" si="84"/>
        <v>988.94178897264396</v>
      </c>
      <c r="F101" s="193">
        <f t="shared" si="84"/>
        <v>991.0992953923793</v>
      </c>
      <c r="G101" s="193">
        <f t="shared" si="84"/>
        <v>885.57642950305717</v>
      </c>
      <c r="H101" s="193">
        <f t="shared" si="84"/>
        <v>924.96350547087957</v>
      </c>
      <c r="I101" s="193">
        <f t="shared" si="84"/>
        <v>831.159054440923</v>
      </c>
      <c r="J101" s="193">
        <f t="shared" si="84"/>
        <v>816.56056067760346</v>
      </c>
      <c r="K101" s="193">
        <f t="shared" si="84"/>
        <v>726.15144909669948</v>
      </c>
      <c r="L101" s="193">
        <f t="shared" si="84"/>
        <v>825.37718963755719</v>
      </c>
      <c r="M101" s="193">
        <f t="shared" si="84"/>
        <v>759.23160407728187</v>
      </c>
      <c r="N101" s="193">
        <f t="shared" si="84"/>
        <v>764.03908652254302</v>
      </c>
      <c r="O101" s="193">
        <f t="shared" si="84"/>
        <v>730.75793971994392</v>
      </c>
      <c r="P101" s="193">
        <f t="shared" si="84"/>
        <v>714.75902895255967</v>
      </c>
      <c r="Q101" s="193">
        <f t="shared" si="84"/>
        <v>734.72031171398874</v>
      </c>
      <c r="R101" s="193">
        <f t="shared" si="84"/>
        <v>832.17239724800004</v>
      </c>
      <c r="S101" s="193">
        <f t="shared" si="84"/>
        <v>821.63488953439776</v>
      </c>
      <c r="T101" s="193">
        <f t="shared" si="84"/>
        <v>778.44380401461922</v>
      </c>
      <c r="U101" s="193">
        <f t="shared" si="84"/>
        <v>813.49695434355829</v>
      </c>
      <c r="V101" s="193">
        <f t="shared" si="84"/>
        <v>742.95793935586596</v>
      </c>
      <c r="W101" s="193">
        <f t="shared" si="84"/>
        <v>773.85935280950207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1466.042051283109</v>
      </c>
      <c r="C102" s="77">
        <f t="shared" si="85"/>
        <v>1555.8454248998128</v>
      </c>
      <c r="D102" s="77">
        <f t="shared" si="85"/>
        <v>1627.9457453008777</v>
      </c>
      <c r="E102" s="77">
        <f t="shared" si="85"/>
        <v>1677.4382032857397</v>
      </c>
      <c r="F102" s="77">
        <f t="shared" si="85"/>
        <v>1706.0466571915479</v>
      </c>
      <c r="G102" s="77">
        <f t="shared" si="85"/>
        <v>1759.1727455011292</v>
      </c>
      <c r="H102" s="77">
        <f t="shared" si="85"/>
        <v>1796.1605235653524</v>
      </c>
      <c r="I102" s="77">
        <f t="shared" si="85"/>
        <v>1845.6190352159463</v>
      </c>
      <c r="J102" s="77">
        <f t="shared" si="85"/>
        <v>1902.1856707739087</v>
      </c>
      <c r="K102" s="77">
        <f t="shared" si="85"/>
        <v>1964.8392569676469</v>
      </c>
      <c r="L102" s="77">
        <f t="shared" si="85"/>
        <v>2036.4709766453632</v>
      </c>
      <c r="M102" s="77">
        <f t="shared" si="85"/>
        <v>2059.0376999970163</v>
      </c>
      <c r="N102" s="77">
        <f t="shared" si="85"/>
        <v>2082.581041722829</v>
      </c>
      <c r="O102" s="77">
        <f t="shared" si="85"/>
        <v>1985.6824628221643</v>
      </c>
      <c r="P102" s="77">
        <f t="shared" si="85"/>
        <v>1848.544261151869</v>
      </c>
      <c r="Q102" s="77">
        <f t="shared" si="85"/>
        <v>1832.4130683827643</v>
      </c>
      <c r="R102" s="77">
        <f t="shared" si="85"/>
        <v>2013.2705423535883</v>
      </c>
      <c r="S102" s="77">
        <f t="shared" si="85"/>
        <v>2002.4310468297926</v>
      </c>
      <c r="T102" s="77">
        <f t="shared" si="85"/>
        <v>1901.4354613633207</v>
      </c>
      <c r="U102" s="77">
        <f t="shared" si="85"/>
        <v>2068.6300310214756</v>
      </c>
      <c r="V102" s="77">
        <f t="shared" si="85"/>
        <v>1974.4248509194026</v>
      </c>
      <c r="W102" s="77">
        <f t="shared" si="85"/>
        <v>2196.6882916248105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10772.891163133583</v>
      </c>
      <c r="C104" s="153">
        <f t="shared" si="86"/>
        <v>11030.09626516248</v>
      </c>
      <c r="D104" s="153">
        <f t="shared" si="86"/>
        <v>10660.734933855865</v>
      </c>
      <c r="E104" s="153">
        <f t="shared" si="86"/>
        <v>10579.099819798148</v>
      </c>
      <c r="F104" s="153">
        <f t="shared" si="86"/>
        <v>10562.710717763259</v>
      </c>
      <c r="G104" s="153">
        <f t="shared" si="86"/>
        <v>10406.254016068557</v>
      </c>
      <c r="H104" s="153">
        <f t="shared" si="86"/>
        <v>10304.296990026849</v>
      </c>
      <c r="I104" s="153">
        <f t="shared" si="86"/>
        <v>11104.386736797034</v>
      </c>
      <c r="J104" s="153">
        <f t="shared" si="86"/>
        <v>10828.217181176966</v>
      </c>
      <c r="K104" s="153">
        <f t="shared" si="86"/>
        <v>11158.406723489454</v>
      </c>
      <c r="L104" s="153">
        <f t="shared" si="86"/>
        <v>12083.368589595886</v>
      </c>
      <c r="M104" s="153">
        <f t="shared" si="86"/>
        <v>11114.938046545436</v>
      </c>
      <c r="N104" s="153">
        <f t="shared" si="86"/>
        <v>11772.239190939348</v>
      </c>
      <c r="O104" s="153">
        <f t="shared" si="86"/>
        <v>11547.888628334722</v>
      </c>
      <c r="P104" s="153">
        <f t="shared" si="86"/>
        <v>11000.075236146053</v>
      </c>
      <c r="Q104" s="153">
        <f t="shared" si="86"/>
        <v>10613.424110089025</v>
      </c>
      <c r="R104" s="153">
        <f t="shared" ref="R104:V104" si="87">SUM(R105:R108)</f>
        <v>11540.732034041848</v>
      </c>
      <c r="S104" s="153">
        <f t="shared" si="87"/>
        <v>11607.207593267747</v>
      </c>
      <c r="T104" s="153">
        <f t="shared" si="87"/>
        <v>11902.750306646074</v>
      </c>
      <c r="U104" s="153">
        <f t="shared" si="87"/>
        <v>11651.610850420755</v>
      </c>
      <c r="V104" s="153">
        <f t="shared" si="87"/>
        <v>11607.428643070331</v>
      </c>
      <c r="W104" s="153">
        <f t="shared" ref="W104" si="88">SUM(W105:W108)</f>
        <v>11875.187690688621</v>
      </c>
      <c r="DA104" s="217" t="s">
        <v>277</v>
      </c>
    </row>
    <row r="105" spans="1:105" ht="12" customHeight="1" x14ac:dyDescent="0.25">
      <c r="A105" s="97" t="s">
        <v>57</v>
      </c>
      <c r="B105" s="74">
        <v>8900.0180639577429</v>
      </c>
      <c r="C105" s="74">
        <v>9093.9762956684626</v>
      </c>
      <c r="D105" s="74">
        <v>8826.2933439870958</v>
      </c>
      <c r="E105" s="74">
        <v>8798.0819940995625</v>
      </c>
      <c r="F105" s="74">
        <v>8760.2783938483335</v>
      </c>
      <c r="G105" s="74">
        <v>8633.971853664927</v>
      </c>
      <c r="H105" s="74">
        <v>8478.8838910936374</v>
      </c>
      <c r="I105" s="74">
        <v>9476.2845359549465</v>
      </c>
      <c r="J105" s="74">
        <v>9252.9542309012759</v>
      </c>
      <c r="K105" s="74">
        <v>9674.8062065601116</v>
      </c>
      <c r="L105" s="74">
        <v>10473.170583238338</v>
      </c>
      <c r="M105" s="74">
        <v>9618.2136990623676</v>
      </c>
      <c r="N105" s="74">
        <v>10208.597547144216</v>
      </c>
      <c r="O105" s="74">
        <v>10027.282647110378</v>
      </c>
      <c r="P105" s="74">
        <v>9548.7729917107408</v>
      </c>
      <c r="Q105" s="74">
        <v>9175.5765218799352</v>
      </c>
      <c r="R105" s="74">
        <v>9951.3059082389591</v>
      </c>
      <c r="S105" s="74">
        <v>10010.009536126619</v>
      </c>
      <c r="T105" s="74">
        <v>10329.05395927011</v>
      </c>
      <c r="U105" s="74">
        <v>10030.346028044734</v>
      </c>
      <c r="V105" s="74">
        <v>10027.434532188332</v>
      </c>
      <c r="W105" s="74">
        <v>10228.306393781086</v>
      </c>
      <c r="DA105" s="90" t="s">
        <v>278</v>
      </c>
    </row>
    <row r="106" spans="1:105" ht="12" customHeight="1" x14ac:dyDescent="0.25">
      <c r="A106" s="97" t="s">
        <v>56</v>
      </c>
      <c r="B106" s="74">
        <v>4.7250771789353795E-2</v>
      </c>
      <c r="C106" s="74">
        <v>6.6284597486642227E-2</v>
      </c>
      <c r="D106" s="74">
        <v>9.2943865841387807E-2</v>
      </c>
      <c r="E106" s="74">
        <v>0.11346929592424007</v>
      </c>
      <c r="F106" s="74">
        <v>0.17324838088877517</v>
      </c>
      <c r="G106" s="74">
        <v>0.27409049994184354</v>
      </c>
      <c r="H106" s="74">
        <v>0.34760137525707785</v>
      </c>
      <c r="I106" s="74">
        <v>0.43815895471958571</v>
      </c>
      <c r="J106" s="74">
        <v>0.5315260548419406</v>
      </c>
      <c r="K106" s="74">
        <v>0.59850852587258618</v>
      </c>
      <c r="L106" s="74">
        <v>1.3108788857896547</v>
      </c>
      <c r="M106" s="74">
        <v>0.93357294653560163</v>
      </c>
      <c r="N106" s="74">
        <v>0.85355414723740286</v>
      </c>
      <c r="O106" s="74">
        <v>0.94557392550527919</v>
      </c>
      <c r="P106" s="74">
        <v>1.2421174394391707</v>
      </c>
      <c r="Q106" s="74">
        <v>1.2329105827934064</v>
      </c>
      <c r="R106" s="74">
        <v>1.4814930578476766</v>
      </c>
      <c r="S106" s="74">
        <v>1.6613280777414006</v>
      </c>
      <c r="T106" s="74">
        <v>2.4841210738515467</v>
      </c>
      <c r="U106" s="74">
        <v>1.8514377117840046</v>
      </c>
      <c r="V106" s="74">
        <v>2.1794723770679263</v>
      </c>
      <c r="W106" s="74">
        <v>3.666748406884984</v>
      </c>
      <c r="DA106" s="90" t="s">
        <v>279</v>
      </c>
    </row>
    <row r="107" spans="1:105" ht="12" customHeight="1" x14ac:dyDescent="0.25">
      <c r="A107" s="97" t="s">
        <v>55</v>
      </c>
      <c r="B107" s="74">
        <v>1117.8976376074495</v>
      </c>
      <c r="C107" s="74">
        <v>1155.4965540642138</v>
      </c>
      <c r="D107" s="74">
        <v>1168.4467742973588</v>
      </c>
      <c r="E107" s="74">
        <v>1117.3300808335759</v>
      </c>
      <c r="F107" s="74">
        <v>1136.2250522079685</v>
      </c>
      <c r="G107" s="74">
        <v>1171.656167068279</v>
      </c>
      <c r="H107" s="74">
        <v>1195.4892747106226</v>
      </c>
      <c r="I107" s="74">
        <v>1065.4931519284487</v>
      </c>
      <c r="J107" s="74">
        <v>1028.2668563194215</v>
      </c>
      <c r="K107" s="74">
        <v>996.0817999261086</v>
      </c>
      <c r="L107" s="74">
        <v>1059.7639836775495</v>
      </c>
      <c r="M107" s="74">
        <v>988.70537483893725</v>
      </c>
      <c r="N107" s="74">
        <v>1050.3424519539913</v>
      </c>
      <c r="O107" s="74">
        <v>1028.7456497125982</v>
      </c>
      <c r="P107" s="74">
        <v>973.91320081487208</v>
      </c>
      <c r="Q107" s="74">
        <v>946.33375533241031</v>
      </c>
      <c r="R107" s="74">
        <v>1032.1738313596186</v>
      </c>
      <c r="S107" s="74">
        <v>1042.0431280456091</v>
      </c>
      <c r="T107" s="74">
        <v>1042.1343923729037</v>
      </c>
      <c r="U107" s="74">
        <v>1056.8373490518502</v>
      </c>
      <c r="V107" s="74">
        <v>1054.8970088341237</v>
      </c>
      <c r="W107" s="74">
        <v>1086.667990592299</v>
      </c>
      <c r="DA107" s="90" t="s">
        <v>280</v>
      </c>
    </row>
    <row r="108" spans="1:105" ht="12" customHeight="1" x14ac:dyDescent="0.25">
      <c r="A108" s="109" t="s">
        <v>54</v>
      </c>
      <c r="B108" s="77">
        <v>754.92821079660132</v>
      </c>
      <c r="C108" s="77">
        <v>780.55713083231547</v>
      </c>
      <c r="D108" s="77">
        <v>665.90187170556806</v>
      </c>
      <c r="E108" s="77">
        <v>663.57427556908601</v>
      </c>
      <c r="F108" s="77">
        <v>666.03402332606879</v>
      </c>
      <c r="G108" s="77">
        <v>600.35190483540964</v>
      </c>
      <c r="H108" s="77">
        <v>629.57622284733156</v>
      </c>
      <c r="I108" s="77">
        <v>562.17088995892004</v>
      </c>
      <c r="J108" s="77">
        <v>546.46456790142634</v>
      </c>
      <c r="K108" s="77">
        <v>486.92020847735995</v>
      </c>
      <c r="L108" s="77">
        <v>549.123143794209</v>
      </c>
      <c r="M108" s="77">
        <v>507.08539969759647</v>
      </c>
      <c r="N108" s="77">
        <v>512.44563769390322</v>
      </c>
      <c r="O108" s="77">
        <v>490.91475758624085</v>
      </c>
      <c r="P108" s="77">
        <v>476.14692618100213</v>
      </c>
      <c r="Q108" s="77">
        <v>490.28092229388483</v>
      </c>
      <c r="R108" s="77">
        <v>555.77080138542453</v>
      </c>
      <c r="S108" s="77">
        <v>553.49360101777791</v>
      </c>
      <c r="T108" s="77">
        <v>529.07783392920737</v>
      </c>
      <c r="U108" s="77">
        <v>562.57603561238659</v>
      </c>
      <c r="V108" s="77">
        <v>522.91762967080865</v>
      </c>
      <c r="W108" s="77">
        <v>556.54655790834966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511.22950568203038</v>
      </c>
      <c r="C110" s="203">
        <f t="shared" si="89"/>
        <v>467.29853018037545</v>
      </c>
      <c r="D110" s="203">
        <f t="shared" si="89"/>
        <v>429.21616038791439</v>
      </c>
      <c r="E110" s="203">
        <f t="shared" si="89"/>
        <v>363.00583241925733</v>
      </c>
      <c r="F110" s="203">
        <f t="shared" si="89"/>
        <v>395.00581975834183</v>
      </c>
      <c r="G110" s="203">
        <f t="shared" si="89"/>
        <v>401.6139236077492</v>
      </c>
      <c r="H110" s="203">
        <f t="shared" si="89"/>
        <v>369.85320991043892</v>
      </c>
      <c r="I110" s="203">
        <f t="shared" si="89"/>
        <v>316.29720250065151</v>
      </c>
      <c r="J110" s="203">
        <f t="shared" si="89"/>
        <v>330.05998967479383</v>
      </c>
      <c r="K110" s="203">
        <f t="shared" si="89"/>
        <v>293.33738431073141</v>
      </c>
      <c r="L110" s="203">
        <f t="shared" si="89"/>
        <v>320.14948003881329</v>
      </c>
      <c r="M110" s="203">
        <f t="shared" si="89"/>
        <v>327.97127958983458</v>
      </c>
      <c r="N110" s="203">
        <f t="shared" si="89"/>
        <v>331.82923359746383</v>
      </c>
      <c r="O110" s="203">
        <f t="shared" si="89"/>
        <v>314.26631393970047</v>
      </c>
      <c r="P110" s="203">
        <f t="shared" si="89"/>
        <v>306.3540909364242</v>
      </c>
      <c r="Q110" s="203">
        <f t="shared" si="89"/>
        <v>271.06984798961929</v>
      </c>
      <c r="R110" s="203">
        <f t="shared" ref="R110:V110" si="90">R78*1000000/R$6</f>
        <v>284.06909655677765</v>
      </c>
      <c r="S110" s="203">
        <f t="shared" si="90"/>
        <v>258.77698374824865</v>
      </c>
      <c r="T110" s="203">
        <f t="shared" si="90"/>
        <v>255.8877410127879</v>
      </c>
      <c r="U110" s="203">
        <f t="shared" si="90"/>
        <v>264.50984216066735</v>
      </c>
      <c r="V110" s="203">
        <f t="shared" si="90"/>
        <v>242.19872585813764</v>
      </c>
      <c r="W110" s="203">
        <f t="shared" ref="W110" si="91">W78*1000000/W$6</f>
        <v>246.96876226905374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511.22950568203038</v>
      </c>
      <c r="C111" s="192">
        <f t="shared" si="92"/>
        <v>467.29853018037545</v>
      </c>
      <c r="D111" s="192">
        <f t="shared" si="92"/>
        <v>429.21616038791439</v>
      </c>
      <c r="E111" s="192">
        <f t="shared" si="92"/>
        <v>363.00583241925733</v>
      </c>
      <c r="F111" s="192">
        <f t="shared" si="92"/>
        <v>395.00581975834183</v>
      </c>
      <c r="G111" s="192">
        <f t="shared" si="92"/>
        <v>401.6139236077492</v>
      </c>
      <c r="H111" s="192">
        <f t="shared" si="92"/>
        <v>369.85320991043892</v>
      </c>
      <c r="I111" s="192">
        <f t="shared" si="92"/>
        <v>316.29720250065151</v>
      </c>
      <c r="J111" s="192">
        <f t="shared" si="92"/>
        <v>330.05998967479383</v>
      </c>
      <c r="K111" s="192">
        <f t="shared" si="92"/>
        <v>293.33738431073141</v>
      </c>
      <c r="L111" s="192">
        <f t="shared" si="92"/>
        <v>320.14948003881329</v>
      </c>
      <c r="M111" s="192">
        <f t="shared" si="92"/>
        <v>327.97127958983458</v>
      </c>
      <c r="N111" s="192">
        <f t="shared" si="92"/>
        <v>331.82923359746383</v>
      </c>
      <c r="O111" s="192">
        <f t="shared" si="92"/>
        <v>314.26631393970047</v>
      </c>
      <c r="P111" s="192">
        <f t="shared" si="92"/>
        <v>306.3540909364242</v>
      </c>
      <c r="Q111" s="192">
        <f t="shared" si="92"/>
        <v>271.06984798961929</v>
      </c>
      <c r="R111" s="192">
        <f t="shared" ref="R111:V111" si="93">R79*1000000/R$6</f>
        <v>284.06909655677765</v>
      </c>
      <c r="S111" s="192">
        <f t="shared" si="93"/>
        <v>258.77698374824865</v>
      </c>
      <c r="T111" s="192">
        <f t="shared" si="93"/>
        <v>255.8877410127879</v>
      </c>
      <c r="U111" s="192">
        <f t="shared" si="93"/>
        <v>264.50984216066735</v>
      </c>
      <c r="V111" s="192">
        <f t="shared" si="93"/>
        <v>242.19872585813764</v>
      </c>
      <c r="W111" s="192">
        <f t="shared" ref="W111" si="94">W79*1000000/W$6</f>
        <v>246.96876226905374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415.27958640197056</v>
      </c>
      <c r="C112" s="74">
        <f t="shared" si="95"/>
        <v>372.43728113838176</v>
      </c>
      <c r="D112" s="74">
        <f t="shared" si="95"/>
        <v>356.95500171239752</v>
      </c>
      <c r="E112" s="74">
        <f t="shared" si="95"/>
        <v>295.92619481186267</v>
      </c>
      <c r="F112" s="74">
        <f t="shared" si="95"/>
        <v>321.86552598469905</v>
      </c>
      <c r="G112" s="74">
        <f t="shared" si="95"/>
        <v>329.92384418538222</v>
      </c>
      <c r="H112" s="74">
        <f t="shared" si="95"/>
        <v>300.48707809259571</v>
      </c>
      <c r="I112" s="74">
        <f t="shared" si="95"/>
        <v>266.61642461332264</v>
      </c>
      <c r="J112" s="74">
        <f t="shared" si="95"/>
        <v>275.05111841082964</v>
      </c>
      <c r="K112" s="74">
        <f t="shared" si="95"/>
        <v>245.55339871048517</v>
      </c>
      <c r="L112" s="74">
        <f t="shared" si="95"/>
        <v>263.79830947422261</v>
      </c>
      <c r="M112" s="74">
        <f t="shared" si="95"/>
        <v>270.39027434377437</v>
      </c>
      <c r="N112" s="74">
        <f t="shared" si="95"/>
        <v>277.51782088011998</v>
      </c>
      <c r="O112" s="74">
        <f t="shared" si="95"/>
        <v>262.0180927029059</v>
      </c>
      <c r="P112" s="74">
        <f t="shared" si="95"/>
        <v>250.59429136556051</v>
      </c>
      <c r="Q112" s="74">
        <f t="shared" si="95"/>
        <v>214.23280176240939</v>
      </c>
      <c r="R112" s="74">
        <f t="shared" ref="R112:V112" si="96">R80*1000000/R$6</f>
        <v>215.99910811234631</v>
      </c>
      <c r="S112" s="74">
        <f t="shared" si="96"/>
        <v>194.68515278161971</v>
      </c>
      <c r="T112" s="74">
        <f t="shared" si="96"/>
        <v>197.7273343331199</v>
      </c>
      <c r="U112" s="74">
        <f t="shared" si="96"/>
        <v>201.47742458335358</v>
      </c>
      <c r="V112" s="74">
        <f t="shared" si="96"/>
        <v>193.68754606459871</v>
      </c>
      <c r="W112" s="74">
        <f t="shared" ref="W112" si="97">W80*1000000/W$6</f>
        <v>199.21121098806665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48.853398501050876</v>
      </c>
      <c r="C114" s="74">
        <f t="shared" si="101"/>
        <v>44.28843095035122</v>
      </c>
      <c r="D114" s="74">
        <f t="shared" si="101"/>
        <v>44.604312507834713</v>
      </c>
      <c r="E114" s="74">
        <f t="shared" si="101"/>
        <v>35.536600885797768</v>
      </c>
      <c r="F114" s="74">
        <f t="shared" si="101"/>
        <v>40.027901615073866</v>
      </c>
      <c r="G114" s="74">
        <f t="shared" si="101"/>
        <v>43.267046519337171</v>
      </c>
      <c r="H114" s="74">
        <f t="shared" si="101"/>
        <v>40.907138774024489</v>
      </c>
      <c r="I114" s="74">
        <f t="shared" si="101"/>
        <v>28.956958742050062</v>
      </c>
      <c r="J114" s="74">
        <f t="shared" si="101"/>
        <v>29.461492945573276</v>
      </c>
      <c r="K114" s="74">
        <f t="shared" si="101"/>
        <v>24.532546266753528</v>
      </c>
      <c r="L114" s="74">
        <f t="shared" si="101"/>
        <v>26.191934992151996</v>
      </c>
      <c r="M114" s="74">
        <f t="shared" si="101"/>
        <v>27.442471090762979</v>
      </c>
      <c r="N114" s="74">
        <f t="shared" si="101"/>
        <v>28.469143880597919</v>
      </c>
      <c r="O114" s="74">
        <f t="shared" si="101"/>
        <v>26.983801909347715</v>
      </c>
      <c r="P114" s="74">
        <f t="shared" si="101"/>
        <v>25.579145407883527</v>
      </c>
      <c r="Q114" s="74">
        <f t="shared" si="101"/>
        <v>22.019867798034777</v>
      </c>
      <c r="R114" s="74">
        <f t="shared" ref="R114:V114" si="102">R82*1000000/R$6</f>
        <v>22.241971135043666</v>
      </c>
      <c r="S114" s="74">
        <f t="shared" si="102"/>
        <v>19.966687526399415</v>
      </c>
      <c r="T114" s="74">
        <f t="shared" si="102"/>
        <v>19.471965906151379</v>
      </c>
      <c r="U114" s="74">
        <f t="shared" si="102"/>
        <v>20.481561618915489</v>
      </c>
      <c r="V114" s="74">
        <f t="shared" si="102"/>
        <v>19.438436918182578</v>
      </c>
      <c r="W114" s="74">
        <f t="shared" ref="W114" si="103">W82*1000000/W$6</f>
        <v>20.028691232999478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47.096520779008962</v>
      </c>
      <c r="C115" s="193">
        <f t="shared" si="104"/>
        <v>50.572818091642517</v>
      </c>
      <c r="D115" s="193">
        <f t="shared" si="104"/>
        <v>27.656846167682151</v>
      </c>
      <c r="E115" s="193">
        <f t="shared" si="104"/>
        <v>31.543036721596867</v>
      </c>
      <c r="F115" s="193">
        <f t="shared" si="104"/>
        <v>33.112392158568909</v>
      </c>
      <c r="G115" s="193">
        <f t="shared" si="104"/>
        <v>28.423032903029821</v>
      </c>
      <c r="H115" s="193">
        <f t="shared" si="104"/>
        <v>28.458993043818712</v>
      </c>
      <c r="I115" s="193">
        <f t="shared" si="104"/>
        <v>20.723819145278821</v>
      </c>
      <c r="J115" s="193">
        <f t="shared" si="104"/>
        <v>25.547378318390926</v>
      </c>
      <c r="K115" s="193">
        <f t="shared" si="104"/>
        <v>23.251439333492741</v>
      </c>
      <c r="L115" s="193">
        <f t="shared" si="104"/>
        <v>30.159235572438678</v>
      </c>
      <c r="M115" s="193">
        <f t="shared" si="104"/>
        <v>30.138534155297204</v>
      </c>
      <c r="N115" s="193">
        <f t="shared" si="104"/>
        <v>25.842268836745902</v>
      </c>
      <c r="O115" s="193">
        <f t="shared" si="104"/>
        <v>25.264419327446895</v>
      </c>
      <c r="P115" s="193">
        <f t="shared" si="104"/>
        <v>30.180654162980197</v>
      </c>
      <c r="Q115" s="193">
        <f t="shared" si="104"/>
        <v>34.817178429175094</v>
      </c>
      <c r="R115" s="193">
        <f t="shared" ref="R115:V115" si="105">R83*1000000/R$6</f>
        <v>45.828017309387668</v>
      </c>
      <c r="S115" s="193">
        <f t="shared" si="105"/>
        <v>44.12514344022955</v>
      </c>
      <c r="T115" s="193">
        <f t="shared" si="105"/>
        <v>38.688440773516632</v>
      </c>
      <c r="U115" s="193">
        <f t="shared" si="105"/>
        <v>42.550855958398287</v>
      </c>
      <c r="V115" s="193">
        <f t="shared" si="105"/>
        <v>29.072742875356354</v>
      </c>
      <c r="W115" s="193">
        <f t="shared" ref="W115" si="106">W83*1000000/W$6</f>
        <v>27.728860047987595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0.5972292975336666</v>
      </c>
      <c r="C118" s="206">
        <f t="shared" si="110"/>
        <v>0.60581248386192876</v>
      </c>
      <c r="D118" s="206">
        <f t="shared" si="110"/>
        <v>0.61539493928684297</v>
      </c>
      <c r="E118" s="206">
        <f t="shared" si="110"/>
        <v>0.6127271978671025</v>
      </c>
      <c r="F118" s="206">
        <f t="shared" si="110"/>
        <v>0.62063205624159079</v>
      </c>
      <c r="G118" s="206">
        <f t="shared" si="110"/>
        <v>0.63428876879160534</v>
      </c>
      <c r="H118" s="206">
        <f t="shared" si="110"/>
        <v>0.64327424166590697</v>
      </c>
      <c r="I118" s="206">
        <f t="shared" si="110"/>
        <v>0.63856183668860866</v>
      </c>
      <c r="J118" s="206">
        <f t="shared" si="110"/>
        <v>0.64389630631370531</v>
      </c>
      <c r="K118" s="206">
        <f t="shared" si="110"/>
        <v>0.65132092007516995</v>
      </c>
      <c r="L118" s="206">
        <f t="shared" si="110"/>
        <v>0.66362744798800033</v>
      </c>
      <c r="M118" s="206">
        <f t="shared" si="110"/>
        <v>0.67690596703736716</v>
      </c>
      <c r="N118" s="206">
        <f t="shared" si="110"/>
        <v>0.68840775526626008</v>
      </c>
      <c r="O118" s="206">
        <f t="shared" si="110"/>
        <v>0.7015719919040021</v>
      </c>
      <c r="P118" s="206">
        <f t="shared" si="110"/>
        <v>0.70187026225263593</v>
      </c>
      <c r="Q118" s="206">
        <f t="shared" si="110"/>
        <v>0.70651136023064187</v>
      </c>
      <c r="R118" s="206">
        <f t="shared" ref="R118:V118" si="111">IF(R104=0,"",R104/R97)</f>
        <v>0.71491797604048624</v>
      </c>
      <c r="S118" s="206">
        <f t="shared" si="111"/>
        <v>0.72533809268482718</v>
      </c>
      <c r="T118" s="206">
        <f t="shared" si="111"/>
        <v>0.73594936958122492</v>
      </c>
      <c r="U118" s="206">
        <f t="shared" si="111"/>
        <v>0.74795012874722544</v>
      </c>
      <c r="V118" s="206">
        <f t="shared" si="111"/>
        <v>0.75600550727704785</v>
      </c>
      <c r="W118" s="206">
        <f t="shared" ref="W118" si="112">IF(W104=0,"",W104/W97)</f>
        <v>0.76812179603792563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0.589169680199644</v>
      </c>
      <c r="C119" s="199">
        <f t="shared" si="113"/>
        <v>0.59811327922283397</v>
      </c>
      <c r="D119" s="199">
        <f t="shared" si="113"/>
        <v>0.60792170634695353</v>
      </c>
      <c r="E119" s="199">
        <f t="shared" si="113"/>
        <v>0.6054990827958906</v>
      </c>
      <c r="F119" s="199">
        <f t="shared" si="113"/>
        <v>0.61375976633858587</v>
      </c>
      <c r="G119" s="199">
        <f t="shared" si="113"/>
        <v>0.6279886572837553</v>
      </c>
      <c r="H119" s="199">
        <f t="shared" si="113"/>
        <v>0.63698045168685258</v>
      </c>
      <c r="I119" s="199">
        <f t="shared" si="113"/>
        <v>0.63328508264953931</v>
      </c>
      <c r="J119" s="199">
        <f t="shared" si="113"/>
        <v>0.63918298946539176</v>
      </c>
      <c r="K119" s="199">
        <f t="shared" si="113"/>
        <v>0.64719109080260617</v>
      </c>
      <c r="L119" s="199">
        <f t="shared" si="113"/>
        <v>0.6603001360133246</v>
      </c>
      <c r="M119" s="199">
        <f t="shared" si="113"/>
        <v>0.67402354961469313</v>
      </c>
      <c r="N119" s="199">
        <f t="shared" si="113"/>
        <v>0.68581804454934292</v>
      </c>
      <c r="O119" s="199">
        <f t="shared" si="113"/>
        <v>0.69954648159536015</v>
      </c>
      <c r="P119" s="199">
        <f t="shared" si="113"/>
        <v>0.69998979955579665</v>
      </c>
      <c r="Q119" s="199">
        <f t="shared" si="113"/>
        <v>0.70470874560699059</v>
      </c>
      <c r="R119" s="199">
        <f t="shared" ref="R119:V119" si="114">IF(R105=0,"",R105/R98)</f>
        <v>0.71347526777329828</v>
      </c>
      <c r="S119" s="199">
        <f t="shared" si="114"/>
        <v>0.72387726832183108</v>
      </c>
      <c r="T119" s="199">
        <f t="shared" si="114"/>
        <v>0.73450413366787326</v>
      </c>
      <c r="U119" s="199">
        <f t="shared" si="114"/>
        <v>0.74640670364795614</v>
      </c>
      <c r="V119" s="199">
        <f t="shared" si="114"/>
        <v>0.75368691817275202</v>
      </c>
      <c r="W119" s="199">
        <f t="shared" ref="W119" si="115">IF(W105=0,"",W105/W98)</f>
        <v>0.7655259097705005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2.0381764712777897</v>
      </c>
      <c r="C120" s="200">
        <f t="shared" si="116"/>
        <v>2.2250031075293064</v>
      </c>
      <c r="D120" s="200">
        <f t="shared" si="116"/>
        <v>2.4435404021430891</v>
      </c>
      <c r="E120" s="200">
        <f t="shared" si="116"/>
        <v>2.6002154829500079</v>
      </c>
      <c r="F120" s="200">
        <f t="shared" si="116"/>
        <v>2.794520792956678</v>
      </c>
      <c r="G120" s="200">
        <f t="shared" si="116"/>
        <v>2.9609664796908985</v>
      </c>
      <c r="H120" s="200">
        <f t="shared" si="116"/>
        <v>3.0492930777295415</v>
      </c>
      <c r="I120" s="200">
        <f t="shared" si="116"/>
        <v>3.1557026737941118</v>
      </c>
      <c r="J120" s="200">
        <f t="shared" si="116"/>
        <v>3.2327381337059173</v>
      </c>
      <c r="K120" s="200">
        <f t="shared" si="116"/>
        <v>3.3090110109812865</v>
      </c>
      <c r="L120" s="200">
        <f t="shared" si="116"/>
        <v>3.3902238773522888</v>
      </c>
      <c r="M120" s="200">
        <f t="shared" si="116"/>
        <v>3.4666490801339007</v>
      </c>
      <c r="N120" s="200">
        <f t="shared" si="116"/>
        <v>3.601024995814913</v>
      </c>
      <c r="O120" s="200">
        <f t="shared" si="116"/>
        <v>3.768162990612999</v>
      </c>
      <c r="P120" s="200">
        <f t="shared" si="116"/>
        <v>3.9459375650326365</v>
      </c>
      <c r="Q120" s="200">
        <f t="shared" si="116"/>
        <v>4.1131801555171146</v>
      </c>
      <c r="R120" s="200">
        <f t="shared" ref="R120:V120" si="117">IF(R106=0,"",R106/R99)</f>
        <v>4.2649939007643924</v>
      </c>
      <c r="S120" s="200">
        <f t="shared" si="117"/>
        <v>4.4076721374481993</v>
      </c>
      <c r="T120" s="200">
        <f t="shared" si="117"/>
        <v>4.5268485645152285</v>
      </c>
      <c r="U120" s="200">
        <f t="shared" si="117"/>
        <v>4.6422627755746442</v>
      </c>
      <c r="V120" s="200">
        <f t="shared" si="117"/>
        <v>4.762677504097323</v>
      </c>
      <c r="W120" s="200">
        <f t="shared" ref="W120" si="118">IF(W106=0,"",W106/W99)</f>
        <v>4.8563436487693439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0.62303170363771143</v>
      </c>
      <c r="C121" s="200">
        <f t="shared" si="119"/>
        <v>0.63196639663910648</v>
      </c>
      <c r="D121" s="200">
        <f t="shared" si="119"/>
        <v>0.6415301646842847</v>
      </c>
      <c r="E121" s="200">
        <f t="shared" si="119"/>
        <v>0.63982269276534476</v>
      </c>
      <c r="F121" s="200">
        <f t="shared" si="119"/>
        <v>0.64742914388258599</v>
      </c>
      <c r="G121" s="200">
        <f t="shared" si="119"/>
        <v>0.66124388019376512</v>
      </c>
      <c r="H121" s="200">
        <f t="shared" si="119"/>
        <v>0.67072729601604741</v>
      </c>
      <c r="I121" s="200">
        <f t="shared" si="119"/>
        <v>0.66815118604459223</v>
      </c>
      <c r="J121" s="200">
        <f t="shared" si="119"/>
        <v>0.67482047431005987</v>
      </c>
      <c r="K121" s="200">
        <f t="shared" si="119"/>
        <v>0.68378657965365841</v>
      </c>
      <c r="L121" s="200">
        <f t="shared" si="119"/>
        <v>0.6967231098612503</v>
      </c>
      <c r="M121" s="200">
        <f t="shared" si="119"/>
        <v>0.71085859558709652</v>
      </c>
      <c r="N121" s="200">
        <f t="shared" si="119"/>
        <v>0.72381705495380899</v>
      </c>
      <c r="O121" s="200">
        <f t="shared" si="119"/>
        <v>0.73743393337001606</v>
      </c>
      <c r="P121" s="200">
        <f t="shared" si="119"/>
        <v>0.73997553184641185</v>
      </c>
      <c r="Q121" s="200">
        <f t="shared" si="119"/>
        <v>0.74697000371138667</v>
      </c>
      <c r="R121" s="200">
        <f t="shared" ref="R121:V121" si="120">IF(R107=0,"",R107/R100)</f>
        <v>0.75752405355667729</v>
      </c>
      <c r="S121" s="200">
        <f t="shared" si="120"/>
        <v>0.77066044374015008</v>
      </c>
      <c r="T121" s="200">
        <f t="shared" si="120"/>
        <v>0.78255169681515091</v>
      </c>
      <c r="U121" s="200">
        <f t="shared" si="120"/>
        <v>0.79702067265798382</v>
      </c>
      <c r="V121" s="200">
        <f t="shared" si="120"/>
        <v>0.80791374189055865</v>
      </c>
      <c r="W121" s="200">
        <f t="shared" ref="W121" si="121">IF(W107=0,"",W107/W100)</f>
        <v>0.82058015270801632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0.66351556767357422</v>
      </c>
      <c r="C122" s="201">
        <f t="shared" si="122"/>
        <v>0.66473928707246766</v>
      </c>
      <c r="D122" s="201">
        <f t="shared" si="122"/>
        <v>0.67726455785611106</v>
      </c>
      <c r="E122" s="201">
        <f t="shared" si="122"/>
        <v>0.67099427182507476</v>
      </c>
      <c r="F122" s="201">
        <f t="shared" si="122"/>
        <v>0.67201543419762377</v>
      </c>
      <c r="G122" s="201">
        <f t="shared" si="122"/>
        <v>0.67792218134384874</v>
      </c>
      <c r="H122" s="201">
        <f t="shared" si="122"/>
        <v>0.68064979766615497</v>
      </c>
      <c r="I122" s="201">
        <f t="shared" si="122"/>
        <v>0.67636980786675405</v>
      </c>
      <c r="J122" s="201">
        <f t="shared" si="122"/>
        <v>0.66922723704406639</v>
      </c>
      <c r="K122" s="201">
        <f t="shared" si="122"/>
        <v>0.67054911077168178</v>
      </c>
      <c r="L122" s="201">
        <f t="shared" si="122"/>
        <v>0.66529963595836961</v>
      </c>
      <c r="M122" s="201">
        <f t="shared" si="122"/>
        <v>0.66789290247456623</v>
      </c>
      <c r="N122" s="201">
        <f t="shared" si="122"/>
        <v>0.67070604990414129</v>
      </c>
      <c r="O122" s="201">
        <f t="shared" si="122"/>
        <v>0.67178846907141276</v>
      </c>
      <c r="P122" s="201">
        <f t="shared" si="122"/>
        <v>0.66616426920660166</v>
      </c>
      <c r="Q122" s="201">
        <f t="shared" si="122"/>
        <v>0.6673028014567004</v>
      </c>
      <c r="R122" s="201">
        <f t="shared" ref="R122:V122" si="123">IF(R108=0,"",R108/R101)</f>
        <v>0.66785536653626398</v>
      </c>
      <c r="S122" s="201">
        <f t="shared" si="123"/>
        <v>0.67364909653657778</v>
      </c>
      <c r="T122" s="201">
        <f t="shared" si="123"/>
        <v>0.67966092247202381</v>
      </c>
      <c r="U122" s="201">
        <f t="shared" si="123"/>
        <v>0.69155272506994281</v>
      </c>
      <c r="V122" s="201">
        <f t="shared" si="123"/>
        <v>0.70383207712158091</v>
      </c>
      <c r="W122" s="201">
        <f t="shared" ref="W122" si="124">IF(W108=0,"",W108/W101)</f>
        <v>0.71918308654900054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342.61002223962873</v>
      </c>
      <c r="C126" s="203">
        <f t="shared" si="125"/>
        <v>346.17085317649361</v>
      </c>
      <c r="D126" s="203">
        <f t="shared" si="125"/>
        <v>331.02714441610561</v>
      </c>
      <c r="E126" s="203">
        <f t="shared" si="125"/>
        <v>329.93707595989184</v>
      </c>
      <c r="F126" s="203">
        <f t="shared" si="125"/>
        <v>325.22326643302983</v>
      </c>
      <c r="G126" s="203">
        <f t="shared" si="125"/>
        <v>314.80755912814936</v>
      </c>
      <c r="H126" s="203">
        <f t="shared" si="125"/>
        <v>307.8215650223496</v>
      </c>
      <c r="I126" s="203">
        <f t="shared" si="125"/>
        <v>331.38442435180673</v>
      </c>
      <c r="J126" s="203">
        <f t="shared" si="125"/>
        <v>321.37019117543275</v>
      </c>
      <c r="K126" s="203">
        <f t="shared" si="125"/>
        <v>327.09161180607452</v>
      </c>
      <c r="L126" s="203">
        <f t="shared" si="125"/>
        <v>345.88230661236224</v>
      </c>
      <c r="M126" s="203">
        <f t="shared" si="125"/>
        <v>314.86246442388654</v>
      </c>
      <c r="N126" s="203">
        <f t="shared" si="125"/>
        <v>325.93423913570712</v>
      </c>
      <c r="O126" s="203">
        <f t="shared" si="125"/>
        <v>312.49015773804337</v>
      </c>
      <c r="P126" s="203">
        <f t="shared" si="125"/>
        <v>295.90782541382436</v>
      </c>
      <c r="Q126" s="203">
        <f t="shared" si="125"/>
        <v>283.74202720387382</v>
      </c>
      <c r="R126" s="203">
        <f t="shared" ref="R126:V126" si="126">IF(R96=0,0,R96/R$19)</f>
        <v>304.50887569407178</v>
      </c>
      <c r="S126" s="203">
        <f t="shared" si="126"/>
        <v>300.55475635770347</v>
      </c>
      <c r="T126" s="203">
        <f t="shared" si="126"/>
        <v>300.53913636392929</v>
      </c>
      <c r="U126" s="203">
        <f t="shared" si="126"/>
        <v>291.93211113901287</v>
      </c>
      <c r="V126" s="203">
        <f t="shared" si="126"/>
        <v>285.50050396439815</v>
      </c>
      <c r="W126" s="203">
        <f t="shared" ref="W126" si="127">IF(W96=0,0,W96/W$19)</f>
        <v>289.86633609410376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316.85752851885366</v>
      </c>
      <c r="C127" s="192">
        <f t="shared" si="128"/>
        <v>318.91843830990416</v>
      </c>
      <c r="D127" s="192">
        <f t="shared" si="128"/>
        <v>302.59147895208224</v>
      </c>
      <c r="E127" s="192">
        <f t="shared" si="128"/>
        <v>300.72058029275536</v>
      </c>
      <c r="F127" s="192">
        <f t="shared" si="128"/>
        <v>295.59248466558574</v>
      </c>
      <c r="G127" s="192">
        <f t="shared" si="128"/>
        <v>284.32089765750396</v>
      </c>
      <c r="H127" s="192">
        <f t="shared" si="128"/>
        <v>276.78552422006044</v>
      </c>
      <c r="I127" s="192">
        <f t="shared" si="128"/>
        <v>299.58822696690078</v>
      </c>
      <c r="J127" s="192">
        <f t="shared" si="128"/>
        <v>288.71304103028632</v>
      </c>
      <c r="K127" s="192">
        <f t="shared" si="128"/>
        <v>293.43768438395273</v>
      </c>
      <c r="L127" s="192">
        <f t="shared" si="128"/>
        <v>311.08874833574703</v>
      </c>
      <c r="M127" s="192">
        <f t="shared" si="128"/>
        <v>279.77912665160602</v>
      </c>
      <c r="N127" s="192">
        <f t="shared" si="128"/>
        <v>290.55002865014512</v>
      </c>
      <c r="O127" s="192">
        <f t="shared" si="128"/>
        <v>278.85054732102321</v>
      </c>
      <c r="P127" s="192">
        <f t="shared" si="128"/>
        <v>264.68833292287093</v>
      </c>
      <c r="Q127" s="192">
        <f t="shared" si="128"/>
        <v>252.8941176643963</v>
      </c>
      <c r="R127" s="192">
        <f t="shared" ref="R127:V127" si="129">IF(R97=0,0,R97/R$19)</f>
        <v>270.74270837563233</v>
      </c>
      <c r="S127" s="192">
        <f t="shared" si="129"/>
        <v>267.12830912927012</v>
      </c>
      <c r="T127" s="192">
        <f t="shared" si="129"/>
        <v>268.92291173680536</v>
      </c>
      <c r="U127" s="192">
        <f t="shared" si="129"/>
        <v>257.71041954340944</v>
      </c>
      <c r="V127" s="192">
        <f t="shared" si="129"/>
        <v>252.96948399944986</v>
      </c>
      <c r="W127" s="192">
        <f t="shared" ref="W127" si="130">IF(W97=0,0,W97/W$19)</f>
        <v>253.803807529647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265.35260857064901</v>
      </c>
      <c r="C128" s="74">
        <f t="shared" si="131"/>
        <v>266.32314925735375</v>
      </c>
      <c r="D128" s="74">
        <f t="shared" si="131"/>
        <v>253.60287692406197</v>
      </c>
      <c r="E128" s="74">
        <f t="shared" si="131"/>
        <v>253.07899990040977</v>
      </c>
      <c r="F128" s="74">
        <f t="shared" si="131"/>
        <v>247.89724359933555</v>
      </c>
      <c r="G128" s="74">
        <f t="shared" si="131"/>
        <v>238.26497698951479</v>
      </c>
      <c r="H128" s="74">
        <f t="shared" si="131"/>
        <v>230.00313239512499</v>
      </c>
      <c r="I128" s="74">
        <f t="shared" si="131"/>
        <v>257.7934970575061</v>
      </c>
      <c r="J128" s="74">
        <f t="shared" si="131"/>
        <v>248.53100872870624</v>
      </c>
      <c r="K128" s="74">
        <f t="shared" si="131"/>
        <v>256.04628059925386</v>
      </c>
      <c r="L128" s="74">
        <f t="shared" si="131"/>
        <v>270.99258708942511</v>
      </c>
      <c r="M128" s="74">
        <f t="shared" si="131"/>
        <v>243.13974553552828</v>
      </c>
      <c r="N128" s="74">
        <f t="shared" si="131"/>
        <v>252.90928545407698</v>
      </c>
      <c r="O128" s="74">
        <f t="shared" si="131"/>
        <v>242.83307403050688</v>
      </c>
      <c r="P128" s="74">
        <f t="shared" si="131"/>
        <v>230.38374967124625</v>
      </c>
      <c r="Q128" s="74">
        <f t="shared" si="131"/>
        <v>219.19268596890032</v>
      </c>
      <c r="R128" s="74">
        <f t="shared" ref="R128:V128" si="132">IF(R98=0,0,R98/R$19)</f>
        <v>233.92723245657405</v>
      </c>
      <c r="S128" s="74">
        <f t="shared" si="132"/>
        <v>230.83528860672794</v>
      </c>
      <c r="T128" s="74">
        <f t="shared" si="132"/>
        <v>233.82703422963655</v>
      </c>
      <c r="U128" s="74">
        <f t="shared" si="132"/>
        <v>222.31001721399625</v>
      </c>
      <c r="V128" s="74">
        <f t="shared" si="132"/>
        <v>219.2077627115801</v>
      </c>
      <c r="W128" s="74">
        <f t="shared" ref="W128" si="133">IF(W98=0,0,W98/W$19)</f>
        <v>219.34693689712827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4.0723020713032533E-4</v>
      </c>
      <c r="C129" s="74">
        <f t="shared" si="134"/>
        <v>5.2181979039566848E-4</v>
      </c>
      <c r="D129" s="74">
        <f t="shared" si="134"/>
        <v>6.6439243277836325E-4</v>
      </c>
      <c r="E129" s="74">
        <f t="shared" si="134"/>
        <v>7.6006478984964973E-4</v>
      </c>
      <c r="F129" s="74">
        <f t="shared" si="134"/>
        <v>1.0767479285323594E-3</v>
      </c>
      <c r="G129" s="74">
        <f t="shared" si="134"/>
        <v>1.604212412976479E-3</v>
      </c>
      <c r="H129" s="74">
        <f t="shared" si="134"/>
        <v>1.9697154216892147E-3</v>
      </c>
      <c r="I129" s="74">
        <f t="shared" si="134"/>
        <v>2.3920416521439371E-3</v>
      </c>
      <c r="J129" s="74">
        <f t="shared" si="134"/>
        <v>2.8227954515319688E-3</v>
      </c>
      <c r="K129" s="74">
        <f t="shared" si="134"/>
        <v>3.0979960254479311E-3</v>
      </c>
      <c r="L129" s="74">
        <f t="shared" si="134"/>
        <v>6.6062470490412407E-3</v>
      </c>
      <c r="M129" s="74">
        <f t="shared" si="134"/>
        <v>4.5885448710434708E-3</v>
      </c>
      <c r="N129" s="74">
        <f t="shared" si="134"/>
        <v>4.02728662805587E-3</v>
      </c>
      <c r="O129" s="74">
        <f t="shared" si="134"/>
        <v>4.251155249817673E-3</v>
      </c>
      <c r="P129" s="74">
        <f t="shared" si="134"/>
        <v>5.3162872065901775E-3</v>
      </c>
      <c r="Q129" s="74">
        <f t="shared" si="134"/>
        <v>5.0461041133702178E-3</v>
      </c>
      <c r="R129" s="74">
        <f t="shared" ref="R129:V129" si="135">IF(R99=0,0,R99/R$19)</f>
        <v>5.8258706162932555E-3</v>
      </c>
      <c r="S129" s="74">
        <f t="shared" si="135"/>
        <v>6.2918559654714431E-3</v>
      </c>
      <c r="T129" s="74">
        <f t="shared" si="135"/>
        <v>9.1244188301113655E-3</v>
      </c>
      <c r="U129" s="74">
        <f t="shared" si="135"/>
        <v>6.597783089254382E-3</v>
      </c>
      <c r="V129" s="74">
        <f t="shared" si="135"/>
        <v>7.5397555498495283E-3</v>
      </c>
      <c r="W129" s="74">
        <f t="shared" ref="W129" si="136">IF(W99=0,0,W99/W$19)</f>
        <v>1.2395368436557716E-2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31.518442900388933</v>
      </c>
      <c r="C130" s="74">
        <f t="shared" si="137"/>
        <v>32.026775307308085</v>
      </c>
      <c r="D130" s="74">
        <f t="shared" si="137"/>
        <v>31.813783518704703</v>
      </c>
      <c r="E130" s="74">
        <f t="shared" si="137"/>
        <v>30.416094292359059</v>
      </c>
      <c r="F130" s="74">
        <f t="shared" si="137"/>
        <v>30.480656816725773</v>
      </c>
      <c r="G130" s="74">
        <f t="shared" si="137"/>
        <v>30.707177363245798</v>
      </c>
      <c r="H130" s="74">
        <f t="shared" si="137"/>
        <v>30.79788339997836</v>
      </c>
      <c r="I130" s="74">
        <f t="shared" si="137"/>
        <v>27.473187030547557</v>
      </c>
      <c r="J130" s="74">
        <f t="shared" si="137"/>
        <v>26.160314693508028</v>
      </c>
      <c r="K130" s="74">
        <f t="shared" si="137"/>
        <v>24.950724404492398</v>
      </c>
      <c r="L130" s="74">
        <f t="shared" si="137"/>
        <v>25.987802665365642</v>
      </c>
      <c r="M130" s="74">
        <f t="shared" si="137"/>
        <v>23.698468572247354</v>
      </c>
      <c r="N130" s="74">
        <f t="shared" si="137"/>
        <v>24.655266777287576</v>
      </c>
      <c r="O130" s="74">
        <f t="shared" si="137"/>
        <v>23.633391592579841</v>
      </c>
      <c r="P130" s="74">
        <f t="shared" si="137"/>
        <v>22.227922714688837</v>
      </c>
      <c r="Q130" s="74">
        <f t="shared" si="137"/>
        <v>21.327675662582017</v>
      </c>
      <c r="R130" s="74">
        <f t="shared" ref="R130:V130" si="138">IF(R100=0,0,R100/R$19)</f>
        <v>22.852622509354426</v>
      </c>
      <c r="S130" s="74">
        <f t="shared" si="138"/>
        <v>22.571232535240707</v>
      </c>
      <c r="T130" s="74">
        <f t="shared" si="138"/>
        <v>22.143135138943368</v>
      </c>
      <c r="U130" s="74">
        <f t="shared" si="138"/>
        <v>21.935988760984632</v>
      </c>
      <c r="V130" s="74">
        <f t="shared" si="138"/>
        <v>21.513057466722735</v>
      </c>
      <c r="W130" s="74">
        <f t="shared" ref="W130" si="139">IF(W100=0,0,W100/W$19)</f>
        <v>21.740203510112611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19.986069817608648</v>
      </c>
      <c r="C131" s="193">
        <f t="shared" si="140"/>
        <v>20.567991925451953</v>
      </c>
      <c r="D131" s="193">
        <f t="shared" si="140"/>
        <v>17.174154116882743</v>
      </c>
      <c r="E131" s="193">
        <f t="shared" si="140"/>
        <v>17.224726035196689</v>
      </c>
      <c r="F131" s="193">
        <f t="shared" si="140"/>
        <v>17.213507501595849</v>
      </c>
      <c r="G131" s="193">
        <f t="shared" si="140"/>
        <v>15.347139092330382</v>
      </c>
      <c r="H131" s="193">
        <f t="shared" si="140"/>
        <v>15.982538709535412</v>
      </c>
      <c r="I131" s="193">
        <f t="shared" si="140"/>
        <v>14.319150837194973</v>
      </c>
      <c r="J131" s="193">
        <f t="shared" si="140"/>
        <v>14.018894812620546</v>
      </c>
      <c r="K131" s="193">
        <f t="shared" si="140"/>
        <v>12.43758138418103</v>
      </c>
      <c r="L131" s="193">
        <f t="shared" si="140"/>
        <v>14.101752333907298</v>
      </c>
      <c r="M131" s="193">
        <f t="shared" si="140"/>
        <v>12.936323998959386</v>
      </c>
      <c r="N131" s="193">
        <f t="shared" si="140"/>
        <v>12.98144913215253</v>
      </c>
      <c r="O131" s="193">
        <f t="shared" si="140"/>
        <v>12.379830542686697</v>
      </c>
      <c r="P131" s="193">
        <f t="shared" si="140"/>
        <v>12.071344249729224</v>
      </c>
      <c r="Q131" s="193">
        <f t="shared" si="140"/>
        <v>12.368709928800593</v>
      </c>
      <c r="R131" s="193">
        <f t="shared" ref="R131:V131" si="141">IF(R101=0,0,R101/R$19)</f>
        <v>13.957027539087576</v>
      </c>
      <c r="S131" s="193">
        <f t="shared" si="141"/>
        <v>13.715496131336007</v>
      </c>
      <c r="T131" s="193">
        <f t="shared" si="141"/>
        <v>12.943617949395327</v>
      </c>
      <c r="U131" s="193">
        <f t="shared" si="141"/>
        <v>13.457815785339392</v>
      </c>
      <c r="V131" s="193">
        <f t="shared" si="141"/>
        <v>12.241124065597131</v>
      </c>
      <c r="W131" s="193">
        <f t="shared" ref="W131" si="142">IF(W101=0,0,W101/W$19)</f>
        <v>12.704271753969561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25.752493720775014</v>
      </c>
      <c r="C132" s="77">
        <f t="shared" si="143"/>
        <v>27.252414866589465</v>
      </c>
      <c r="D132" s="77">
        <f t="shared" si="143"/>
        <v>28.435665464023408</v>
      </c>
      <c r="E132" s="77">
        <f t="shared" si="143"/>
        <v>29.216495667136467</v>
      </c>
      <c r="F132" s="77">
        <f t="shared" si="143"/>
        <v>29.630781767444127</v>
      </c>
      <c r="G132" s="77">
        <f t="shared" si="143"/>
        <v>30.486661470645366</v>
      </c>
      <c r="H132" s="77">
        <f t="shared" si="143"/>
        <v>31.036040802289165</v>
      </c>
      <c r="I132" s="77">
        <f t="shared" si="143"/>
        <v>31.796197384905973</v>
      </c>
      <c r="J132" s="77">
        <f t="shared" si="143"/>
        <v>32.657150145146474</v>
      </c>
      <c r="K132" s="77">
        <f t="shared" si="143"/>
        <v>33.653927422121789</v>
      </c>
      <c r="L132" s="77">
        <f t="shared" si="143"/>
        <v>34.793558276615201</v>
      </c>
      <c r="M132" s="77">
        <f t="shared" si="143"/>
        <v>35.083337772280395</v>
      </c>
      <c r="N132" s="77">
        <f t="shared" si="143"/>
        <v>35.384210485561937</v>
      </c>
      <c r="O132" s="77">
        <f t="shared" si="143"/>
        <v>33.639610417020101</v>
      </c>
      <c r="P132" s="77">
        <f t="shared" si="143"/>
        <v>31.219492490953385</v>
      </c>
      <c r="Q132" s="77">
        <f t="shared" si="143"/>
        <v>30.847909539477527</v>
      </c>
      <c r="R132" s="77">
        <f t="shared" ref="R132:V132" si="144">IF(R102=0,0,R102/R$19)</f>
        <v>33.766167318439429</v>
      </c>
      <c r="S132" s="77">
        <f t="shared" si="144"/>
        <v>33.426447228433254</v>
      </c>
      <c r="T132" s="77">
        <f t="shared" si="144"/>
        <v>31.616224627123959</v>
      </c>
      <c r="U132" s="77">
        <f t="shared" si="144"/>
        <v>34.221691595603424</v>
      </c>
      <c r="V132" s="77">
        <f t="shared" si="144"/>
        <v>32.5310199649483</v>
      </c>
      <c r="W132" s="77">
        <f t="shared" ref="W132" si="145">IF(W102=0,0,W102/W$19)</f>
        <v>36.062528564456812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189.2365991755687</v>
      </c>
      <c r="C134" s="153">
        <f t="shared" si="146"/>
        <v>193.20477126189033</v>
      </c>
      <c r="D134" s="153">
        <f t="shared" si="146"/>
        <v>186.21326481843269</v>
      </c>
      <c r="E134" s="153">
        <f t="shared" si="146"/>
        <v>184.259678503749</v>
      </c>
      <c r="F134" s="153">
        <f t="shared" si="146"/>
        <v>183.45417156756341</v>
      </c>
      <c r="G134" s="153">
        <f t="shared" si="146"/>
        <v>180.34155211690222</v>
      </c>
      <c r="H134" s="153">
        <f t="shared" si="146"/>
        <v>178.04899819675987</v>
      </c>
      <c r="I134" s="153">
        <f t="shared" si="146"/>
        <v>191.30560846226788</v>
      </c>
      <c r="J134" s="153">
        <f t="shared" si="146"/>
        <v>185.90126070399862</v>
      </c>
      <c r="K134" s="153">
        <f t="shared" si="146"/>
        <v>191.12210257768342</v>
      </c>
      <c r="L134" s="153">
        <f t="shared" si="146"/>
        <v>206.44703215583309</v>
      </c>
      <c r="M134" s="153">
        <f t="shared" si="146"/>
        <v>189.38416028297542</v>
      </c>
      <c r="N134" s="153">
        <f t="shared" si="146"/>
        <v>200.01689301559395</v>
      </c>
      <c r="O134" s="153">
        <f t="shared" si="146"/>
        <v>195.63373392753147</v>
      </c>
      <c r="P134" s="153">
        <f t="shared" si="146"/>
        <v>185.77686964378844</v>
      </c>
      <c r="Q134" s="153">
        <f t="shared" si="146"/>
        <v>178.67256706540064</v>
      </c>
      <c r="R134" s="153">
        <f t="shared" ref="R134:V134" si="147">IF(R104=0,0,R104/R$19)</f>
        <v>193.55882909962665</v>
      </c>
      <c r="S134" s="153">
        <f t="shared" si="147"/>
        <v>193.7583382459477</v>
      </c>
      <c r="T134" s="153">
        <f t="shared" si="147"/>
        <v>197.91364735864929</v>
      </c>
      <c r="U134" s="153">
        <f t="shared" si="147"/>
        <v>192.75454147699458</v>
      </c>
      <c r="V134" s="153">
        <f t="shared" si="147"/>
        <v>191.24632307661713</v>
      </c>
      <c r="W134" s="153">
        <f t="shared" ref="W134" si="148">IF(W104=0,0,W104/W$19)</f>
        <v>194.95223648093642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156.3377115317106</v>
      </c>
      <c r="C135" s="74">
        <f t="shared" si="149"/>
        <v>159.2914121352681</v>
      </c>
      <c r="D135" s="74">
        <f t="shared" si="149"/>
        <v>154.17069367417218</v>
      </c>
      <c r="E135" s="74">
        <f t="shared" si="149"/>
        <v>153.23910231459939</v>
      </c>
      <c r="F135" s="74">
        <f t="shared" si="149"/>
        <v>152.14935430750768</v>
      </c>
      <c r="G135" s="74">
        <f t="shared" si="149"/>
        <v>149.62770297739024</v>
      </c>
      <c r="H135" s="74">
        <f t="shared" si="149"/>
        <v>146.50749916243765</v>
      </c>
      <c r="I135" s="74">
        <f t="shared" si="149"/>
        <v>163.25677609057649</v>
      </c>
      <c r="J135" s="74">
        <f t="shared" si="149"/>
        <v>158.85679313406385</v>
      </c>
      <c r="K135" s="74">
        <f t="shared" si="149"/>
        <v>165.7108716369813</v>
      </c>
      <c r="L135" s="74">
        <f t="shared" si="149"/>
        <v>178.93644211375008</v>
      </c>
      <c r="M135" s="74">
        <f t="shared" si="149"/>
        <v>163.88191433827001</v>
      </c>
      <c r="N135" s="74">
        <f t="shared" si="149"/>
        <v>173.44975159848664</v>
      </c>
      <c r="O135" s="74">
        <f t="shared" si="149"/>
        <v>169.87302255302671</v>
      </c>
      <c r="P135" s="74">
        <f t="shared" si="149"/>
        <v>161.26627475328849</v>
      </c>
      <c r="Q135" s="74">
        <f t="shared" si="149"/>
        <v>154.46700277537076</v>
      </c>
      <c r="R135" s="74">
        <f t="shared" ref="R135:V135" si="150">IF(R105=0,0,R105/R$19)</f>
        <v>166.90129481642077</v>
      </c>
      <c r="S135" s="74">
        <f t="shared" si="150"/>
        <v>167.09641814891972</v>
      </c>
      <c r="T135" s="74">
        <f t="shared" si="150"/>
        <v>171.74692320496735</v>
      </c>
      <c r="U135" s="74">
        <f t="shared" si="150"/>
        <v>165.93368713661931</v>
      </c>
      <c r="V135" s="74">
        <f t="shared" si="150"/>
        <v>165.21402311763472</v>
      </c>
      <c r="W135" s="74">
        <f t="shared" ref="W135" si="151">IF(W105=0,0,W105/W$19)</f>
        <v>167.91576342354671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8.3000702656660992E-4</v>
      </c>
      <c r="C136" s="74">
        <f t="shared" si="152"/>
        <v>1.161050655200654E-3</v>
      </c>
      <c r="D136" s="74">
        <f t="shared" si="152"/>
        <v>1.6234697523720672E-3</v>
      </c>
      <c r="E136" s="74">
        <f t="shared" si="152"/>
        <v>1.9763322346122033E-3</v>
      </c>
      <c r="F136" s="74">
        <f t="shared" si="152"/>
        <v>3.0089944750567089E-3</v>
      </c>
      <c r="G136" s="74">
        <f t="shared" si="152"/>
        <v>4.7500191811274076E-3</v>
      </c>
      <c r="H136" s="74">
        <f t="shared" si="152"/>
        <v>6.0062396004540476E-3</v>
      </c>
      <c r="I136" s="74">
        <f t="shared" si="152"/>
        <v>7.5485722374975068E-3</v>
      </c>
      <c r="J136" s="74">
        <f t="shared" si="152"/>
        <v>9.1253584998190109E-3</v>
      </c>
      <c r="K136" s="74">
        <f t="shared" si="152"/>
        <v>1.0251302960183464E-2</v>
      </c>
      <c r="L136" s="74">
        <f t="shared" si="152"/>
        <v>2.2396656485347711E-2</v>
      </c>
      <c r="M136" s="74">
        <f t="shared" si="152"/>
        <v>1.5906874856355977E-2</v>
      </c>
      <c r="N136" s="74">
        <f t="shared" si="152"/>
        <v>1.4502359812940343E-2</v>
      </c>
      <c r="O136" s="74">
        <f t="shared" si="152"/>
        <v>1.6019045879713114E-2</v>
      </c>
      <c r="P136" s="74">
        <f t="shared" si="152"/>
        <v>2.0977737394986599E-2</v>
      </c>
      <c r="Q136" s="74">
        <f t="shared" si="152"/>
        <v>2.0755535301787666E-2</v>
      </c>
      <c r="R136" s="74">
        <f t="shared" ref="R136:V136" si="153">IF(R106=0,0,R106/R$19)</f>
        <v>2.4847302645133223E-2</v>
      </c>
      <c r="S136" s="74">
        <f t="shared" si="153"/>
        <v>2.7732438231845718E-2</v>
      </c>
      <c r="T136" s="74">
        <f t="shared" si="153"/>
        <v>4.1304862283125354E-2</v>
      </c>
      <c r="U136" s="74">
        <f t="shared" si="153"/>
        <v>3.0628642836561495E-2</v>
      </c>
      <c r="V136" s="74">
        <f t="shared" si="153"/>
        <v>3.5909424143661293E-2</v>
      </c>
      <c r="W136" s="74">
        <f t="shared" ref="W136" si="154">IF(W106=0,0,W106/W$19)</f>
        <v>6.0196168781033052E-2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19.63698917623725</v>
      </c>
      <c r="C137" s="74">
        <f t="shared" si="155"/>
        <v>20.239845786929799</v>
      </c>
      <c r="D137" s="74">
        <f t="shared" si="155"/>
        <v>20.409501779984812</v>
      </c>
      <c r="E137" s="74">
        <f t="shared" si="155"/>
        <v>19.460907353541806</v>
      </c>
      <c r="F137" s="74">
        <f t="shared" si="155"/>
        <v>19.734065547831676</v>
      </c>
      <c r="G137" s="74">
        <f t="shared" si="155"/>
        <v>20.304933109470802</v>
      </c>
      <c r="H137" s="74">
        <f t="shared" si="155"/>
        <v>20.656981055884998</v>
      </c>
      <c r="I137" s="74">
        <f t="shared" si="155"/>
        <v>18.356242498885258</v>
      </c>
      <c r="J137" s="74">
        <f t="shared" si="155"/>
        <v>17.653515969573515</v>
      </c>
      <c r="K137" s="74">
        <f t="shared" si="155"/>
        <v>17.060970500428919</v>
      </c>
      <c r="L137" s="74">
        <f t="shared" si="155"/>
        <v>18.106302691474038</v>
      </c>
      <c r="M137" s="74">
        <f t="shared" si="155"/>
        <v>16.8462600868327</v>
      </c>
      <c r="N137" s="74">
        <f t="shared" si="155"/>
        <v>17.845902587836783</v>
      </c>
      <c r="O137" s="74">
        <f t="shared" si="155"/>
        <v>17.428064920990018</v>
      </c>
      <c r="P137" s="74">
        <f t="shared" si="155"/>
        <v>16.448118932642814</v>
      </c>
      <c r="Q137" s="74">
        <f t="shared" si="155"/>
        <v>15.931133968834141</v>
      </c>
      <c r="R137" s="74">
        <f t="shared" ref="R137:V137" si="156">IF(R107=0,0,R107/R$19)</f>
        <v>17.31141123768673</v>
      </c>
      <c r="S137" s="74">
        <f t="shared" si="156"/>
        <v>17.394756081370719</v>
      </c>
      <c r="T137" s="74">
        <f t="shared" si="156"/>
        <v>17.328147975787324</v>
      </c>
      <c r="U137" s="74">
        <f t="shared" si="156"/>
        <v>17.483436517697946</v>
      </c>
      <c r="V137" s="74">
        <f t="shared" si="156"/>
        <v>17.380694757446587</v>
      </c>
      <c r="W137" s="74">
        <f t="shared" ref="W137" si="157">IF(W107=0,0,W107/W$19)</f>
        <v>17.839579516231559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13.261068460594288</v>
      </c>
      <c r="C138" s="77">
        <f t="shared" si="158"/>
        <v>13.672352289037201</v>
      </c>
      <c r="D138" s="77">
        <f t="shared" si="158"/>
        <v>11.631445894523301</v>
      </c>
      <c r="E138" s="77">
        <f t="shared" si="158"/>
        <v>11.557692503373211</v>
      </c>
      <c r="F138" s="77">
        <f t="shared" si="158"/>
        <v>11.56774271774899</v>
      </c>
      <c r="G138" s="77">
        <f t="shared" si="158"/>
        <v>10.404166010860067</v>
      </c>
      <c r="H138" s="77">
        <f t="shared" si="158"/>
        <v>10.878511738836766</v>
      </c>
      <c r="I138" s="77">
        <f t="shared" si="158"/>
        <v>9.6850413005686349</v>
      </c>
      <c r="J138" s="77">
        <f t="shared" si="158"/>
        <v>9.3818262418614449</v>
      </c>
      <c r="K138" s="77">
        <f t="shared" si="158"/>
        <v>8.3400091373130127</v>
      </c>
      <c r="L138" s="77">
        <f t="shared" si="158"/>
        <v>9.381890694123614</v>
      </c>
      <c r="M138" s="77">
        <f t="shared" si="158"/>
        <v>8.6400789830163713</v>
      </c>
      <c r="N138" s="77">
        <f t="shared" si="158"/>
        <v>8.7067364694575655</v>
      </c>
      <c r="O138" s="77">
        <f t="shared" si="158"/>
        <v>8.3166274076350124</v>
      </c>
      <c r="P138" s="77">
        <f t="shared" si="158"/>
        <v>8.0414982204621808</v>
      </c>
      <c r="Q138" s="77">
        <f t="shared" si="158"/>
        <v>8.2536747858939403</v>
      </c>
      <c r="R138" s="77">
        <f t="shared" ref="R138:V138" si="159">IF(R108=0,0,R108/R$19)</f>
        <v>9.3212757428740645</v>
      </c>
      <c r="S138" s="77">
        <f t="shared" si="159"/>
        <v>9.2394315774254281</v>
      </c>
      <c r="T138" s="77">
        <f t="shared" si="159"/>
        <v>8.7972713156114715</v>
      </c>
      <c r="U138" s="77">
        <f t="shared" si="159"/>
        <v>9.3067891798407487</v>
      </c>
      <c r="V138" s="77">
        <f t="shared" si="159"/>
        <v>8.6156957773921992</v>
      </c>
      <c r="W138" s="77">
        <f t="shared" ref="W138" si="160">IF(W108=0,0,W108/W$19)</f>
        <v>9.1366973723771139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8.9802571648123966</v>
      </c>
      <c r="C140" s="203">
        <f t="shared" si="161"/>
        <v>8.1852690551460974</v>
      </c>
      <c r="D140" s="203">
        <f t="shared" si="161"/>
        <v>7.4972075597566104</v>
      </c>
      <c r="E140" s="203">
        <f t="shared" si="161"/>
        <v>6.3225925755405505</v>
      </c>
      <c r="F140" s="203">
        <f t="shared" si="161"/>
        <v>6.8604989158955236</v>
      </c>
      <c r="G140" s="203">
        <f t="shared" si="161"/>
        <v>6.9600144512466358</v>
      </c>
      <c r="H140" s="203">
        <f t="shared" si="161"/>
        <v>6.3907313199673226</v>
      </c>
      <c r="I140" s="203">
        <f t="shared" si="161"/>
        <v>5.4491463791321202</v>
      </c>
      <c r="J140" s="203">
        <f t="shared" si="161"/>
        <v>5.6665439159416282</v>
      </c>
      <c r="K140" s="203">
        <f t="shared" si="161"/>
        <v>5.0243066992787364</v>
      </c>
      <c r="L140" s="203">
        <f t="shared" si="161"/>
        <v>5.4698248679722319</v>
      </c>
      <c r="M140" s="203">
        <f t="shared" si="161"/>
        <v>5.5882061710059281</v>
      </c>
      <c r="N140" s="203">
        <f t="shared" si="161"/>
        <v>5.6379632828896371</v>
      </c>
      <c r="O140" s="203">
        <f t="shared" si="161"/>
        <v>5.3240115507185486</v>
      </c>
      <c r="P140" s="203">
        <f t="shared" si="161"/>
        <v>5.173919522815682</v>
      </c>
      <c r="Q140" s="203">
        <f t="shared" si="161"/>
        <v>4.5633478029294503</v>
      </c>
      <c r="R140" s="203">
        <f t="shared" ref="R140:V140" si="162">IF(R110=0,0,R110/R$19)</f>
        <v>4.764349570783847</v>
      </c>
      <c r="S140" s="203">
        <f t="shared" si="162"/>
        <v>4.3197468421639069</v>
      </c>
      <c r="T140" s="203">
        <f t="shared" si="162"/>
        <v>4.2547877451422842</v>
      </c>
      <c r="U140" s="203">
        <f t="shared" si="162"/>
        <v>4.3758304320634336</v>
      </c>
      <c r="V140" s="203">
        <f t="shared" si="162"/>
        <v>3.9905147986297003</v>
      </c>
      <c r="W140" s="203">
        <f t="shared" ref="W140" si="163">IF(W110=0,0,W110/W$19)</f>
        <v>4.0544296056080924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8.9802571648123966</v>
      </c>
      <c r="C141" s="192">
        <f t="shared" si="164"/>
        <v>8.1852690551460974</v>
      </c>
      <c r="D141" s="192">
        <f t="shared" si="164"/>
        <v>7.4972075597566104</v>
      </c>
      <c r="E141" s="192">
        <f t="shared" si="164"/>
        <v>6.3225925755405505</v>
      </c>
      <c r="F141" s="192">
        <f t="shared" si="164"/>
        <v>6.8604989158955236</v>
      </c>
      <c r="G141" s="192">
        <f t="shared" si="164"/>
        <v>6.9600144512466358</v>
      </c>
      <c r="H141" s="192">
        <f t="shared" si="164"/>
        <v>6.3907313199673226</v>
      </c>
      <c r="I141" s="192">
        <f t="shared" si="164"/>
        <v>5.4491463791321202</v>
      </c>
      <c r="J141" s="192">
        <f t="shared" si="164"/>
        <v>5.6665439159416282</v>
      </c>
      <c r="K141" s="192">
        <f t="shared" si="164"/>
        <v>5.0243066992787364</v>
      </c>
      <c r="L141" s="192">
        <f t="shared" si="164"/>
        <v>5.4698248679722319</v>
      </c>
      <c r="M141" s="192">
        <f t="shared" si="164"/>
        <v>5.5882061710059281</v>
      </c>
      <c r="N141" s="192">
        <f t="shared" si="164"/>
        <v>5.6379632828896371</v>
      </c>
      <c r="O141" s="192">
        <f t="shared" si="164"/>
        <v>5.3240115507185486</v>
      </c>
      <c r="P141" s="192">
        <f t="shared" si="164"/>
        <v>5.173919522815682</v>
      </c>
      <c r="Q141" s="192">
        <f t="shared" si="164"/>
        <v>4.5633478029294503</v>
      </c>
      <c r="R141" s="192">
        <f t="shared" ref="R141:V141" si="165">IF(R111=0,0,R111/R$19)</f>
        <v>4.764349570783847</v>
      </c>
      <c r="S141" s="192">
        <f t="shared" si="165"/>
        <v>4.3197468421639069</v>
      </c>
      <c r="T141" s="192">
        <f t="shared" si="165"/>
        <v>4.2547877451422842</v>
      </c>
      <c r="U141" s="192">
        <f t="shared" si="165"/>
        <v>4.3758304320634336</v>
      </c>
      <c r="V141" s="192">
        <f t="shared" si="165"/>
        <v>3.9905147986297003</v>
      </c>
      <c r="W141" s="192">
        <f t="shared" ref="W141" si="166">IF(W111=0,0,W111/W$19)</f>
        <v>4.0544296056080924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7.2948009450498139</v>
      </c>
      <c r="C142" s="74">
        <f t="shared" si="167"/>
        <v>6.5236656128749964</v>
      </c>
      <c r="D142" s="74">
        <f t="shared" si="167"/>
        <v>6.2350069366271565</v>
      </c>
      <c r="E142" s="74">
        <f t="shared" si="167"/>
        <v>5.1542443540259555</v>
      </c>
      <c r="F142" s="74">
        <f t="shared" si="167"/>
        <v>5.5901912873918809</v>
      </c>
      <c r="G142" s="74">
        <f t="shared" si="167"/>
        <v>5.7176173144431202</v>
      </c>
      <c r="H142" s="74">
        <f t="shared" si="167"/>
        <v>5.1921468565240581</v>
      </c>
      <c r="I142" s="74">
        <f t="shared" si="167"/>
        <v>4.5932493658265798</v>
      </c>
      <c r="J142" s="74">
        <f t="shared" si="167"/>
        <v>4.722139278800487</v>
      </c>
      <c r="K142" s="74">
        <f t="shared" si="167"/>
        <v>4.2058586874997861</v>
      </c>
      <c r="L142" s="74">
        <f t="shared" si="167"/>
        <v>4.5070526215323046</v>
      </c>
      <c r="M142" s="74">
        <f t="shared" si="167"/>
        <v>4.6071003581702001</v>
      </c>
      <c r="N142" s="74">
        <f t="shared" si="167"/>
        <v>4.7151821661610773</v>
      </c>
      <c r="O142" s="74">
        <f t="shared" si="167"/>
        <v>4.4388701243849384</v>
      </c>
      <c r="P142" s="74">
        <f t="shared" si="167"/>
        <v>4.2322095077604205</v>
      </c>
      <c r="Q142" s="74">
        <f t="shared" si="167"/>
        <v>3.6065198416142161</v>
      </c>
      <c r="R142" s="74">
        <f t="shared" ref="R142:V142" si="168">IF(R112=0,0,R112/R$19)</f>
        <v>3.6226934590861517</v>
      </c>
      <c r="S142" s="74">
        <f t="shared" si="168"/>
        <v>3.2498662043404822</v>
      </c>
      <c r="T142" s="74">
        <f t="shared" si="168"/>
        <v>3.2877223256981534</v>
      </c>
      <c r="U142" s="74">
        <f t="shared" si="168"/>
        <v>3.3330746359528192</v>
      </c>
      <c r="V142" s="74">
        <f t="shared" si="168"/>
        <v>3.191234867741497</v>
      </c>
      <c r="W142" s="74">
        <f t="shared" ref="W142" si="169">IF(W112=0,0,W112/W$19)</f>
        <v>3.2704048243929038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0.85815876634351718</v>
      </c>
      <c r="C144" s="74">
        <f t="shared" si="173"/>
        <v>0.77576260130532837</v>
      </c>
      <c r="D144" s="74">
        <f t="shared" si="173"/>
        <v>0.7791127636696058</v>
      </c>
      <c r="E144" s="74">
        <f t="shared" si="173"/>
        <v>0.61895272432149862</v>
      </c>
      <c r="F144" s="74">
        <f t="shared" si="173"/>
        <v>0.69520842959678353</v>
      </c>
      <c r="G144" s="74">
        <f t="shared" si="173"/>
        <v>0.74982278087416543</v>
      </c>
      <c r="H144" s="74">
        <f t="shared" si="173"/>
        <v>0.70683862129170971</v>
      </c>
      <c r="I144" s="74">
        <f t="shared" si="173"/>
        <v>0.49886848708247827</v>
      </c>
      <c r="J144" s="74">
        <f t="shared" si="173"/>
        <v>0.50580151738411316</v>
      </c>
      <c r="K144" s="74">
        <f t="shared" si="173"/>
        <v>0.42019545803220015</v>
      </c>
      <c r="L144" s="74">
        <f t="shared" si="173"/>
        <v>0.4474950180866023</v>
      </c>
      <c r="M144" s="74">
        <f t="shared" si="173"/>
        <v>0.46758419361853976</v>
      </c>
      <c r="N144" s="74">
        <f t="shared" si="173"/>
        <v>0.48370659255664816</v>
      </c>
      <c r="O144" s="74">
        <f t="shared" si="173"/>
        <v>0.4571348142493995</v>
      </c>
      <c r="P144" s="74">
        <f t="shared" si="173"/>
        <v>0.43199827819584863</v>
      </c>
      <c r="Q144" s="74">
        <f t="shared" si="173"/>
        <v>0.37069528788316963</v>
      </c>
      <c r="R144" s="74">
        <f t="shared" ref="R144:V144" si="174">IF(R114=0,0,R114/R$19)</f>
        <v>0.37303785211092749</v>
      </c>
      <c r="S144" s="74">
        <f t="shared" si="174"/>
        <v>0.33330257637807043</v>
      </c>
      <c r="T144" s="74">
        <f t="shared" si="174"/>
        <v>0.32377120366692713</v>
      </c>
      <c r="U144" s="74">
        <f t="shared" si="174"/>
        <v>0.3388298896409076</v>
      </c>
      <c r="V144" s="74">
        <f t="shared" si="174"/>
        <v>0.32027158652218496</v>
      </c>
      <c r="W144" s="74">
        <f t="shared" ref="W144" si="175">IF(W114=0,0,W114/W$19)</f>
        <v>0.3288064366949765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0.82729745341906491</v>
      </c>
      <c r="C145" s="193">
        <f t="shared" si="176"/>
        <v>0.88584084096577476</v>
      </c>
      <c r="D145" s="193">
        <f t="shared" si="176"/>
        <v>0.48308785945984778</v>
      </c>
      <c r="E145" s="193">
        <f t="shared" si="176"/>
        <v>0.54939549719309522</v>
      </c>
      <c r="F145" s="193">
        <f t="shared" si="176"/>
        <v>0.57509919890685879</v>
      </c>
      <c r="G145" s="193">
        <f t="shared" si="176"/>
        <v>0.49257435592934978</v>
      </c>
      <c r="H145" s="193">
        <f t="shared" si="176"/>
        <v>0.49174584215155437</v>
      </c>
      <c r="I145" s="193">
        <f t="shared" si="176"/>
        <v>0.35702852622306197</v>
      </c>
      <c r="J145" s="193">
        <f t="shared" si="176"/>
        <v>0.43860311975702843</v>
      </c>
      <c r="K145" s="193">
        <f t="shared" si="176"/>
        <v>0.39825255374675023</v>
      </c>
      <c r="L145" s="193">
        <f t="shared" si="176"/>
        <v>0.5152772283533249</v>
      </c>
      <c r="M145" s="193">
        <f t="shared" si="176"/>
        <v>0.51352161921718742</v>
      </c>
      <c r="N145" s="193">
        <f t="shared" si="176"/>
        <v>0.43907452417191145</v>
      </c>
      <c r="O145" s="193">
        <f t="shared" si="176"/>
        <v>0.42800661208421087</v>
      </c>
      <c r="P145" s="193">
        <f t="shared" si="176"/>
        <v>0.50971173685941396</v>
      </c>
      <c r="Q145" s="193">
        <f t="shared" si="176"/>
        <v>0.58613267343206421</v>
      </c>
      <c r="R145" s="193">
        <f t="shared" ref="R145:V145" si="177">IF(R115=0,0,R115/R$19)</f>
        <v>0.76861825958676744</v>
      </c>
      <c r="S145" s="193">
        <f t="shared" si="177"/>
        <v>0.73657806144535465</v>
      </c>
      <c r="T145" s="193">
        <f t="shared" si="177"/>
        <v>0.64329421577720391</v>
      </c>
      <c r="U145" s="193">
        <f t="shared" si="177"/>
        <v>0.7039259064697071</v>
      </c>
      <c r="V145" s="193">
        <f t="shared" si="177"/>
        <v>0.47900834436601858</v>
      </c>
      <c r="W145" s="193">
        <f t="shared" ref="W145" si="178">IF(W115=0,0,W115/W$19)</f>
        <v>0.45521834452021154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7688.1248884924171</v>
      </c>
      <c r="C150" s="203">
        <f t="shared" si="182"/>
        <v>7907.7517376069845</v>
      </c>
      <c r="D150" s="203">
        <f t="shared" si="182"/>
        <v>7699.2331099883622</v>
      </c>
      <c r="E150" s="203">
        <f t="shared" si="182"/>
        <v>7815.6560184410882</v>
      </c>
      <c r="F150" s="203">
        <f t="shared" si="182"/>
        <v>7847.9985361390691</v>
      </c>
      <c r="G150" s="203">
        <f t="shared" si="182"/>
        <v>7610.1166427493863</v>
      </c>
      <c r="H150" s="203">
        <f t="shared" si="182"/>
        <v>7587.1755386096092</v>
      </c>
      <c r="I150" s="203">
        <f t="shared" si="182"/>
        <v>8326.97480117952</v>
      </c>
      <c r="J150" s="203">
        <f t="shared" si="182"/>
        <v>8271.7170736080789</v>
      </c>
      <c r="K150" s="203">
        <f t="shared" si="182"/>
        <v>8446.175902495992</v>
      </c>
      <c r="L150" s="203">
        <f t="shared" si="182"/>
        <v>8956.9778517801806</v>
      </c>
      <c r="M150" s="203">
        <f t="shared" si="182"/>
        <v>8180.2836815426544</v>
      </c>
      <c r="N150" s="203">
        <f t="shared" si="182"/>
        <v>8519.9095695271062</v>
      </c>
      <c r="O150" s="203">
        <f t="shared" si="182"/>
        <v>8223.6727885869623</v>
      </c>
      <c r="P150" s="203">
        <f t="shared" si="182"/>
        <v>7849.9436472645566</v>
      </c>
      <c r="Q150" s="203">
        <f t="shared" si="182"/>
        <v>7575.1534372219321</v>
      </c>
      <c r="R150" s="203">
        <f t="shared" ref="R150:V150" si="183">IF(R96=0,0,R96/R$17)</f>
        <v>8215.3906245250564</v>
      </c>
      <c r="S150" s="203">
        <f t="shared" si="183"/>
        <v>8308.6836394592719</v>
      </c>
      <c r="T150" s="203">
        <f t="shared" si="183"/>
        <v>8395.1481768707181</v>
      </c>
      <c r="U150" s="203">
        <f t="shared" si="183"/>
        <v>8351.480955903442</v>
      </c>
      <c r="V150" s="203">
        <f t="shared" si="183"/>
        <v>8267.1959463526837</v>
      </c>
      <c r="W150" s="203">
        <f t="shared" ref="W150" si="184">IF(W96=0,0,W96/W$17)</f>
        <v>8440.1180992249992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7110.2422374794878</v>
      </c>
      <c r="C151" s="192">
        <f t="shared" si="185"/>
        <v>7285.2113676198433</v>
      </c>
      <c r="D151" s="192">
        <f t="shared" si="185"/>
        <v>7037.858897213956</v>
      </c>
      <c r="E151" s="192">
        <f t="shared" si="185"/>
        <v>7123.5662327318532</v>
      </c>
      <c r="F151" s="192">
        <f t="shared" si="185"/>
        <v>7132.9748710550011</v>
      </c>
      <c r="G151" s="192">
        <f t="shared" si="185"/>
        <v>6873.1360871294319</v>
      </c>
      <c r="H151" s="192">
        <f t="shared" si="185"/>
        <v>6822.2002530953496</v>
      </c>
      <c r="I151" s="192">
        <f t="shared" si="185"/>
        <v>7528.0050399563452</v>
      </c>
      <c r="J151" s="192">
        <f t="shared" si="185"/>
        <v>7431.1577627305842</v>
      </c>
      <c r="K151" s="192">
        <f t="shared" si="185"/>
        <v>7577.1625112703014</v>
      </c>
      <c r="L151" s="192">
        <f t="shared" si="185"/>
        <v>8055.9628969518244</v>
      </c>
      <c r="M151" s="192">
        <f t="shared" si="185"/>
        <v>7268.801088665944</v>
      </c>
      <c r="N151" s="192">
        <f t="shared" si="185"/>
        <v>7594.9675495493293</v>
      </c>
      <c r="O151" s="192">
        <f t="shared" si="185"/>
        <v>7338.393230319979</v>
      </c>
      <c r="P151" s="192">
        <f t="shared" si="185"/>
        <v>7021.7423098803447</v>
      </c>
      <c r="Q151" s="192">
        <f t="shared" si="185"/>
        <v>6751.5967357989784</v>
      </c>
      <c r="R151" s="192">
        <f t="shared" ref="R151:V151" si="186">IF(R97=0,0,R97/R$17)</f>
        <v>7304.4081325311381</v>
      </c>
      <c r="S151" s="192">
        <f t="shared" si="186"/>
        <v>7384.6264773706625</v>
      </c>
      <c r="T151" s="192">
        <f t="shared" si="186"/>
        <v>7511.9923464881867</v>
      </c>
      <c r="U151" s="192">
        <f t="shared" si="186"/>
        <v>7372.4800350236246</v>
      </c>
      <c r="V151" s="192">
        <f t="shared" si="186"/>
        <v>7325.2000036118061</v>
      </c>
      <c r="W151" s="192">
        <f t="shared" ref="W151" si="187">IF(W97=0,0,W97/W$17)</f>
        <v>7390.0755032407696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5954.4784499956304</v>
      </c>
      <c r="C152" s="74">
        <f t="shared" si="188"/>
        <v>6083.7512083406409</v>
      </c>
      <c r="D152" s="74">
        <f t="shared" si="188"/>
        <v>5898.4518331453273</v>
      </c>
      <c r="E152" s="74">
        <f t="shared" si="188"/>
        <v>5995.0170891165271</v>
      </c>
      <c r="F152" s="74">
        <f t="shared" si="188"/>
        <v>5982.0357449152962</v>
      </c>
      <c r="G152" s="74">
        <f t="shared" si="188"/>
        <v>5759.7863018088865</v>
      </c>
      <c r="H152" s="74">
        <f t="shared" si="188"/>
        <v>5669.1094393765989</v>
      </c>
      <c r="I152" s="74">
        <f t="shared" si="188"/>
        <v>6477.7937529944629</v>
      </c>
      <c r="J152" s="74">
        <f t="shared" si="188"/>
        <v>6396.9162189658373</v>
      </c>
      <c r="K152" s="74">
        <f t="shared" si="188"/>
        <v>6611.6398191321105</v>
      </c>
      <c r="L152" s="74">
        <f t="shared" si="188"/>
        <v>7017.6315878362966</v>
      </c>
      <c r="M152" s="74">
        <f t="shared" si="188"/>
        <v>6316.8917145394316</v>
      </c>
      <c r="N152" s="74">
        <f t="shared" si="188"/>
        <v>6611.039843731447</v>
      </c>
      <c r="O152" s="74">
        <f t="shared" si="188"/>
        <v>6390.5364493036168</v>
      </c>
      <c r="P152" s="74">
        <f t="shared" si="188"/>
        <v>6111.6986333011564</v>
      </c>
      <c r="Q152" s="74">
        <f t="shared" si="188"/>
        <v>5851.8586227558817</v>
      </c>
      <c r="R152" s="74">
        <f t="shared" ref="R152:V152" si="189">IF(R98=0,0,R98/R$17)</f>
        <v>6311.1578864965277</v>
      </c>
      <c r="S152" s="74">
        <f t="shared" si="189"/>
        <v>6381.3243520057886</v>
      </c>
      <c r="T152" s="74">
        <f t="shared" si="189"/>
        <v>6531.6371899697151</v>
      </c>
      <c r="U152" s="74">
        <f t="shared" si="189"/>
        <v>6359.7590132356754</v>
      </c>
      <c r="V152" s="74">
        <f t="shared" si="189"/>
        <v>6347.5668243450846</v>
      </c>
      <c r="W152" s="74">
        <f t="shared" ref="W152" si="190">IF(W98=0,0,W98/W$17)</f>
        <v>6386.7852923562532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9.1381935365416802E-3</v>
      </c>
      <c r="C153" s="74">
        <f t="shared" si="191"/>
        <v>1.192018714560935E-2</v>
      </c>
      <c r="D153" s="74">
        <f t="shared" si="191"/>
        <v>1.5452848211271986E-2</v>
      </c>
      <c r="E153" s="74">
        <f t="shared" si="191"/>
        <v>1.8004660227745092E-2</v>
      </c>
      <c r="F153" s="74">
        <f t="shared" si="191"/>
        <v>2.598312310061256E-2</v>
      </c>
      <c r="G153" s="74">
        <f t="shared" si="191"/>
        <v>3.8780020455378643E-2</v>
      </c>
      <c r="H153" s="74">
        <f t="shared" si="191"/>
        <v>4.8549479190574125E-2</v>
      </c>
      <c r="I153" s="74">
        <f t="shared" si="191"/>
        <v>6.0106839963088909E-2</v>
      </c>
      <c r="J153" s="74">
        <f t="shared" si="191"/>
        <v>7.2655666184652537E-2</v>
      </c>
      <c r="K153" s="74">
        <f t="shared" si="191"/>
        <v>7.9996607775072059E-2</v>
      </c>
      <c r="L153" s="74">
        <f t="shared" si="191"/>
        <v>0.17107555769820257</v>
      </c>
      <c r="M153" s="74">
        <f t="shared" si="191"/>
        <v>0.1192126816364192</v>
      </c>
      <c r="N153" s="74">
        <f t="shared" si="191"/>
        <v>0.10527313108493472</v>
      </c>
      <c r="O153" s="74">
        <f t="shared" si="191"/>
        <v>0.11187587475088043</v>
      </c>
      <c r="P153" s="74">
        <f t="shared" si="191"/>
        <v>0.14103227897418327</v>
      </c>
      <c r="Q153" s="74">
        <f t="shared" si="191"/>
        <v>0.13471748720365195</v>
      </c>
      <c r="R153" s="74">
        <f t="shared" ref="R153:V153" si="192">IF(R99=0,0,R99/R$17)</f>
        <v>0.15717703706238276</v>
      </c>
      <c r="S153" s="74">
        <f t="shared" si="192"/>
        <v>0.17393516361434516</v>
      </c>
      <c r="T153" s="74">
        <f t="shared" si="192"/>
        <v>0.25487811349087219</v>
      </c>
      <c r="U153" s="74">
        <f t="shared" si="192"/>
        <v>0.18874682749391522</v>
      </c>
      <c r="V153" s="74">
        <f t="shared" si="192"/>
        <v>0.21832758840236244</v>
      </c>
      <c r="W153" s="74">
        <f t="shared" ref="W153" si="193">IF(W99=0,0,W99/W$17)</f>
        <v>0.36091936337853731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707.26980992845893</v>
      </c>
      <c r="C154" s="74">
        <f t="shared" si="194"/>
        <v>731.60344310441019</v>
      </c>
      <c r="D154" s="74">
        <f t="shared" si="194"/>
        <v>739.94456210913688</v>
      </c>
      <c r="E154" s="74">
        <f t="shared" si="194"/>
        <v>720.50626538996755</v>
      </c>
      <c r="F154" s="74">
        <f t="shared" si="194"/>
        <v>735.53209369625438</v>
      </c>
      <c r="G154" s="74">
        <f t="shared" si="194"/>
        <v>742.31127788379229</v>
      </c>
      <c r="H154" s="74">
        <f t="shared" si="194"/>
        <v>759.10518990539549</v>
      </c>
      <c r="I154" s="74">
        <f t="shared" si="194"/>
        <v>690.34184862169207</v>
      </c>
      <c r="J154" s="74">
        <f t="shared" si="194"/>
        <v>673.33787527022093</v>
      </c>
      <c r="K154" s="74">
        <f t="shared" si="194"/>
        <v>644.27884913167509</v>
      </c>
      <c r="L154" s="74">
        <f t="shared" si="194"/>
        <v>672.98086210286203</v>
      </c>
      <c r="M154" s="74">
        <f t="shared" si="194"/>
        <v>615.69801943149503</v>
      </c>
      <c r="N154" s="74">
        <f t="shared" si="194"/>
        <v>644.48780806853051</v>
      </c>
      <c r="O154" s="74">
        <f t="shared" si="194"/>
        <v>621.95008236017043</v>
      </c>
      <c r="P154" s="74">
        <f t="shared" si="194"/>
        <v>589.66990974990074</v>
      </c>
      <c r="Q154" s="74">
        <f t="shared" si="194"/>
        <v>569.39191277180316</v>
      </c>
      <c r="R154" s="74">
        <f t="shared" ref="R154:V154" si="195">IF(R100=0,0,R100/R$17)</f>
        <v>616.54432988606516</v>
      </c>
      <c r="S154" s="74">
        <f t="shared" si="195"/>
        <v>623.97026339117042</v>
      </c>
      <c r="T154" s="74">
        <f t="shared" si="195"/>
        <v>618.53808073367929</v>
      </c>
      <c r="U154" s="74">
        <f t="shared" si="195"/>
        <v>627.53628462282961</v>
      </c>
      <c r="V154" s="74">
        <f t="shared" si="195"/>
        <v>622.95042920386823</v>
      </c>
      <c r="W154" s="74">
        <f t="shared" ref="W154" si="196">IF(W100=0,0,W100/W$17)</f>
        <v>633.01550500492465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448.48483936186284</v>
      </c>
      <c r="C155" s="193">
        <f t="shared" si="197"/>
        <v>469.84479598764636</v>
      </c>
      <c r="D155" s="193">
        <f t="shared" si="197"/>
        <v>399.44704911127889</v>
      </c>
      <c r="E155" s="193">
        <f t="shared" si="197"/>
        <v>408.02487356513109</v>
      </c>
      <c r="F155" s="193">
        <f t="shared" si="197"/>
        <v>415.38104932034821</v>
      </c>
      <c r="G155" s="193">
        <f t="shared" si="197"/>
        <v>370.99972741629676</v>
      </c>
      <c r="H155" s="193">
        <f t="shared" si="197"/>
        <v>393.93707433416472</v>
      </c>
      <c r="I155" s="193">
        <f t="shared" si="197"/>
        <v>359.80933150022713</v>
      </c>
      <c r="J155" s="193">
        <f t="shared" si="197"/>
        <v>360.83101282834133</v>
      </c>
      <c r="K155" s="193">
        <f t="shared" si="197"/>
        <v>321.16384639874042</v>
      </c>
      <c r="L155" s="193">
        <f t="shared" si="197"/>
        <v>365.17937145496853</v>
      </c>
      <c r="M155" s="193">
        <f t="shared" si="197"/>
        <v>336.09214201338131</v>
      </c>
      <c r="N155" s="193">
        <f t="shared" si="197"/>
        <v>339.33462461826718</v>
      </c>
      <c r="O155" s="193">
        <f t="shared" si="197"/>
        <v>325.79482278144093</v>
      </c>
      <c r="P155" s="193">
        <f t="shared" si="197"/>
        <v>320.23273455031261</v>
      </c>
      <c r="Q155" s="193">
        <f t="shared" si="197"/>
        <v>330.21148278409026</v>
      </c>
      <c r="R155" s="193">
        <f t="shared" ref="R155:V155" si="198">IF(R101=0,0,R101/R$17)</f>
        <v>376.5487391114832</v>
      </c>
      <c r="S155" s="193">
        <f t="shared" si="198"/>
        <v>379.15792681008952</v>
      </c>
      <c r="T155" s="193">
        <f t="shared" si="198"/>
        <v>361.56219767130159</v>
      </c>
      <c r="U155" s="193">
        <f t="shared" si="198"/>
        <v>384.99599033762769</v>
      </c>
      <c r="V155" s="193">
        <f t="shared" si="198"/>
        <v>354.4644224744502</v>
      </c>
      <c r="W155" s="193">
        <f t="shared" ref="W155" si="199">IF(W101=0,0,W101/W$17)</f>
        <v>369.91378651621397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577.88265101292859</v>
      </c>
      <c r="C156" s="77">
        <f t="shared" si="200"/>
        <v>622.54036998714298</v>
      </c>
      <c r="D156" s="77">
        <f t="shared" si="200"/>
        <v>661.37421277440637</v>
      </c>
      <c r="E156" s="77">
        <f t="shared" si="200"/>
        <v>692.08978570923489</v>
      </c>
      <c r="F156" s="77">
        <f t="shared" si="200"/>
        <v>715.02366508406919</v>
      </c>
      <c r="G156" s="77">
        <f t="shared" si="200"/>
        <v>736.98055561995307</v>
      </c>
      <c r="H156" s="77">
        <f t="shared" si="200"/>
        <v>764.97528551425955</v>
      </c>
      <c r="I156" s="77">
        <f t="shared" si="200"/>
        <v>798.9697612231746</v>
      </c>
      <c r="J156" s="77">
        <f t="shared" si="200"/>
        <v>840.55931087749502</v>
      </c>
      <c r="K156" s="77">
        <f t="shared" si="200"/>
        <v>869.01339122569107</v>
      </c>
      <c r="L156" s="77">
        <f t="shared" si="200"/>
        <v>901.01495482835662</v>
      </c>
      <c r="M156" s="77">
        <f t="shared" si="200"/>
        <v>911.48259287670805</v>
      </c>
      <c r="N156" s="77">
        <f t="shared" si="200"/>
        <v>924.94201997777634</v>
      </c>
      <c r="O156" s="77">
        <f t="shared" si="200"/>
        <v>885.27955826698258</v>
      </c>
      <c r="P156" s="77">
        <f t="shared" si="200"/>
        <v>828.20133738421146</v>
      </c>
      <c r="Q156" s="77">
        <f t="shared" si="200"/>
        <v>823.55670142295412</v>
      </c>
      <c r="R156" s="77">
        <f t="shared" ref="R156:V156" si="201">IF(R102=0,0,R102/R$17)</f>
        <v>910.98249199391785</v>
      </c>
      <c r="S156" s="77">
        <f t="shared" si="201"/>
        <v>924.05716208860667</v>
      </c>
      <c r="T156" s="77">
        <f t="shared" si="201"/>
        <v>883.15583038253135</v>
      </c>
      <c r="U156" s="77">
        <f t="shared" si="201"/>
        <v>979.00092087981761</v>
      </c>
      <c r="V156" s="77">
        <f t="shared" si="201"/>
        <v>941.99594274087724</v>
      </c>
      <c r="W156" s="77">
        <f t="shared" ref="W156" si="202">IF(W102=0,0,W102/W$17)</f>
        <v>1050.0425959842316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4246.4449767840806</v>
      </c>
      <c r="C158" s="153">
        <f t="shared" si="203"/>
        <v>4413.4719940769355</v>
      </c>
      <c r="D158" s="153">
        <f t="shared" si="203"/>
        <v>4331.0627487603506</v>
      </c>
      <c r="E158" s="153">
        <f t="shared" si="203"/>
        <v>4364.8027766025007</v>
      </c>
      <c r="F158" s="153">
        <f t="shared" si="203"/>
        <v>4426.9528613424618</v>
      </c>
      <c r="G158" s="153">
        <f t="shared" si="203"/>
        <v>4359.5530264424797</v>
      </c>
      <c r="H158" s="153">
        <f t="shared" si="203"/>
        <v>4388.5456943028694</v>
      </c>
      <c r="I158" s="153">
        <f t="shared" si="203"/>
        <v>4807.0967249156265</v>
      </c>
      <c r="J158" s="153">
        <f t="shared" si="203"/>
        <v>4784.8950350566411</v>
      </c>
      <c r="K158" s="153">
        <f t="shared" si="203"/>
        <v>4935.1644583996576</v>
      </c>
      <c r="L158" s="153">
        <f t="shared" si="203"/>
        <v>5346.1580983901576</v>
      </c>
      <c r="M158" s="153">
        <f t="shared" si="203"/>
        <v>4920.2948301256883</v>
      </c>
      <c r="N158" s="153">
        <f t="shared" si="203"/>
        <v>5228.4345621053408</v>
      </c>
      <c r="O158" s="153">
        <f t="shared" si="203"/>
        <v>5148.4111559704324</v>
      </c>
      <c r="P158" s="153">
        <f t="shared" si="203"/>
        <v>4928.3521165061475</v>
      </c>
      <c r="Q158" s="153">
        <f t="shared" si="203"/>
        <v>4770.0797935380979</v>
      </c>
      <c r="R158" s="153">
        <f t="shared" ref="R158:V158" si="204">IF(R104=0,0,R104/R$17)</f>
        <v>5222.0526782828283</v>
      </c>
      <c r="S158" s="153">
        <f t="shared" si="204"/>
        <v>5356.3508842859101</v>
      </c>
      <c r="T158" s="153">
        <f t="shared" si="204"/>
        <v>5528.446031696968</v>
      </c>
      <c r="U158" s="153">
        <f t="shared" si="204"/>
        <v>5514.2473913822687</v>
      </c>
      <c r="V158" s="153">
        <f t="shared" si="204"/>
        <v>5537.8915446363762</v>
      </c>
      <c r="W158" s="153">
        <f t="shared" ref="W158" si="205">IF(W104=0,0,W104/W$17)</f>
        <v>5676.4780684051766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3508.1981641395978</v>
      </c>
      <c r="C159" s="74">
        <f t="shared" si="206"/>
        <v>3638.7723851964997</v>
      </c>
      <c r="D159" s="74">
        <f t="shared" si="206"/>
        <v>3585.7969032110236</v>
      </c>
      <c r="E159" s="74">
        <f t="shared" si="206"/>
        <v>3629.9773488057467</v>
      </c>
      <c r="F159" s="74">
        <f t="shared" si="206"/>
        <v>3671.5328610282809</v>
      </c>
      <c r="G159" s="74">
        <f t="shared" si="206"/>
        <v>3617.0804659143296</v>
      </c>
      <c r="H159" s="74">
        <f t="shared" si="206"/>
        <v>3611.1118913563055</v>
      </c>
      <c r="I159" s="74">
        <f t="shared" si="206"/>
        <v>4102.2901522517677</v>
      </c>
      <c r="J159" s="74">
        <f t="shared" si="206"/>
        <v>4088.8000321982345</v>
      </c>
      <c r="K159" s="74">
        <f t="shared" si="206"/>
        <v>4278.9943865380565</v>
      </c>
      <c r="L159" s="74">
        <f t="shared" si="206"/>
        <v>4633.7430919397093</v>
      </c>
      <c r="M159" s="74">
        <f t="shared" si="206"/>
        <v>4257.7337759655129</v>
      </c>
      <c r="N159" s="74">
        <f t="shared" si="206"/>
        <v>4533.9704180656945</v>
      </c>
      <c r="O159" s="74">
        <f t="shared" si="206"/>
        <v>4470.4772886172514</v>
      </c>
      <c r="P159" s="74">
        <f t="shared" si="206"/>
        <v>4278.1267012699127</v>
      </c>
      <c r="Q159" s="74">
        <f t="shared" si="206"/>
        <v>4123.8559495117488</v>
      </c>
      <c r="R159" s="74">
        <f t="shared" ref="R159:V159" si="207">IF(R105=0,0,R105/R$17)</f>
        <v>4502.8550630276732</v>
      </c>
      <c r="S159" s="74">
        <f t="shared" si="207"/>
        <v>4619.2956402055288</v>
      </c>
      <c r="T159" s="74">
        <f t="shared" si="207"/>
        <v>4797.5145156515682</v>
      </c>
      <c r="U159" s="74">
        <f t="shared" si="207"/>
        <v>4746.9667610646184</v>
      </c>
      <c r="V159" s="74">
        <f t="shared" si="207"/>
        <v>4784.0780777362488</v>
      </c>
      <c r="W159" s="74">
        <f t="shared" ref="W159" si="208">IF(W105=0,0,W105/W$17)</f>
        <v>4889.2496214398725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1.8625251056162029E-2</v>
      </c>
      <c r="C160" s="74">
        <f t="shared" si="209"/>
        <v>2.65224534413117E-2</v>
      </c>
      <c r="D160" s="74">
        <f t="shared" si="209"/>
        <v>3.7759658932427671E-2</v>
      </c>
      <c r="E160" s="74">
        <f t="shared" si="209"/>
        <v>4.6815996289437008E-2</v>
      </c>
      <c r="F160" s="74">
        <f t="shared" si="209"/>
        <v>7.2610377770614784E-2</v>
      </c>
      <c r="G160" s="74">
        <f t="shared" si="209"/>
        <v>0.11482634065010355</v>
      </c>
      <c r="H160" s="74">
        <f t="shared" si="209"/>
        <v>0.1480415908231921</v>
      </c>
      <c r="I160" s="74">
        <f t="shared" si="209"/>
        <v>0.18967931558483445</v>
      </c>
      <c r="J160" s="74">
        <f t="shared" si="209"/>
        <v>0.23487674270493378</v>
      </c>
      <c r="K160" s="74">
        <f t="shared" si="209"/>
        <v>0.26470965596886464</v>
      </c>
      <c r="L160" s="74">
        <f t="shared" si="209"/>
        <v>0.57998444053980547</v>
      </c>
      <c r="M160" s="74">
        <f t="shared" si="209"/>
        <v>0.41326853313518819</v>
      </c>
      <c r="N160" s="74">
        <f t="shared" si="209"/>
        <v>0.37909117642454981</v>
      </c>
      <c r="O160" s="74">
        <f t="shared" si="209"/>
        <v>0.42156653077872291</v>
      </c>
      <c r="P160" s="74">
        <f t="shared" si="209"/>
        <v>0.55650456748639232</v>
      </c>
      <c r="Q160" s="74">
        <f t="shared" si="209"/>
        <v>0.55411729496719209</v>
      </c>
      <c r="R160" s="74">
        <f t="shared" ref="R160:V160" si="210">IF(R106=0,0,R106/R$17)</f>
        <v>0.67035910441128121</v>
      </c>
      <c r="S160" s="74">
        <f t="shared" si="210"/>
        <v>0.766649174385443</v>
      </c>
      <c r="T160" s="74">
        <f t="shared" si="210"/>
        <v>1.1537946221825042</v>
      </c>
      <c r="U160" s="74">
        <f t="shared" si="210"/>
        <v>0.87621237128281138</v>
      </c>
      <c r="V160" s="74">
        <f t="shared" si="210"/>
        <v>1.0398238938077513</v>
      </c>
      <c r="W160" s="74">
        <f t="shared" ref="W160" si="211">IF(W106=0,0,W106/W$17)</f>
        <v>1.7527484580612345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440.6515146112481</v>
      </c>
      <c r="C161" s="74">
        <f t="shared" si="212"/>
        <v>462.34879170745762</v>
      </c>
      <c r="D161" s="74">
        <f t="shared" si="212"/>
        <v>474.69675678711553</v>
      </c>
      <c r="E161" s="74">
        <f t="shared" si="212"/>
        <v>460.9962588761112</v>
      </c>
      <c r="F161" s="74">
        <f t="shared" si="212"/>
        <v>476.20491371993199</v>
      </c>
      <c r="G161" s="74">
        <f t="shared" si="212"/>
        <v>490.84878969947107</v>
      </c>
      <c r="H161" s="74">
        <f t="shared" si="212"/>
        <v>509.15257141699408</v>
      </c>
      <c r="I161" s="74">
        <f t="shared" si="212"/>
        <v>461.25272493279988</v>
      </c>
      <c r="J161" s="74">
        <f t="shared" si="212"/>
        <v>454.38218436077841</v>
      </c>
      <c r="K161" s="74">
        <f t="shared" si="212"/>
        <v>440.54923059094352</v>
      </c>
      <c r="L161" s="74">
        <f t="shared" si="212"/>
        <v>468.88131912141125</v>
      </c>
      <c r="M161" s="74">
        <f t="shared" si="212"/>
        <v>437.67422939882937</v>
      </c>
      <c r="N161" s="74">
        <f t="shared" si="212"/>
        <v>466.49126718979949</v>
      </c>
      <c r="O161" s="74">
        <f t="shared" si="212"/>
        <v>458.64709559466593</v>
      </c>
      <c r="P161" s="74">
        <f t="shared" si="212"/>
        <v>436.3413050810085</v>
      </c>
      <c r="Q161" s="74">
        <f t="shared" si="212"/>
        <v>425.31867919638734</v>
      </c>
      <c r="R161" s="74">
        <f t="shared" ref="R161:V161" si="213">IF(R107=0,0,R107/R$17)</f>
        <v>467.04715997267732</v>
      </c>
      <c r="S161" s="74">
        <f t="shared" si="213"/>
        <v>480.86920006569778</v>
      </c>
      <c r="T161" s="74">
        <f t="shared" si="213"/>
        <v>484.03802462292748</v>
      </c>
      <c r="U161" s="74">
        <f t="shared" si="213"/>
        <v>500.1593916873797</v>
      </c>
      <c r="V161" s="74">
        <f t="shared" si="213"/>
        <v>503.29021227042676</v>
      </c>
      <c r="W161" s="74">
        <f t="shared" ref="W161" si="214">IF(W107=0,0,W107/W$17)</f>
        <v>519.43995976348322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297.57667278217815</v>
      </c>
      <c r="C162" s="77">
        <f t="shared" si="215"/>
        <v>312.32429471953702</v>
      </c>
      <c r="D162" s="77">
        <f t="shared" si="215"/>
        <v>270.53132910327855</v>
      </c>
      <c r="E162" s="77">
        <f t="shared" si="215"/>
        <v>273.78235292435335</v>
      </c>
      <c r="F162" s="77">
        <f t="shared" si="215"/>
        <v>279.14247621647837</v>
      </c>
      <c r="G162" s="77">
        <f t="shared" si="215"/>
        <v>251.50894448802919</v>
      </c>
      <c r="H162" s="77">
        <f t="shared" si="215"/>
        <v>268.13318993874628</v>
      </c>
      <c r="I162" s="77">
        <f t="shared" si="215"/>
        <v>243.36416841547384</v>
      </c>
      <c r="J162" s="77">
        <f t="shared" si="215"/>
        <v>241.47794175492297</v>
      </c>
      <c r="K162" s="77">
        <f t="shared" si="215"/>
        <v>215.35613161468839</v>
      </c>
      <c r="L162" s="77">
        <f t="shared" si="215"/>
        <v>242.95370288849676</v>
      </c>
      <c r="M162" s="77">
        <f t="shared" si="215"/>
        <v>224.47355622821132</v>
      </c>
      <c r="N162" s="77">
        <f t="shared" si="215"/>
        <v>227.59378567342253</v>
      </c>
      <c r="O162" s="77">
        <f t="shared" si="215"/>
        <v>218.86520522773645</v>
      </c>
      <c r="P162" s="77">
        <f t="shared" si="215"/>
        <v>213.32760558774063</v>
      </c>
      <c r="Q162" s="77">
        <f t="shared" si="215"/>
        <v>220.35104753499442</v>
      </c>
      <c r="R162" s="77">
        <f t="shared" ref="R162:V162" si="216">IF(R108=0,0,R108/R$17)</f>
        <v>251.48009617806764</v>
      </c>
      <c r="S162" s="77">
        <f t="shared" si="216"/>
        <v>255.41939484029868</v>
      </c>
      <c r="T162" s="77">
        <f t="shared" si="216"/>
        <v>245.73969680028907</v>
      </c>
      <c r="U162" s="77">
        <f t="shared" si="216"/>
        <v>266.24502625898782</v>
      </c>
      <c r="V162" s="77">
        <f t="shared" si="216"/>
        <v>249.48343073589385</v>
      </c>
      <c r="W162" s="77">
        <f t="shared" ref="W162" si="217">IF(W108=0,0,W108/W$17)</f>
        <v>266.03573874375883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201.51581720387489</v>
      </c>
      <c r="C164" s="203">
        <f t="shared" si="218"/>
        <v>186.98014289669686</v>
      </c>
      <c r="D164" s="203">
        <f t="shared" si="218"/>
        <v>174.37466881560283</v>
      </c>
      <c r="E164" s="203">
        <f t="shared" si="218"/>
        <v>149.77161500086007</v>
      </c>
      <c r="F164" s="203">
        <f t="shared" si="218"/>
        <v>165.55145651062682</v>
      </c>
      <c r="G164" s="203">
        <f t="shared" si="218"/>
        <v>168.25047643677152</v>
      </c>
      <c r="H164" s="203">
        <f t="shared" si="218"/>
        <v>157.51852974031203</v>
      </c>
      <c r="I164" s="203">
        <f t="shared" si="218"/>
        <v>136.92527847597492</v>
      </c>
      <c r="J164" s="203">
        <f t="shared" si="218"/>
        <v>145.85063999373034</v>
      </c>
      <c r="K164" s="203">
        <f t="shared" si="218"/>
        <v>129.73789800319526</v>
      </c>
      <c r="L164" s="203">
        <f t="shared" si="218"/>
        <v>141.64673722513177</v>
      </c>
      <c r="M164" s="203">
        <f t="shared" si="218"/>
        <v>145.18438021317792</v>
      </c>
      <c r="N164" s="203">
        <f t="shared" si="218"/>
        <v>147.37616230166566</v>
      </c>
      <c r="O164" s="203">
        <f t="shared" si="218"/>
        <v>140.10978532152521</v>
      </c>
      <c r="P164" s="203">
        <f t="shared" si="218"/>
        <v>137.25550053563256</v>
      </c>
      <c r="Q164" s="203">
        <f t="shared" si="218"/>
        <v>121.8291845422053</v>
      </c>
      <c r="R164" s="203">
        <f t="shared" ref="R164:V164" si="219">IF(R110=0,0,R110/R$17)</f>
        <v>128.5381015793478</v>
      </c>
      <c r="S164" s="203">
        <f t="shared" si="219"/>
        <v>119.41720819542499</v>
      </c>
      <c r="T164" s="203">
        <f t="shared" si="219"/>
        <v>118.85165444259985</v>
      </c>
      <c r="U164" s="203">
        <f t="shared" si="219"/>
        <v>125.18206502551745</v>
      </c>
      <c r="V164" s="203">
        <f t="shared" si="219"/>
        <v>115.55274792511661</v>
      </c>
      <c r="W164" s="203">
        <f t="shared" ref="W164" si="220">IF(W110=0,0,W110/W$17)</f>
        <v>118.05394568211334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201.51581720387489</v>
      </c>
      <c r="C165" s="192">
        <f t="shared" si="221"/>
        <v>186.98014289669686</v>
      </c>
      <c r="D165" s="192">
        <f t="shared" si="221"/>
        <v>174.37466881560283</v>
      </c>
      <c r="E165" s="192">
        <f t="shared" si="221"/>
        <v>149.77161500086007</v>
      </c>
      <c r="F165" s="192">
        <f t="shared" si="221"/>
        <v>165.55145651062682</v>
      </c>
      <c r="G165" s="192">
        <f t="shared" si="221"/>
        <v>168.25047643677152</v>
      </c>
      <c r="H165" s="192">
        <f t="shared" si="221"/>
        <v>157.51852974031203</v>
      </c>
      <c r="I165" s="192">
        <f t="shared" si="221"/>
        <v>136.92527847597492</v>
      </c>
      <c r="J165" s="192">
        <f t="shared" si="221"/>
        <v>145.85063999373034</v>
      </c>
      <c r="K165" s="192">
        <f t="shared" si="221"/>
        <v>129.73789800319526</v>
      </c>
      <c r="L165" s="192">
        <f t="shared" si="221"/>
        <v>141.64673722513177</v>
      </c>
      <c r="M165" s="192">
        <f t="shared" si="221"/>
        <v>145.18438021317792</v>
      </c>
      <c r="N165" s="192">
        <f t="shared" si="221"/>
        <v>147.37616230166566</v>
      </c>
      <c r="O165" s="192">
        <f t="shared" si="221"/>
        <v>140.10978532152521</v>
      </c>
      <c r="P165" s="192">
        <f t="shared" si="221"/>
        <v>137.25550053563256</v>
      </c>
      <c r="Q165" s="192">
        <f t="shared" si="221"/>
        <v>121.8291845422053</v>
      </c>
      <c r="R165" s="192">
        <f t="shared" ref="R165:V165" si="222">IF(R111=0,0,R111/R$17)</f>
        <v>128.5381015793478</v>
      </c>
      <c r="S165" s="192">
        <f t="shared" si="222"/>
        <v>119.41720819542499</v>
      </c>
      <c r="T165" s="192">
        <f t="shared" si="222"/>
        <v>118.85165444259985</v>
      </c>
      <c r="U165" s="192">
        <f t="shared" si="222"/>
        <v>125.18206502551745</v>
      </c>
      <c r="V165" s="192">
        <f t="shared" si="222"/>
        <v>115.55274792511661</v>
      </c>
      <c r="W165" s="192">
        <f t="shared" ref="W165" si="223">IF(W111=0,0,W111/W$17)</f>
        <v>118.05394568211334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163.69439614060562</v>
      </c>
      <c r="C166" s="74">
        <f t="shared" si="224"/>
        <v>149.02331496833884</v>
      </c>
      <c r="D166" s="74">
        <f t="shared" si="224"/>
        <v>145.01762969366723</v>
      </c>
      <c r="E166" s="74">
        <f t="shared" si="224"/>
        <v>122.09540497642037</v>
      </c>
      <c r="F166" s="74">
        <f t="shared" si="224"/>
        <v>134.89752292744706</v>
      </c>
      <c r="G166" s="74">
        <f t="shared" si="224"/>
        <v>138.21693101023419</v>
      </c>
      <c r="H166" s="74">
        <f t="shared" si="224"/>
        <v>127.97586036516935</v>
      </c>
      <c r="I166" s="74">
        <f t="shared" si="224"/>
        <v>115.41843524959025</v>
      </c>
      <c r="J166" s="74">
        <f t="shared" si="224"/>
        <v>121.54269801298014</v>
      </c>
      <c r="K166" s="74">
        <f t="shared" si="224"/>
        <v>108.60389265110588</v>
      </c>
      <c r="L166" s="74">
        <f t="shared" si="224"/>
        <v>116.71476029884265</v>
      </c>
      <c r="M166" s="74">
        <f t="shared" si="224"/>
        <v>119.69476243580438</v>
      </c>
      <c r="N166" s="74">
        <f t="shared" si="224"/>
        <v>123.25469630336312</v>
      </c>
      <c r="O166" s="74">
        <f t="shared" si="224"/>
        <v>116.81588859696741</v>
      </c>
      <c r="P166" s="74">
        <f t="shared" si="224"/>
        <v>112.27349629187759</v>
      </c>
      <c r="Q166" s="74">
        <f t="shared" si="224"/>
        <v>96.284436408086819</v>
      </c>
      <c r="R166" s="74">
        <f t="shared" ref="R166:V166" si="225">IF(R112=0,0,R112/R$17)</f>
        <v>97.737190127768827</v>
      </c>
      <c r="S166" s="74">
        <f t="shared" si="225"/>
        <v>89.840901171096306</v>
      </c>
      <c r="T166" s="74">
        <f t="shared" si="225"/>
        <v>91.838009593597377</v>
      </c>
      <c r="U166" s="74">
        <f t="shared" si="225"/>
        <v>95.351310406239307</v>
      </c>
      <c r="V166" s="74">
        <f t="shared" si="225"/>
        <v>92.408116959897711</v>
      </c>
      <c r="W166" s="74">
        <f t="shared" ref="W166" si="226">IF(W112=0,0,W112/W$17)</f>
        <v>95.22527976891476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19.256972480475248</v>
      </c>
      <c r="C168" s="74">
        <f t="shared" si="230"/>
        <v>17.721128171686537</v>
      </c>
      <c r="D168" s="74">
        <f t="shared" si="230"/>
        <v>18.121084290656484</v>
      </c>
      <c r="E168" s="74">
        <f t="shared" si="230"/>
        <v>14.661952043128043</v>
      </c>
      <c r="F168" s="74">
        <f t="shared" si="230"/>
        <v>16.776151342513497</v>
      </c>
      <c r="G168" s="74">
        <f t="shared" si="230"/>
        <v>18.126117554630451</v>
      </c>
      <c r="H168" s="74">
        <f t="shared" si="230"/>
        <v>17.422134465529158</v>
      </c>
      <c r="I168" s="74">
        <f t="shared" si="230"/>
        <v>12.535487535854367</v>
      </c>
      <c r="J168" s="74">
        <f t="shared" si="230"/>
        <v>13.018777603175776</v>
      </c>
      <c r="K168" s="74">
        <f t="shared" si="230"/>
        <v>10.850308060097809</v>
      </c>
      <c r="L168" s="74">
        <f t="shared" si="230"/>
        <v>11.588343460065298</v>
      </c>
      <c r="M168" s="74">
        <f t="shared" si="230"/>
        <v>12.148070287780058</v>
      </c>
      <c r="N168" s="74">
        <f t="shared" si="230"/>
        <v>12.644073349565602</v>
      </c>
      <c r="O168" s="74">
        <f t="shared" si="230"/>
        <v>12.030225719332703</v>
      </c>
      <c r="P168" s="74">
        <f t="shared" si="230"/>
        <v>11.460197562569425</v>
      </c>
      <c r="Q168" s="74">
        <f t="shared" si="230"/>
        <v>9.8965729956969479</v>
      </c>
      <c r="R168" s="74">
        <f t="shared" ref="R168:V168" si="231">IF(R114=0,0,R114/R$17)</f>
        <v>10.064244156561184</v>
      </c>
      <c r="S168" s="74">
        <f t="shared" si="231"/>
        <v>9.2139804969388859</v>
      </c>
      <c r="T168" s="74">
        <f t="shared" si="231"/>
        <v>9.0441040826583965</v>
      </c>
      <c r="U168" s="74">
        <f t="shared" si="231"/>
        <v>9.6931144696152902</v>
      </c>
      <c r="V168" s="74">
        <f t="shared" si="231"/>
        <v>9.2740570509056752</v>
      </c>
      <c r="W168" s="74">
        <f t="shared" ref="W168" si="232">IF(W114=0,0,W114/W$17)</f>
        <v>9.5739477542849478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18.564448582794039</v>
      </c>
      <c r="C169" s="193">
        <f t="shared" si="233"/>
        <v>20.235699756671504</v>
      </c>
      <c r="D169" s="193">
        <f t="shared" si="233"/>
        <v>11.235954831279093</v>
      </c>
      <c r="E169" s="193">
        <f t="shared" si="233"/>
        <v>13.014257981311644</v>
      </c>
      <c r="F169" s="193">
        <f t="shared" si="233"/>
        <v>13.877782240666278</v>
      </c>
      <c r="G169" s="193">
        <f t="shared" si="233"/>
        <v>11.907427871906899</v>
      </c>
      <c r="H169" s="193">
        <f t="shared" si="233"/>
        <v>12.120534909613516</v>
      </c>
      <c r="I169" s="193">
        <f t="shared" si="233"/>
        <v>8.9713556905303271</v>
      </c>
      <c r="J169" s="193">
        <f t="shared" si="233"/>
        <v>11.289164377574432</v>
      </c>
      <c r="K169" s="193">
        <f t="shared" si="233"/>
        <v>10.283697291991587</v>
      </c>
      <c r="L169" s="193">
        <f t="shared" si="233"/>
        <v>13.343633466223833</v>
      </c>
      <c r="M169" s="193">
        <f t="shared" si="233"/>
        <v>13.341547489593479</v>
      </c>
      <c r="N169" s="193">
        <f t="shared" si="233"/>
        <v>11.477392648736929</v>
      </c>
      <c r="O169" s="193">
        <f t="shared" si="233"/>
        <v>11.263671005225111</v>
      </c>
      <c r="P169" s="193">
        <f t="shared" si="233"/>
        <v>13.521806681185559</v>
      </c>
      <c r="Q169" s="193">
        <f t="shared" si="233"/>
        <v>15.648175138421523</v>
      </c>
      <c r="R169" s="193">
        <f t="shared" ref="R169:V169" si="234">IF(R115=0,0,R115/R$17)</f>
        <v>20.736667295017789</v>
      </c>
      <c r="S169" s="193">
        <f t="shared" si="234"/>
        <v>20.362326527389804</v>
      </c>
      <c r="T169" s="193">
        <f t="shared" si="234"/>
        <v>17.969540766344085</v>
      </c>
      <c r="U169" s="193">
        <f t="shared" si="234"/>
        <v>20.137640149662861</v>
      </c>
      <c r="V169" s="193">
        <f t="shared" si="234"/>
        <v>13.870573914313219</v>
      </c>
      <c r="W169" s="193">
        <f t="shared" ref="W169" si="235">IF(W115=0,0,W115/W$17)</f>
        <v>13.254718158913631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552343</v>
      </c>
      <c r="C3" s="67">
        <f t="shared" si="0"/>
        <v>557269</v>
      </c>
      <c r="D3" s="67">
        <f t="shared" si="0"/>
        <v>562069</v>
      </c>
      <c r="E3" s="67">
        <f t="shared" si="0"/>
        <v>567386</v>
      </c>
      <c r="F3" s="67">
        <f t="shared" si="0"/>
        <v>572611</v>
      </c>
      <c r="G3" s="67">
        <f t="shared" si="0"/>
        <v>569271</v>
      </c>
      <c r="H3" s="67">
        <f t="shared" si="0"/>
        <v>575256</v>
      </c>
      <c r="I3" s="67">
        <f t="shared" si="0"/>
        <v>581351</v>
      </c>
      <c r="J3" s="67">
        <f t="shared" si="0"/>
        <v>591445</v>
      </c>
      <c r="K3" s="67">
        <f t="shared" si="0"/>
        <v>590774</v>
      </c>
      <c r="L3" s="67">
        <f t="shared" si="0"/>
        <v>589900</v>
      </c>
      <c r="M3" s="67">
        <f t="shared" si="0"/>
        <v>588606</v>
      </c>
      <c r="N3" s="67">
        <f t="shared" si="0"/>
        <v>588572</v>
      </c>
      <c r="O3" s="67">
        <f t="shared" si="0"/>
        <v>588575</v>
      </c>
      <c r="P3" s="67">
        <f t="shared" si="0"/>
        <v>589525</v>
      </c>
      <c r="Q3" s="67">
        <f t="shared" si="0"/>
        <v>590953</v>
      </c>
      <c r="R3" s="67">
        <f t="shared" si="0"/>
        <v>595450</v>
      </c>
      <c r="S3" s="67">
        <f t="shared" si="0"/>
        <v>607123</v>
      </c>
      <c r="T3" s="67">
        <f t="shared" si="0"/>
        <v>612695</v>
      </c>
      <c r="U3" s="67">
        <f t="shared" si="0"/>
        <v>626985</v>
      </c>
      <c r="V3" s="67">
        <f t="shared" si="0"/>
        <v>634053</v>
      </c>
      <c r="W3" s="67">
        <f t="shared" si="0"/>
        <v>635788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552343</v>
      </c>
      <c r="C4" s="71">
        <f t="shared" si="1"/>
        <v>557269</v>
      </c>
      <c r="D4" s="71">
        <f t="shared" si="1"/>
        <v>562069</v>
      </c>
      <c r="E4" s="71">
        <f t="shared" si="1"/>
        <v>567386</v>
      </c>
      <c r="F4" s="71">
        <f t="shared" si="1"/>
        <v>572611</v>
      </c>
      <c r="G4" s="71">
        <f t="shared" si="1"/>
        <v>569271</v>
      </c>
      <c r="H4" s="71">
        <f t="shared" si="1"/>
        <v>575256</v>
      </c>
      <c r="I4" s="71">
        <f t="shared" si="1"/>
        <v>581351</v>
      </c>
      <c r="J4" s="71">
        <f t="shared" si="1"/>
        <v>591445</v>
      </c>
      <c r="K4" s="71">
        <f t="shared" si="1"/>
        <v>590774</v>
      </c>
      <c r="L4" s="71">
        <f t="shared" si="1"/>
        <v>589900</v>
      </c>
      <c r="M4" s="71">
        <f t="shared" si="1"/>
        <v>588606</v>
      </c>
      <c r="N4" s="71">
        <f t="shared" si="1"/>
        <v>588572</v>
      </c>
      <c r="O4" s="71">
        <f t="shared" si="1"/>
        <v>588575</v>
      </c>
      <c r="P4" s="71">
        <f t="shared" si="1"/>
        <v>589525</v>
      </c>
      <c r="Q4" s="71">
        <f t="shared" si="1"/>
        <v>590953</v>
      </c>
      <c r="R4" s="71">
        <f t="shared" ref="R4:V4" si="2">SUM(R5:R13)</f>
        <v>595450</v>
      </c>
      <c r="S4" s="71">
        <f t="shared" si="2"/>
        <v>607123</v>
      </c>
      <c r="T4" s="71">
        <f t="shared" si="2"/>
        <v>612695</v>
      </c>
      <c r="U4" s="71">
        <f t="shared" si="2"/>
        <v>626985</v>
      </c>
      <c r="V4" s="71">
        <f t="shared" si="2"/>
        <v>634053</v>
      </c>
      <c r="W4" s="71">
        <f t="shared" ref="W4" si="3">SUM(W5:W13)</f>
        <v>635788</v>
      </c>
      <c r="DA4" s="88" t="s">
        <v>334</v>
      </c>
    </row>
    <row r="5" spans="1:105" ht="12" customHeight="1" x14ac:dyDescent="0.25">
      <c r="A5" s="28" t="s">
        <v>51</v>
      </c>
      <c r="B5" s="82">
        <v>18077</v>
      </c>
      <c r="C5" s="82">
        <v>16698</v>
      </c>
      <c r="D5" s="82">
        <v>16248</v>
      </c>
      <c r="E5" s="82">
        <v>15124</v>
      </c>
      <c r="F5" s="82">
        <v>14865</v>
      </c>
      <c r="G5" s="82">
        <v>14362</v>
      </c>
      <c r="H5" s="82">
        <v>12363</v>
      </c>
      <c r="I5" s="82">
        <v>9014</v>
      </c>
      <c r="J5" s="82">
        <v>7232</v>
      </c>
      <c r="K5" s="82">
        <v>5872</v>
      </c>
      <c r="L5" s="82">
        <v>5880</v>
      </c>
      <c r="M5" s="82">
        <v>6383</v>
      </c>
      <c r="N5" s="82">
        <v>6516</v>
      </c>
      <c r="O5" s="82">
        <v>6230</v>
      </c>
      <c r="P5" s="82">
        <v>5058</v>
      </c>
      <c r="Q5" s="82">
        <v>3312</v>
      </c>
      <c r="R5" s="82">
        <v>1707</v>
      </c>
      <c r="S5" s="82">
        <v>985</v>
      </c>
      <c r="T5" s="82">
        <v>750</v>
      </c>
      <c r="U5" s="82">
        <v>740</v>
      </c>
      <c r="V5" s="82">
        <v>660</v>
      </c>
      <c r="W5" s="82">
        <v>509</v>
      </c>
      <c r="DA5" s="89" t="s">
        <v>335</v>
      </c>
    </row>
    <row r="6" spans="1:105" ht="12" customHeight="1" x14ac:dyDescent="0.25">
      <c r="A6" s="28" t="s">
        <v>74</v>
      </c>
      <c r="B6" s="82">
        <v>0</v>
      </c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336</v>
      </c>
    </row>
    <row r="7" spans="1:105" ht="12" customHeight="1" x14ac:dyDescent="0.25">
      <c r="A7" s="28" t="s">
        <v>205</v>
      </c>
      <c r="B7" s="82">
        <v>7656</v>
      </c>
      <c r="C7" s="82">
        <v>7040</v>
      </c>
      <c r="D7" s="82">
        <v>6299</v>
      </c>
      <c r="E7" s="82">
        <v>5180</v>
      </c>
      <c r="F7" s="82">
        <v>4005</v>
      </c>
      <c r="G7" s="82">
        <v>3529</v>
      </c>
      <c r="H7" s="82">
        <v>3459</v>
      </c>
      <c r="I7" s="82">
        <v>3269</v>
      </c>
      <c r="J7" s="82">
        <v>3142</v>
      </c>
      <c r="K7" s="82">
        <v>2718</v>
      </c>
      <c r="L7" s="82">
        <v>2507</v>
      </c>
      <c r="M7" s="82">
        <v>2604</v>
      </c>
      <c r="N7" s="82">
        <v>2678</v>
      </c>
      <c r="O7" s="82">
        <v>2664</v>
      </c>
      <c r="P7" s="82">
        <v>2584</v>
      </c>
      <c r="Q7" s="82">
        <v>2383</v>
      </c>
      <c r="R7" s="82">
        <v>1950</v>
      </c>
      <c r="S7" s="82">
        <v>1534</v>
      </c>
      <c r="T7" s="82">
        <v>1316</v>
      </c>
      <c r="U7" s="82">
        <v>1195</v>
      </c>
      <c r="V7" s="82">
        <v>1106</v>
      </c>
      <c r="W7" s="82">
        <v>838</v>
      </c>
      <c r="DA7" s="89" t="s">
        <v>337</v>
      </c>
    </row>
    <row r="8" spans="1:105" ht="12" customHeight="1" x14ac:dyDescent="0.25">
      <c r="A8" s="28" t="s">
        <v>192</v>
      </c>
      <c r="B8" s="82">
        <v>22715</v>
      </c>
      <c r="C8" s="82">
        <v>22070</v>
      </c>
      <c r="D8" s="82">
        <v>21596</v>
      </c>
      <c r="E8" s="82">
        <v>22280</v>
      </c>
      <c r="F8" s="82">
        <v>23913</v>
      </c>
      <c r="G8" s="82">
        <v>26531</v>
      </c>
      <c r="H8" s="82">
        <v>28421</v>
      </c>
      <c r="I8" s="82">
        <v>29712</v>
      </c>
      <c r="J8" s="82">
        <v>30743</v>
      </c>
      <c r="K8" s="82">
        <v>31648</v>
      </c>
      <c r="L8" s="82">
        <v>32606</v>
      </c>
      <c r="M8" s="82">
        <v>33587</v>
      </c>
      <c r="N8" s="82">
        <v>34530</v>
      </c>
      <c r="O8" s="82">
        <v>35082</v>
      </c>
      <c r="P8" s="82">
        <v>36181</v>
      </c>
      <c r="Q8" s="82">
        <v>36831</v>
      </c>
      <c r="R8" s="82">
        <v>37914</v>
      </c>
      <c r="S8" s="82">
        <v>38085</v>
      </c>
      <c r="T8" s="82">
        <v>38911</v>
      </c>
      <c r="U8" s="82">
        <v>40534</v>
      </c>
      <c r="V8" s="82">
        <v>42103</v>
      </c>
      <c r="W8" s="82">
        <v>43298</v>
      </c>
      <c r="DA8" s="89" t="s">
        <v>338</v>
      </c>
    </row>
    <row r="9" spans="1:105" ht="12" customHeight="1" x14ac:dyDescent="0.25">
      <c r="A9" s="28" t="s">
        <v>207</v>
      </c>
      <c r="B9" s="82">
        <v>163214</v>
      </c>
      <c r="C9" s="82">
        <v>161241</v>
      </c>
      <c r="D9" s="82">
        <v>167852</v>
      </c>
      <c r="E9" s="82">
        <v>175517</v>
      </c>
      <c r="F9" s="82">
        <v>177375</v>
      </c>
      <c r="G9" s="82">
        <v>178051</v>
      </c>
      <c r="H9" s="82">
        <v>186781</v>
      </c>
      <c r="I9" s="82">
        <v>208500</v>
      </c>
      <c r="J9" s="82">
        <v>227244</v>
      </c>
      <c r="K9" s="82">
        <v>238520</v>
      </c>
      <c r="L9" s="82">
        <v>239421</v>
      </c>
      <c r="M9" s="82">
        <v>237660</v>
      </c>
      <c r="N9" s="82">
        <v>240207</v>
      </c>
      <c r="O9" s="82">
        <v>244715</v>
      </c>
      <c r="P9" s="82">
        <v>251863</v>
      </c>
      <c r="Q9" s="82">
        <v>257010</v>
      </c>
      <c r="R9" s="82">
        <v>259624</v>
      </c>
      <c r="S9" s="82">
        <v>262230</v>
      </c>
      <c r="T9" s="82">
        <v>264750</v>
      </c>
      <c r="U9" s="82">
        <v>268434</v>
      </c>
      <c r="V9" s="82">
        <v>275476</v>
      </c>
      <c r="W9" s="82">
        <v>276862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325566</v>
      </c>
      <c r="C11" s="82">
        <v>335082</v>
      </c>
      <c r="D11" s="82">
        <v>334862</v>
      </c>
      <c r="E11" s="82">
        <v>333822</v>
      </c>
      <c r="F11" s="82">
        <v>336732</v>
      </c>
      <c r="G11" s="82">
        <v>329914</v>
      </c>
      <c r="H11" s="82">
        <v>325314</v>
      </c>
      <c r="I11" s="82">
        <v>308570</v>
      </c>
      <c r="J11" s="82">
        <v>297519</v>
      </c>
      <c r="K11" s="82">
        <v>284224</v>
      </c>
      <c r="L11" s="82">
        <v>281406</v>
      </c>
      <c r="M11" s="82">
        <v>280366</v>
      </c>
      <c r="N11" s="82">
        <v>277014</v>
      </c>
      <c r="O11" s="82">
        <v>272963</v>
      </c>
      <c r="P11" s="82">
        <v>266940</v>
      </c>
      <c r="Q11" s="82">
        <v>264043</v>
      </c>
      <c r="R11" s="82">
        <v>265421</v>
      </c>
      <c r="S11" s="82">
        <v>273812</v>
      </c>
      <c r="T11" s="82">
        <v>275120</v>
      </c>
      <c r="U11" s="82">
        <v>283265</v>
      </c>
      <c r="V11" s="82">
        <v>281267</v>
      </c>
      <c r="W11" s="82">
        <v>280367</v>
      </c>
      <c r="DA11" s="89" t="s">
        <v>341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342</v>
      </c>
    </row>
    <row r="13" spans="1:105" ht="12" customHeight="1" x14ac:dyDescent="0.25">
      <c r="A13" s="73" t="s">
        <v>94</v>
      </c>
      <c r="B13" s="83">
        <v>15115</v>
      </c>
      <c r="C13" s="83">
        <v>15138</v>
      </c>
      <c r="D13" s="83">
        <v>15212</v>
      </c>
      <c r="E13" s="83">
        <v>15463</v>
      </c>
      <c r="F13" s="83">
        <v>15721</v>
      </c>
      <c r="G13" s="83">
        <v>16884</v>
      </c>
      <c r="H13" s="83">
        <v>18918</v>
      </c>
      <c r="I13" s="83">
        <v>22286</v>
      </c>
      <c r="J13" s="83">
        <v>25565</v>
      </c>
      <c r="K13" s="83">
        <v>27792</v>
      </c>
      <c r="L13" s="83">
        <v>28080</v>
      </c>
      <c r="M13" s="83">
        <v>28006</v>
      </c>
      <c r="N13" s="83">
        <v>27627</v>
      </c>
      <c r="O13" s="83">
        <v>26921</v>
      </c>
      <c r="P13" s="83">
        <v>26899</v>
      </c>
      <c r="Q13" s="83">
        <v>27374</v>
      </c>
      <c r="R13" s="83">
        <v>28834</v>
      </c>
      <c r="S13" s="83">
        <v>30477</v>
      </c>
      <c r="T13" s="83">
        <v>31848</v>
      </c>
      <c r="U13" s="83">
        <v>32817</v>
      </c>
      <c r="V13" s="83">
        <v>33441</v>
      </c>
      <c r="W13" s="83">
        <v>33914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537228</v>
      </c>
      <c r="C14" s="85">
        <f t="shared" si="4"/>
        <v>542131</v>
      </c>
      <c r="D14" s="85">
        <f t="shared" si="4"/>
        <v>546857</v>
      </c>
      <c r="E14" s="85">
        <f t="shared" si="4"/>
        <v>551923</v>
      </c>
      <c r="F14" s="85">
        <f t="shared" si="4"/>
        <v>556890</v>
      </c>
      <c r="G14" s="85">
        <f t="shared" si="4"/>
        <v>552387</v>
      </c>
      <c r="H14" s="85">
        <f t="shared" si="4"/>
        <v>556338</v>
      </c>
      <c r="I14" s="85">
        <f t="shared" si="4"/>
        <v>559065</v>
      </c>
      <c r="J14" s="85">
        <f t="shared" si="4"/>
        <v>565880</v>
      </c>
      <c r="K14" s="85">
        <f t="shared" si="4"/>
        <v>562982</v>
      </c>
      <c r="L14" s="85">
        <f t="shared" si="4"/>
        <v>561820</v>
      </c>
      <c r="M14" s="85">
        <f t="shared" si="4"/>
        <v>560600</v>
      </c>
      <c r="N14" s="85">
        <f t="shared" si="4"/>
        <v>560945</v>
      </c>
      <c r="O14" s="85">
        <f t="shared" si="4"/>
        <v>561654</v>
      </c>
      <c r="P14" s="85">
        <f t="shared" si="4"/>
        <v>562626</v>
      </c>
      <c r="Q14" s="85">
        <f t="shared" si="4"/>
        <v>563579</v>
      </c>
      <c r="R14" s="85">
        <f t="shared" ref="R14:V14" si="5">SUM(R5:R11)</f>
        <v>566616</v>
      </c>
      <c r="S14" s="85">
        <f t="shared" si="5"/>
        <v>576646</v>
      </c>
      <c r="T14" s="85">
        <f t="shared" si="5"/>
        <v>580847</v>
      </c>
      <c r="U14" s="85">
        <f t="shared" si="5"/>
        <v>594168</v>
      </c>
      <c r="V14" s="85">
        <f t="shared" si="5"/>
        <v>600612</v>
      </c>
      <c r="W14" s="85">
        <f t="shared" ref="W14" si="6">SUM(W5:W11)</f>
        <v>601874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195</v>
      </c>
      <c r="C15" s="71">
        <f t="shared" si="7"/>
        <v>244</v>
      </c>
      <c r="D15" s="71">
        <f t="shared" si="7"/>
        <v>342</v>
      </c>
      <c r="E15" s="71">
        <f t="shared" si="7"/>
        <v>424</v>
      </c>
      <c r="F15" s="71">
        <f t="shared" si="7"/>
        <v>641</v>
      </c>
      <c r="G15" s="71">
        <f t="shared" si="7"/>
        <v>995</v>
      </c>
      <c r="H15" s="71">
        <f t="shared" si="7"/>
        <v>1158</v>
      </c>
      <c r="I15" s="71">
        <f t="shared" si="7"/>
        <v>1603</v>
      </c>
      <c r="J15" s="71">
        <f t="shared" si="7"/>
        <v>1957</v>
      </c>
      <c r="K15" s="71">
        <f t="shared" si="7"/>
        <v>2193</v>
      </c>
      <c r="L15" s="71">
        <f t="shared" si="7"/>
        <v>2394</v>
      </c>
      <c r="M15" s="71">
        <f t="shared" si="7"/>
        <v>2454</v>
      </c>
      <c r="N15" s="71">
        <f t="shared" si="7"/>
        <v>2688</v>
      </c>
      <c r="O15" s="71">
        <f t="shared" si="7"/>
        <v>3036</v>
      </c>
      <c r="P15" s="71">
        <f t="shared" si="7"/>
        <v>3547</v>
      </c>
      <c r="Q15" s="71">
        <f t="shared" si="7"/>
        <v>3879</v>
      </c>
      <c r="R15" s="71">
        <f t="shared" si="7"/>
        <v>4279</v>
      </c>
      <c r="S15" s="71">
        <f t="shared" si="7"/>
        <v>4812</v>
      </c>
      <c r="T15" s="71">
        <f t="shared" si="7"/>
        <v>5254</v>
      </c>
      <c r="U15" s="71">
        <f t="shared" si="7"/>
        <v>5853</v>
      </c>
      <c r="V15" s="71">
        <f t="shared" si="7"/>
        <v>6676</v>
      </c>
      <c r="W15" s="71">
        <f t="shared" si="7"/>
        <v>7159</v>
      </c>
      <c r="DA15" s="88" t="s">
        <v>344</v>
      </c>
    </row>
    <row r="16" spans="1:105" ht="12" customHeight="1" x14ac:dyDescent="0.25">
      <c r="A16" s="28" t="s">
        <v>91</v>
      </c>
      <c r="B16" s="82">
        <v>195</v>
      </c>
      <c r="C16" s="82">
        <v>244</v>
      </c>
      <c r="D16" s="82">
        <v>342</v>
      </c>
      <c r="E16" s="82">
        <v>424</v>
      </c>
      <c r="F16" s="82">
        <v>641</v>
      </c>
      <c r="G16" s="82">
        <v>995</v>
      </c>
      <c r="H16" s="82">
        <v>1158</v>
      </c>
      <c r="I16" s="82">
        <v>1603</v>
      </c>
      <c r="J16" s="82">
        <v>1957</v>
      </c>
      <c r="K16" s="82">
        <v>2193</v>
      </c>
      <c r="L16" s="82">
        <v>2394</v>
      </c>
      <c r="M16" s="82">
        <v>2454</v>
      </c>
      <c r="N16" s="82">
        <v>2688</v>
      </c>
      <c r="O16" s="82">
        <v>3036</v>
      </c>
      <c r="P16" s="82">
        <v>3547</v>
      </c>
      <c r="Q16" s="82">
        <v>3879</v>
      </c>
      <c r="R16" s="82">
        <v>4279</v>
      </c>
      <c r="S16" s="82">
        <v>4812</v>
      </c>
      <c r="T16" s="82">
        <v>5254</v>
      </c>
      <c r="U16" s="82">
        <v>5853</v>
      </c>
      <c r="V16" s="82">
        <v>6676</v>
      </c>
      <c r="W16" s="82">
        <v>7159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552343</v>
      </c>
      <c r="C17" s="71">
        <f t="shared" si="8"/>
        <v>557269</v>
      </c>
      <c r="D17" s="71">
        <f t="shared" si="8"/>
        <v>562069</v>
      </c>
      <c r="E17" s="71">
        <f t="shared" si="8"/>
        <v>567386</v>
      </c>
      <c r="F17" s="71">
        <f t="shared" si="8"/>
        <v>572611</v>
      </c>
      <c r="G17" s="71">
        <f t="shared" si="8"/>
        <v>569271</v>
      </c>
      <c r="H17" s="71">
        <f t="shared" si="8"/>
        <v>575256</v>
      </c>
      <c r="I17" s="71">
        <f t="shared" si="8"/>
        <v>581351</v>
      </c>
      <c r="J17" s="71">
        <f t="shared" si="8"/>
        <v>591445</v>
      </c>
      <c r="K17" s="71">
        <f t="shared" si="8"/>
        <v>590774</v>
      </c>
      <c r="L17" s="71">
        <f t="shared" si="8"/>
        <v>589900</v>
      </c>
      <c r="M17" s="71">
        <f t="shared" si="8"/>
        <v>588606</v>
      </c>
      <c r="N17" s="71">
        <f t="shared" si="8"/>
        <v>588572</v>
      </c>
      <c r="O17" s="71">
        <f t="shared" si="8"/>
        <v>588575</v>
      </c>
      <c r="P17" s="71">
        <f t="shared" si="8"/>
        <v>589525</v>
      </c>
      <c r="Q17" s="71">
        <f t="shared" si="8"/>
        <v>590953</v>
      </c>
      <c r="R17" s="71">
        <f t="shared" ref="R17:V17" si="9">SUM(R18:R25)</f>
        <v>595450</v>
      </c>
      <c r="S17" s="71">
        <f t="shared" si="9"/>
        <v>607123</v>
      </c>
      <c r="T17" s="71">
        <f t="shared" si="9"/>
        <v>612695</v>
      </c>
      <c r="U17" s="71">
        <f t="shared" si="9"/>
        <v>626985</v>
      </c>
      <c r="V17" s="71">
        <f t="shared" si="9"/>
        <v>634053</v>
      </c>
      <c r="W17" s="71">
        <f t="shared" ref="W17" si="10">SUM(W18:W25)</f>
        <v>635788</v>
      </c>
      <c r="DA17" s="88" t="s">
        <v>346</v>
      </c>
    </row>
    <row r="18" spans="1:105" ht="12" customHeight="1" x14ac:dyDescent="0.25">
      <c r="A18" s="28" t="s">
        <v>51</v>
      </c>
      <c r="B18" s="82">
        <v>16911</v>
      </c>
      <c r="C18" s="82">
        <v>15774</v>
      </c>
      <c r="D18" s="82">
        <v>15221</v>
      </c>
      <c r="E18" s="82">
        <v>14435</v>
      </c>
      <c r="F18" s="82">
        <v>14100</v>
      </c>
      <c r="G18" s="82">
        <v>13411</v>
      </c>
      <c r="H18" s="82">
        <v>11835</v>
      </c>
      <c r="I18" s="82">
        <v>8654</v>
      </c>
      <c r="J18" s="82">
        <v>6969</v>
      </c>
      <c r="K18" s="82">
        <v>5683</v>
      </c>
      <c r="L18" s="82">
        <v>5713</v>
      </c>
      <c r="M18" s="82">
        <v>5712</v>
      </c>
      <c r="N18" s="82">
        <v>5754</v>
      </c>
      <c r="O18" s="82">
        <v>5584</v>
      </c>
      <c r="P18" s="82">
        <v>4939</v>
      </c>
      <c r="Q18" s="82">
        <v>3234</v>
      </c>
      <c r="R18" s="82">
        <v>1668</v>
      </c>
      <c r="S18" s="82">
        <v>962</v>
      </c>
      <c r="T18" s="82">
        <v>734</v>
      </c>
      <c r="U18" s="82">
        <v>725</v>
      </c>
      <c r="V18" s="82">
        <v>650</v>
      </c>
      <c r="W18" s="82">
        <v>503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7429</v>
      </c>
      <c r="C20" s="82">
        <v>6831</v>
      </c>
      <c r="D20" s="82">
        <v>6123</v>
      </c>
      <c r="E20" s="82">
        <v>5035</v>
      </c>
      <c r="F20" s="82">
        <v>3895</v>
      </c>
      <c r="G20" s="82">
        <v>3435</v>
      </c>
      <c r="H20" s="82">
        <v>3364</v>
      </c>
      <c r="I20" s="82">
        <v>3171</v>
      </c>
      <c r="J20" s="82">
        <v>3030</v>
      </c>
      <c r="K20" s="82">
        <v>2613</v>
      </c>
      <c r="L20" s="82">
        <v>2408</v>
      </c>
      <c r="M20" s="82">
        <v>2502</v>
      </c>
      <c r="N20" s="82">
        <v>2573</v>
      </c>
      <c r="O20" s="82">
        <v>2560</v>
      </c>
      <c r="P20" s="82">
        <v>2483</v>
      </c>
      <c r="Q20" s="82">
        <v>2289</v>
      </c>
      <c r="R20" s="82">
        <v>1874</v>
      </c>
      <c r="S20" s="82">
        <v>1472</v>
      </c>
      <c r="T20" s="82">
        <v>1263</v>
      </c>
      <c r="U20" s="82">
        <v>1146</v>
      </c>
      <c r="V20" s="82">
        <v>1061</v>
      </c>
      <c r="W20" s="82">
        <v>805</v>
      </c>
      <c r="DA20" s="89" t="s">
        <v>349</v>
      </c>
    </row>
    <row r="21" spans="1:105" ht="12" customHeight="1" x14ac:dyDescent="0.25">
      <c r="A21" s="28" t="s">
        <v>192</v>
      </c>
      <c r="B21" s="82">
        <v>22002</v>
      </c>
      <c r="C21" s="82">
        <v>21381</v>
      </c>
      <c r="D21" s="82">
        <v>20921</v>
      </c>
      <c r="E21" s="82">
        <v>21588</v>
      </c>
      <c r="F21" s="82">
        <v>23174</v>
      </c>
      <c r="G21" s="82">
        <v>25724</v>
      </c>
      <c r="H21" s="82">
        <v>27549</v>
      </c>
      <c r="I21" s="82">
        <v>28785</v>
      </c>
      <c r="J21" s="82">
        <v>29758</v>
      </c>
      <c r="K21" s="82">
        <v>30609</v>
      </c>
      <c r="L21" s="82">
        <v>31539</v>
      </c>
      <c r="M21" s="82">
        <v>32495</v>
      </c>
      <c r="N21" s="82">
        <v>33417</v>
      </c>
      <c r="O21" s="82">
        <v>33956</v>
      </c>
      <c r="P21" s="82">
        <v>35022</v>
      </c>
      <c r="Q21" s="82">
        <v>35652</v>
      </c>
      <c r="R21" s="82">
        <v>36703</v>
      </c>
      <c r="S21" s="82">
        <v>36867</v>
      </c>
      <c r="T21" s="82">
        <v>37671</v>
      </c>
      <c r="U21" s="82">
        <v>39243</v>
      </c>
      <c r="V21" s="82">
        <v>40767</v>
      </c>
      <c r="W21" s="82">
        <v>41928</v>
      </c>
      <c r="DA21" s="89" t="s">
        <v>350</v>
      </c>
    </row>
    <row r="22" spans="1:105" ht="12" customHeight="1" x14ac:dyDescent="0.25">
      <c r="A22" s="28" t="s">
        <v>207</v>
      </c>
      <c r="B22" s="82">
        <v>148780</v>
      </c>
      <c r="C22" s="82">
        <v>147465</v>
      </c>
      <c r="D22" s="82">
        <v>154284</v>
      </c>
      <c r="E22" s="82">
        <v>162098</v>
      </c>
      <c r="F22" s="82">
        <v>164590</v>
      </c>
      <c r="G22" s="82">
        <v>166115</v>
      </c>
      <c r="H22" s="82">
        <v>175128</v>
      </c>
      <c r="I22" s="82">
        <v>196357</v>
      </c>
      <c r="J22" s="82">
        <v>214835</v>
      </c>
      <c r="K22" s="82">
        <v>225955</v>
      </c>
      <c r="L22" s="82">
        <v>227094</v>
      </c>
      <c r="M22" s="82">
        <v>224812</v>
      </c>
      <c r="N22" s="82">
        <v>227320</v>
      </c>
      <c r="O22" s="82">
        <v>231783</v>
      </c>
      <c r="P22" s="82">
        <v>238971</v>
      </c>
      <c r="Q22" s="82">
        <v>243252</v>
      </c>
      <c r="R22" s="82">
        <v>246064</v>
      </c>
      <c r="S22" s="82">
        <v>248869</v>
      </c>
      <c r="T22" s="82">
        <v>252748</v>
      </c>
      <c r="U22" s="82">
        <v>253930</v>
      </c>
      <c r="V22" s="82">
        <v>258612</v>
      </c>
      <c r="W22" s="82">
        <v>259488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322190</v>
      </c>
      <c r="C24" s="82">
        <v>330070</v>
      </c>
      <c r="D24" s="82">
        <v>330236</v>
      </c>
      <c r="E24" s="82">
        <v>329146</v>
      </c>
      <c r="F24" s="82">
        <v>331004</v>
      </c>
      <c r="G24" s="82">
        <v>325080</v>
      </c>
      <c r="H24" s="82">
        <v>320612</v>
      </c>
      <c r="I24" s="82">
        <v>303908</v>
      </c>
      <c r="J24" s="82">
        <v>292767</v>
      </c>
      <c r="K24" s="82">
        <v>279320</v>
      </c>
      <c r="L24" s="82">
        <v>275514</v>
      </c>
      <c r="M24" s="82">
        <v>274988</v>
      </c>
      <c r="N24" s="82">
        <v>272239</v>
      </c>
      <c r="O24" s="82">
        <v>268258</v>
      </c>
      <c r="P24" s="82">
        <v>262333</v>
      </c>
      <c r="Q24" s="82">
        <v>259446</v>
      </c>
      <c r="R24" s="82">
        <v>260758</v>
      </c>
      <c r="S24" s="82">
        <v>269031</v>
      </c>
      <c r="T24" s="82">
        <v>269264</v>
      </c>
      <c r="U24" s="82">
        <v>278361</v>
      </c>
      <c r="V24" s="82">
        <v>277404</v>
      </c>
      <c r="W24" s="82">
        <v>275526</v>
      </c>
      <c r="DA24" s="89" t="s">
        <v>353</v>
      </c>
    </row>
    <row r="25" spans="1:105" ht="12" customHeight="1" x14ac:dyDescent="0.25">
      <c r="A25" s="73" t="s">
        <v>53</v>
      </c>
      <c r="B25" s="83">
        <v>35031</v>
      </c>
      <c r="C25" s="83">
        <v>35748</v>
      </c>
      <c r="D25" s="83">
        <v>35284</v>
      </c>
      <c r="E25" s="83">
        <v>35084</v>
      </c>
      <c r="F25" s="83">
        <v>35848</v>
      </c>
      <c r="G25" s="83">
        <v>35506</v>
      </c>
      <c r="H25" s="83">
        <v>36768</v>
      </c>
      <c r="I25" s="83">
        <v>40476</v>
      </c>
      <c r="J25" s="83">
        <v>44086</v>
      </c>
      <c r="K25" s="83">
        <v>46594</v>
      </c>
      <c r="L25" s="83">
        <v>47632</v>
      </c>
      <c r="M25" s="83">
        <v>48097</v>
      </c>
      <c r="N25" s="83">
        <v>47269</v>
      </c>
      <c r="O25" s="83">
        <v>46434</v>
      </c>
      <c r="P25" s="83">
        <v>45777</v>
      </c>
      <c r="Q25" s="83">
        <v>47080</v>
      </c>
      <c r="R25" s="83">
        <v>48383</v>
      </c>
      <c r="S25" s="83">
        <v>49922</v>
      </c>
      <c r="T25" s="83">
        <v>51015</v>
      </c>
      <c r="U25" s="83">
        <v>53580</v>
      </c>
      <c r="V25" s="83">
        <v>55559</v>
      </c>
      <c r="W25" s="83">
        <v>57538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552343</v>
      </c>
      <c r="C27" s="71">
        <f t="shared" si="11"/>
        <v>557269</v>
      </c>
      <c r="D27" s="71">
        <f t="shared" si="11"/>
        <v>562069</v>
      </c>
      <c r="E27" s="71">
        <f t="shared" si="11"/>
        <v>567386</v>
      </c>
      <c r="F27" s="71">
        <f t="shared" si="11"/>
        <v>572611</v>
      </c>
      <c r="G27" s="71">
        <f t="shared" si="11"/>
        <v>569271</v>
      </c>
      <c r="H27" s="71">
        <f t="shared" si="11"/>
        <v>575256</v>
      </c>
      <c r="I27" s="71">
        <f t="shared" si="11"/>
        <v>581351</v>
      </c>
      <c r="J27" s="71">
        <f t="shared" si="11"/>
        <v>591445</v>
      </c>
      <c r="K27" s="71">
        <f t="shared" si="11"/>
        <v>590774</v>
      </c>
      <c r="L27" s="71">
        <f t="shared" si="11"/>
        <v>589900</v>
      </c>
      <c r="M27" s="71">
        <f t="shared" si="11"/>
        <v>588606</v>
      </c>
      <c r="N27" s="71">
        <f t="shared" si="11"/>
        <v>588572</v>
      </c>
      <c r="O27" s="71">
        <f t="shared" si="11"/>
        <v>588575</v>
      </c>
      <c r="P27" s="71">
        <f t="shared" si="11"/>
        <v>589525</v>
      </c>
      <c r="Q27" s="71">
        <f t="shared" si="11"/>
        <v>590953</v>
      </c>
      <c r="R27" s="71">
        <f t="shared" ref="R27:V27" si="12">SUM(R28:R32)</f>
        <v>595450</v>
      </c>
      <c r="S27" s="71">
        <f t="shared" si="12"/>
        <v>607123</v>
      </c>
      <c r="T27" s="71">
        <f t="shared" si="12"/>
        <v>612695</v>
      </c>
      <c r="U27" s="71">
        <f t="shared" si="12"/>
        <v>626985</v>
      </c>
      <c r="V27" s="71">
        <f t="shared" si="12"/>
        <v>634053</v>
      </c>
      <c r="W27" s="71">
        <f t="shared" ref="W27" si="13">SUM(W28:W32)</f>
        <v>635788</v>
      </c>
      <c r="DA27" s="88" t="s">
        <v>356</v>
      </c>
    </row>
    <row r="28" spans="1:105" ht="12" customHeight="1" x14ac:dyDescent="0.25">
      <c r="A28" s="28" t="s">
        <v>51</v>
      </c>
      <c r="B28" s="82">
        <v>6011</v>
      </c>
      <c r="C28" s="82">
        <v>5549</v>
      </c>
      <c r="D28" s="82">
        <v>5419</v>
      </c>
      <c r="E28" s="82">
        <v>5079</v>
      </c>
      <c r="F28" s="82">
        <v>4869</v>
      </c>
      <c r="G28" s="82">
        <v>4748</v>
      </c>
      <c r="H28" s="82">
        <v>4204</v>
      </c>
      <c r="I28" s="82">
        <v>3051</v>
      </c>
      <c r="J28" s="82">
        <v>2429</v>
      </c>
      <c r="K28" s="82">
        <v>1925</v>
      </c>
      <c r="L28" s="82">
        <v>1939</v>
      </c>
      <c r="M28" s="82">
        <v>1903</v>
      </c>
      <c r="N28" s="82">
        <v>1905</v>
      </c>
      <c r="O28" s="82">
        <v>1919</v>
      </c>
      <c r="P28" s="82">
        <v>1817</v>
      </c>
      <c r="Q28" s="82">
        <v>1217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59310</v>
      </c>
      <c r="C29" s="82">
        <v>54391</v>
      </c>
      <c r="D29" s="82">
        <v>44414</v>
      </c>
      <c r="E29" s="82">
        <v>42445</v>
      </c>
      <c r="F29" s="82">
        <v>39862</v>
      </c>
      <c r="G29" s="82">
        <v>36937</v>
      </c>
      <c r="H29" s="82">
        <v>34580</v>
      </c>
      <c r="I29" s="82">
        <v>34374</v>
      </c>
      <c r="J29" s="82">
        <v>38933</v>
      </c>
      <c r="K29" s="82">
        <v>44810</v>
      </c>
      <c r="L29" s="82">
        <v>49829</v>
      </c>
      <c r="M29" s="82">
        <v>50991</v>
      </c>
      <c r="N29" s="82">
        <v>49005</v>
      </c>
      <c r="O29" s="82">
        <v>52051</v>
      </c>
      <c r="P29" s="82">
        <v>62139</v>
      </c>
      <c r="Q29" s="82">
        <v>74492</v>
      </c>
      <c r="R29" s="82">
        <v>83206</v>
      </c>
      <c r="S29" s="82">
        <v>83796</v>
      </c>
      <c r="T29" s="82">
        <v>82601</v>
      </c>
      <c r="U29" s="82">
        <v>77006</v>
      </c>
      <c r="V29" s="82">
        <v>61580</v>
      </c>
      <c r="W29" s="82">
        <v>49088</v>
      </c>
      <c r="DA29" s="89" t="s">
        <v>358</v>
      </c>
    </row>
    <row r="30" spans="1:105" ht="12" customHeight="1" x14ac:dyDescent="0.25">
      <c r="A30" s="28" t="s">
        <v>192</v>
      </c>
      <c r="B30" s="82">
        <v>20830</v>
      </c>
      <c r="C30" s="82">
        <v>20229</v>
      </c>
      <c r="D30" s="82">
        <v>19870</v>
      </c>
      <c r="E30" s="82">
        <v>20638</v>
      </c>
      <c r="F30" s="82">
        <v>22311</v>
      </c>
      <c r="G30" s="82">
        <v>24869</v>
      </c>
      <c r="H30" s="82">
        <v>26666</v>
      </c>
      <c r="I30" s="82">
        <v>27627</v>
      </c>
      <c r="J30" s="82">
        <v>28319</v>
      </c>
      <c r="K30" s="82">
        <v>28667</v>
      </c>
      <c r="L30" s="82">
        <v>30021</v>
      </c>
      <c r="M30" s="82">
        <v>31201</v>
      </c>
      <c r="N30" s="82">
        <v>32316</v>
      </c>
      <c r="O30" s="82">
        <v>32819</v>
      </c>
      <c r="P30" s="82">
        <v>33804</v>
      </c>
      <c r="Q30" s="82">
        <v>34382</v>
      </c>
      <c r="R30" s="82">
        <v>35375</v>
      </c>
      <c r="S30" s="82">
        <v>35511</v>
      </c>
      <c r="T30" s="82">
        <v>36294</v>
      </c>
      <c r="U30" s="82">
        <v>37849</v>
      </c>
      <c r="V30" s="82">
        <v>39360</v>
      </c>
      <c r="W30" s="82">
        <v>40503</v>
      </c>
      <c r="DA30" s="89" t="s">
        <v>359</v>
      </c>
    </row>
    <row r="31" spans="1:105" ht="12" customHeight="1" x14ac:dyDescent="0.25">
      <c r="A31" s="28" t="s">
        <v>207</v>
      </c>
      <c r="B31" s="82">
        <v>101025</v>
      </c>
      <c r="C31" s="82">
        <v>102419</v>
      </c>
      <c r="D31" s="82">
        <v>106072</v>
      </c>
      <c r="E31" s="82">
        <v>112691</v>
      </c>
      <c r="F31" s="82">
        <v>115740</v>
      </c>
      <c r="G31" s="82">
        <v>117925</v>
      </c>
      <c r="H31" s="82">
        <v>125199</v>
      </c>
      <c r="I31" s="82">
        <v>139758</v>
      </c>
      <c r="J31" s="82">
        <v>152313</v>
      </c>
      <c r="K31" s="82">
        <v>157936</v>
      </c>
      <c r="L31" s="82">
        <v>161441</v>
      </c>
      <c r="M31" s="82">
        <v>160498</v>
      </c>
      <c r="N31" s="82">
        <v>163307</v>
      </c>
      <c r="O31" s="82">
        <v>164016</v>
      </c>
      <c r="P31" s="82">
        <v>163793</v>
      </c>
      <c r="Q31" s="82">
        <v>159283</v>
      </c>
      <c r="R31" s="82">
        <v>155369</v>
      </c>
      <c r="S31" s="82">
        <v>153977</v>
      </c>
      <c r="T31" s="82">
        <v>155972</v>
      </c>
      <c r="U31" s="82">
        <v>154456</v>
      </c>
      <c r="V31" s="82">
        <v>157383</v>
      </c>
      <c r="W31" s="82">
        <v>156753</v>
      </c>
      <c r="DA31" s="89" t="s">
        <v>360</v>
      </c>
    </row>
    <row r="32" spans="1:105" ht="12" customHeight="1" x14ac:dyDescent="0.25">
      <c r="A32" s="32" t="s">
        <v>53</v>
      </c>
      <c r="B32" s="86">
        <v>365167</v>
      </c>
      <c r="C32" s="86">
        <v>374681</v>
      </c>
      <c r="D32" s="86">
        <v>386294</v>
      </c>
      <c r="E32" s="86">
        <v>386533</v>
      </c>
      <c r="F32" s="86">
        <v>389829</v>
      </c>
      <c r="G32" s="86">
        <v>384792</v>
      </c>
      <c r="H32" s="86">
        <v>384607</v>
      </c>
      <c r="I32" s="86">
        <v>376541</v>
      </c>
      <c r="J32" s="86">
        <v>369451</v>
      </c>
      <c r="K32" s="86">
        <v>357436</v>
      </c>
      <c r="L32" s="86">
        <v>346670</v>
      </c>
      <c r="M32" s="86">
        <v>344013</v>
      </c>
      <c r="N32" s="86">
        <v>342039</v>
      </c>
      <c r="O32" s="86">
        <v>337770</v>
      </c>
      <c r="P32" s="86">
        <v>327972</v>
      </c>
      <c r="Q32" s="86">
        <v>321579</v>
      </c>
      <c r="R32" s="86">
        <v>321500</v>
      </c>
      <c r="S32" s="86">
        <v>333839</v>
      </c>
      <c r="T32" s="86">
        <v>337828</v>
      </c>
      <c r="U32" s="86">
        <v>357674</v>
      </c>
      <c r="V32" s="86">
        <v>375730</v>
      </c>
      <c r="W32" s="86">
        <v>389444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856.6833134366409</v>
      </c>
      <c r="C3" s="65">
        <f t="shared" si="0"/>
        <v>872.42128769660417</v>
      </c>
      <c r="D3" s="65">
        <f t="shared" si="0"/>
        <v>837.22684117665335</v>
      </c>
      <c r="E3" s="65">
        <f t="shared" si="0"/>
        <v>842.32648732506595</v>
      </c>
      <c r="F3" s="65">
        <f t="shared" si="0"/>
        <v>837.95588285287124</v>
      </c>
      <c r="G3" s="65">
        <f t="shared" si="0"/>
        <v>803.05769320686409</v>
      </c>
      <c r="H3" s="65">
        <f t="shared" si="0"/>
        <v>792.32552724470236</v>
      </c>
      <c r="I3" s="65">
        <f t="shared" si="0"/>
        <v>869.26126640225061</v>
      </c>
      <c r="J3" s="65">
        <f t="shared" si="0"/>
        <v>855.21571762245253</v>
      </c>
      <c r="K3" s="65">
        <f t="shared" si="0"/>
        <v>870.25959181463384</v>
      </c>
      <c r="L3" s="65">
        <f t="shared" si="0"/>
        <v>923.55415054831451</v>
      </c>
      <c r="M3" s="65">
        <f t="shared" si="0"/>
        <v>831.04334097640242</v>
      </c>
      <c r="N3" s="65">
        <f t="shared" si="0"/>
        <v>865.43251170344922</v>
      </c>
      <c r="O3" s="65">
        <f t="shared" si="0"/>
        <v>833.01426865386486</v>
      </c>
      <c r="P3" s="65">
        <f t="shared" si="0"/>
        <v>794.4404079487914</v>
      </c>
      <c r="Q3" s="65">
        <f t="shared" si="0"/>
        <v>763.32519346517654</v>
      </c>
      <c r="R3" s="65">
        <f t="shared" ref="R3:V3" si="1">SUM(R4,R15,R17,R27)</f>
        <v>826.4997468233496</v>
      </c>
      <c r="S3" s="65">
        <f t="shared" si="1"/>
        <v>835.38031432119988</v>
      </c>
      <c r="T3" s="65">
        <f t="shared" si="1"/>
        <v>852.04789337919192</v>
      </c>
      <c r="U3" s="65">
        <f t="shared" si="1"/>
        <v>839.82880481513314</v>
      </c>
      <c r="V3" s="65">
        <f t="shared" si="1"/>
        <v>837.06061908856418</v>
      </c>
      <c r="W3" s="65">
        <f t="shared" ref="W3" si="2">SUM(W4,W15,W17,W27)</f>
        <v>845.16792299608289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717.43017438145978</v>
      </c>
      <c r="C4" s="69">
        <f t="shared" si="3"/>
        <v>728.54359268101257</v>
      </c>
      <c r="D4" s="69">
        <f t="shared" si="3"/>
        <v>701.68246738391156</v>
      </c>
      <c r="E4" s="69">
        <f t="shared" si="3"/>
        <v>708.88113076372792</v>
      </c>
      <c r="F4" s="69">
        <f t="shared" si="3"/>
        <v>702.74775034312324</v>
      </c>
      <c r="G4" s="69">
        <f t="shared" si="3"/>
        <v>672.97382770533159</v>
      </c>
      <c r="H4" s="69">
        <f t="shared" si="3"/>
        <v>658.40637315270612</v>
      </c>
      <c r="I4" s="69">
        <f t="shared" si="3"/>
        <v>747.99301691928838</v>
      </c>
      <c r="J4" s="69">
        <f t="shared" si="3"/>
        <v>736.1899006115766</v>
      </c>
      <c r="K4" s="69">
        <f t="shared" si="3"/>
        <v>759.36644643228931</v>
      </c>
      <c r="L4" s="69">
        <f t="shared" si="3"/>
        <v>804.5174565559978</v>
      </c>
      <c r="M4" s="69">
        <f t="shared" si="3"/>
        <v>722.21137034862431</v>
      </c>
      <c r="N4" s="69">
        <f t="shared" si="3"/>
        <v>753.31576858041763</v>
      </c>
      <c r="O4" s="69">
        <f t="shared" si="3"/>
        <v>725.41875033731321</v>
      </c>
      <c r="P4" s="69">
        <f t="shared" si="3"/>
        <v>691.47800378088505</v>
      </c>
      <c r="Q4" s="69">
        <f t="shared" si="3"/>
        <v>661.60217947575461</v>
      </c>
      <c r="R4" s="69">
        <f t="shared" ref="R4:V4" si="4">SUM(R5:R14)</f>
        <v>714.1126701451235</v>
      </c>
      <c r="S4" s="69">
        <f t="shared" si="4"/>
        <v>721.88251623827489</v>
      </c>
      <c r="T4" s="69">
        <f t="shared" si="4"/>
        <v>740.85108867724159</v>
      </c>
      <c r="U4" s="69">
        <f t="shared" si="4"/>
        <v>724.46568666508051</v>
      </c>
      <c r="V4" s="69">
        <f t="shared" si="4"/>
        <v>725.34513911873012</v>
      </c>
      <c r="W4" s="69">
        <f t="shared" ref="W4" si="5">SUM(W5:W14)</f>
        <v>730.4263749126136</v>
      </c>
      <c r="DA4" s="88" t="s">
        <v>245</v>
      </c>
    </row>
    <row r="5" spans="1:105" ht="12" customHeight="1" x14ac:dyDescent="0.25">
      <c r="A5" s="28" t="s">
        <v>51</v>
      </c>
      <c r="B5" s="72">
        <v>25.812186811418268</v>
      </c>
      <c r="C5" s="72">
        <v>19.461798473452539</v>
      </c>
      <c r="D5" s="72">
        <v>22.855557801559694</v>
      </c>
      <c r="E5" s="72">
        <v>15.861038136628007</v>
      </c>
      <c r="F5" s="72">
        <v>22.399232721457484</v>
      </c>
      <c r="G5" s="72">
        <v>20.211086393763612</v>
      </c>
      <c r="H5" s="72">
        <v>15.768677835226207</v>
      </c>
      <c r="I5" s="72">
        <v>9.4656818797160565</v>
      </c>
      <c r="J5" s="72">
        <v>10.267642175337068</v>
      </c>
      <c r="K5" s="72">
        <v>6.4804264435635313</v>
      </c>
      <c r="L5" s="72">
        <v>7.7409803128178893</v>
      </c>
      <c r="M5" s="72">
        <v>9.5851924425812438</v>
      </c>
      <c r="N5" s="72">
        <v>8.7975753903324438</v>
      </c>
      <c r="O5" s="72">
        <v>8.773285760168358</v>
      </c>
      <c r="P5" s="72">
        <v>7.2919958773907165</v>
      </c>
      <c r="Q5" s="72">
        <v>3.6684286549716121</v>
      </c>
      <c r="R5" s="72">
        <v>0.86112150959381561</v>
      </c>
      <c r="S5" s="72">
        <v>1.0051407764035671</v>
      </c>
      <c r="T5" s="72">
        <v>0.96197068921551243</v>
      </c>
      <c r="U5" s="72">
        <v>1.0865326188734556</v>
      </c>
      <c r="V5" s="72">
        <v>0.87453775355326069</v>
      </c>
      <c r="W5" s="72">
        <v>0.54330676405355038</v>
      </c>
      <c r="DA5" s="89" t="s">
        <v>363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364</v>
      </c>
    </row>
    <row r="7" spans="1:105" ht="12" customHeight="1" x14ac:dyDescent="0.25">
      <c r="A7" s="28" t="s">
        <v>205</v>
      </c>
      <c r="B7" s="72">
        <v>12.753611943337612</v>
      </c>
      <c r="C7" s="72">
        <v>14.550578122096194</v>
      </c>
      <c r="D7" s="72">
        <v>10.870892728095138</v>
      </c>
      <c r="E7" s="72">
        <v>9.1041260957709014</v>
      </c>
      <c r="F7" s="72">
        <v>5.4561680704541562</v>
      </c>
      <c r="G7" s="72">
        <v>5.4322105813915922</v>
      </c>
      <c r="H7" s="72">
        <v>6.3139153830574601</v>
      </c>
      <c r="I7" s="72">
        <v>5.5332906054608788</v>
      </c>
      <c r="J7" s="72">
        <v>6.463315406197693</v>
      </c>
      <c r="K7" s="72">
        <v>4.6448700506490423</v>
      </c>
      <c r="L7" s="72">
        <v>3.7126352766388644</v>
      </c>
      <c r="M7" s="72">
        <v>4.6173955839897323</v>
      </c>
      <c r="N7" s="72">
        <v>4.5994765571433023</v>
      </c>
      <c r="O7" s="72">
        <v>3.6693366908889402</v>
      </c>
      <c r="P7" s="72">
        <v>3.6721837587005028</v>
      </c>
      <c r="Q7" s="72">
        <v>3.6734717833176429</v>
      </c>
      <c r="R7" s="72">
        <v>2.762900979446191</v>
      </c>
      <c r="S7" s="72">
        <v>1.8480755101168398</v>
      </c>
      <c r="T7" s="72">
        <v>1.8566980063545346</v>
      </c>
      <c r="U7" s="72">
        <v>1.8522665991013629</v>
      </c>
      <c r="V7" s="72">
        <v>1.854167261900407</v>
      </c>
      <c r="W7" s="72">
        <v>0.92899575372412624</v>
      </c>
      <c r="DA7" s="89" t="s">
        <v>365</v>
      </c>
    </row>
    <row r="8" spans="1:105" ht="12" customHeight="1" x14ac:dyDescent="0.25">
      <c r="A8" s="28" t="s">
        <v>192</v>
      </c>
      <c r="B8" s="72">
        <v>35.313363679719117</v>
      </c>
      <c r="C8" s="72">
        <v>34.992432986666827</v>
      </c>
      <c r="D8" s="72">
        <v>31.026684657051092</v>
      </c>
      <c r="E8" s="72">
        <v>31.513154488316495</v>
      </c>
      <c r="F8" s="72">
        <v>32.390751245833947</v>
      </c>
      <c r="G8" s="72">
        <v>37.632418186040262</v>
      </c>
      <c r="H8" s="72">
        <v>37.838504196479846</v>
      </c>
      <c r="I8" s="72">
        <v>41.879919825575428</v>
      </c>
      <c r="J8" s="72">
        <v>42.138315629936784</v>
      </c>
      <c r="K8" s="72">
        <v>44.15417483236444</v>
      </c>
      <c r="L8" s="72">
        <v>47.601289676553165</v>
      </c>
      <c r="M8" s="72">
        <v>44.659669757495664</v>
      </c>
      <c r="N8" s="72">
        <v>47.854314871896733</v>
      </c>
      <c r="O8" s="72">
        <v>45.221167080029446</v>
      </c>
      <c r="P8" s="72">
        <v>45.149357621932197</v>
      </c>
      <c r="Q8" s="72">
        <v>42.449312805511894</v>
      </c>
      <c r="R8" s="72">
        <v>49.662987869173151</v>
      </c>
      <c r="S8" s="72">
        <v>46.193730176096452</v>
      </c>
      <c r="T8" s="72">
        <v>47.50958051488815</v>
      </c>
      <c r="U8" s="72">
        <v>49.507333900798415</v>
      </c>
      <c r="V8" s="72">
        <v>48.363823626405328</v>
      </c>
      <c r="W8" s="72">
        <v>51.782508128796991</v>
      </c>
      <c r="DA8" s="89" t="s">
        <v>366</v>
      </c>
    </row>
    <row r="9" spans="1:105" ht="12" customHeight="1" x14ac:dyDescent="0.25">
      <c r="A9" s="28" t="s">
        <v>207</v>
      </c>
      <c r="B9" s="72">
        <v>288.75761630841271</v>
      </c>
      <c r="C9" s="72">
        <v>282.93795010450947</v>
      </c>
      <c r="D9" s="72">
        <v>267.00262032977719</v>
      </c>
      <c r="E9" s="72">
        <v>299.01087481967835</v>
      </c>
      <c r="F9" s="72">
        <v>291.45140629257213</v>
      </c>
      <c r="G9" s="72">
        <v>254.45644944789439</v>
      </c>
      <c r="H9" s="72">
        <v>247.69403481623291</v>
      </c>
      <c r="I9" s="72">
        <v>333.66960125513293</v>
      </c>
      <c r="J9" s="72">
        <v>341.99233551830969</v>
      </c>
      <c r="K9" s="72">
        <v>366.81395852434741</v>
      </c>
      <c r="L9" s="72">
        <v>376.32347855163829</v>
      </c>
      <c r="M9" s="72">
        <v>323.99737747205495</v>
      </c>
      <c r="N9" s="72">
        <v>345.94672303429809</v>
      </c>
      <c r="O9" s="72">
        <v>332.08516289290156</v>
      </c>
      <c r="P9" s="72">
        <v>330.15342982707551</v>
      </c>
      <c r="Q9" s="72">
        <v>321.23778542084665</v>
      </c>
      <c r="R9" s="72">
        <v>341.08562147702298</v>
      </c>
      <c r="S9" s="72">
        <v>346.98694946020817</v>
      </c>
      <c r="T9" s="72">
        <v>350.2674787427149</v>
      </c>
      <c r="U9" s="72">
        <v>336.28242571892633</v>
      </c>
      <c r="V9" s="72">
        <v>352.37263781408228</v>
      </c>
      <c r="W9" s="72">
        <v>344.72920129932152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336.50785807632877</v>
      </c>
      <c r="C11" s="72">
        <v>354.57405583227199</v>
      </c>
      <c r="D11" s="72">
        <v>349.67989785422577</v>
      </c>
      <c r="E11" s="72">
        <v>333.31958913686202</v>
      </c>
      <c r="F11" s="72">
        <v>331.04272086640856</v>
      </c>
      <c r="G11" s="72">
        <v>334.61001375031827</v>
      </c>
      <c r="H11" s="72">
        <v>329.86392724770786</v>
      </c>
      <c r="I11" s="72">
        <v>327.75567921681682</v>
      </c>
      <c r="J11" s="72">
        <v>302.31236200318142</v>
      </c>
      <c r="K11" s="72">
        <v>301.52389231230183</v>
      </c>
      <c r="L11" s="72">
        <v>326.5840147743528</v>
      </c>
      <c r="M11" s="72">
        <v>303.38578155829447</v>
      </c>
      <c r="N11" s="72">
        <v>309.95524286743489</v>
      </c>
      <c r="O11" s="72">
        <v>301.06248078410391</v>
      </c>
      <c r="P11" s="72">
        <v>272.27164560354186</v>
      </c>
      <c r="Q11" s="72">
        <v>258.43734183322266</v>
      </c>
      <c r="R11" s="72">
        <v>284.1548287694909</v>
      </c>
      <c r="S11" s="72">
        <v>289.77261384371758</v>
      </c>
      <c r="T11" s="72">
        <v>294.48454770676557</v>
      </c>
      <c r="U11" s="72">
        <v>297.2568994404395</v>
      </c>
      <c r="V11" s="72">
        <v>284.67899275899691</v>
      </c>
      <c r="W11" s="72">
        <v>290.92249306450447</v>
      </c>
      <c r="DA11" s="89" t="s">
        <v>369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370</v>
      </c>
    </row>
    <row r="13" spans="1:105" ht="12" customHeight="1" x14ac:dyDescent="0.25">
      <c r="A13" s="73" t="s">
        <v>94</v>
      </c>
      <c r="B13" s="74">
        <v>15.26209462815279</v>
      </c>
      <c r="C13" s="74">
        <v>19.02477271379253</v>
      </c>
      <c r="D13" s="74">
        <v>17.415259176308322</v>
      </c>
      <c r="E13" s="74">
        <v>17.229316197123559</v>
      </c>
      <c r="F13" s="74">
        <v>17.197813808268194</v>
      </c>
      <c r="G13" s="74">
        <v>17.937409235314714</v>
      </c>
      <c r="H13" s="74">
        <v>18.277343752400594</v>
      </c>
      <c r="I13" s="74">
        <v>26.663729438228984</v>
      </c>
      <c r="J13" s="74">
        <v>30.007083269793849</v>
      </c>
      <c r="K13" s="74">
        <v>32.643391825293094</v>
      </c>
      <c r="L13" s="74">
        <v>39.229540888336416</v>
      </c>
      <c r="M13" s="74">
        <v>32.93615168415284</v>
      </c>
      <c r="N13" s="74">
        <v>32.924833265635542</v>
      </c>
      <c r="O13" s="74">
        <v>31.45765287759799</v>
      </c>
      <c r="P13" s="74">
        <v>29.892098757673043</v>
      </c>
      <c r="Q13" s="74">
        <v>29.214808331459153</v>
      </c>
      <c r="R13" s="74">
        <v>32.413459883717884</v>
      </c>
      <c r="S13" s="74">
        <v>32.88315935821236</v>
      </c>
      <c r="T13" s="74">
        <v>42.495760693705911</v>
      </c>
      <c r="U13" s="74">
        <v>35.194542766170613</v>
      </c>
      <c r="V13" s="74">
        <v>33.836954278147779</v>
      </c>
      <c r="W13" s="74">
        <v>38.101446990380886</v>
      </c>
      <c r="DA13" s="90" t="s">
        <v>371</v>
      </c>
    </row>
    <row r="14" spans="1:105" ht="12" customHeight="1" x14ac:dyDescent="0.25">
      <c r="A14" s="75" t="s">
        <v>97</v>
      </c>
      <c r="B14" s="76">
        <v>3.0234429340905029</v>
      </c>
      <c r="C14" s="76">
        <v>3.0020044482230048</v>
      </c>
      <c r="D14" s="76">
        <v>2.8315548368944343</v>
      </c>
      <c r="E14" s="76">
        <v>2.8430318893486435</v>
      </c>
      <c r="F14" s="76">
        <v>2.8096573381287357</v>
      </c>
      <c r="G14" s="76">
        <v>2.694240110608797</v>
      </c>
      <c r="H14" s="76">
        <v>2.6499699216011878</v>
      </c>
      <c r="I14" s="76">
        <v>3.0251146983572754</v>
      </c>
      <c r="J14" s="76">
        <v>3.0088466088201877</v>
      </c>
      <c r="K14" s="76">
        <v>3.1057324437701137</v>
      </c>
      <c r="L14" s="76">
        <v>3.3255170756603945</v>
      </c>
      <c r="M14" s="76">
        <v>3.0298018500554011</v>
      </c>
      <c r="N14" s="76">
        <v>3.2376025936765496</v>
      </c>
      <c r="O14" s="76">
        <v>3.1496642516230007</v>
      </c>
      <c r="P14" s="76">
        <v>3.0472923345712832</v>
      </c>
      <c r="Q14" s="76">
        <v>2.9210306464248976</v>
      </c>
      <c r="R14" s="76">
        <v>3.1717496566785339</v>
      </c>
      <c r="S14" s="76">
        <v>3.1928471135199721</v>
      </c>
      <c r="T14" s="76">
        <v>3.275052323596916</v>
      </c>
      <c r="U14" s="76">
        <v>3.2856856207708693</v>
      </c>
      <c r="V14" s="76">
        <v>3.3640256256441039</v>
      </c>
      <c r="W14" s="76">
        <v>3.4184229118320157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1.1010226735235623E-3</v>
      </c>
      <c r="C15" s="69">
        <f t="shared" si="6"/>
        <v>1.4274705968558084E-3</v>
      </c>
      <c r="D15" s="69">
        <f t="shared" si="6"/>
        <v>1.8382777324829668E-3</v>
      </c>
      <c r="E15" s="69">
        <f t="shared" si="6"/>
        <v>2.1289620549090949E-3</v>
      </c>
      <c r="F15" s="69">
        <f t="shared" si="6"/>
        <v>3.052402574050895E-3</v>
      </c>
      <c r="G15" s="69">
        <f t="shared" si="6"/>
        <v>4.5310602575916832E-3</v>
      </c>
      <c r="H15" s="69">
        <f t="shared" si="6"/>
        <v>5.6385022822621209E-3</v>
      </c>
      <c r="I15" s="69">
        <f t="shared" si="6"/>
        <v>6.9405569667438816E-3</v>
      </c>
      <c r="J15" s="69">
        <f t="shared" si="6"/>
        <v>8.3615864013917747E-3</v>
      </c>
      <c r="K15" s="69">
        <f t="shared" si="6"/>
        <v>9.187847710186995E-3</v>
      </c>
      <c r="L15" s="69">
        <f t="shared" si="6"/>
        <v>1.961249615850701E-2</v>
      </c>
      <c r="M15" s="69">
        <f t="shared" si="6"/>
        <v>1.3629607417427442E-2</v>
      </c>
      <c r="N15" s="69">
        <f t="shared" si="6"/>
        <v>1.1995678672139635E-2</v>
      </c>
      <c r="O15" s="69">
        <f t="shared" si="6"/>
        <v>1.2699537495560517E-2</v>
      </c>
      <c r="P15" s="69">
        <f t="shared" si="6"/>
        <v>1.5956401744413658E-2</v>
      </c>
      <c r="Q15" s="69">
        <f t="shared" si="6"/>
        <v>1.5230952914829394E-2</v>
      </c>
      <c r="R15" s="69">
        <f t="shared" si="6"/>
        <v>1.7784710134137592E-2</v>
      </c>
      <c r="S15" s="69">
        <f t="shared" si="6"/>
        <v>1.9676284521217457E-2</v>
      </c>
      <c r="T15" s="69">
        <f t="shared" si="6"/>
        <v>2.8909555501595414E-2</v>
      </c>
      <c r="U15" s="69">
        <f t="shared" si="6"/>
        <v>2.1500909028416917E-2</v>
      </c>
      <c r="V15" s="69">
        <f t="shared" si="6"/>
        <v>2.49485920141546E-2</v>
      </c>
      <c r="W15" s="69">
        <f t="shared" si="6"/>
        <v>4.1276637644898057E-2</v>
      </c>
      <c r="DA15" s="88" t="s">
        <v>246</v>
      </c>
    </row>
    <row r="16" spans="1:105" ht="12" customHeight="1" x14ac:dyDescent="0.25">
      <c r="A16" s="28" t="s">
        <v>91</v>
      </c>
      <c r="B16" s="72">
        <v>1.1010226735235623E-3</v>
      </c>
      <c r="C16" s="72">
        <v>1.4274705968558084E-3</v>
      </c>
      <c r="D16" s="72">
        <v>1.8382777324829668E-3</v>
      </c>
      <c r="E16" s="72">
        <v>2.1289620549090949E-3</v>
      </c>
      <c r="F16" s="72">
        <v>3.052402574050895E-3</v>
      </c>
      <c r="G16" s="72">
        <v>4.5310602575916832E-3</v>
      </c>
      <c r="H16" s="72">
        <v>5.6385022822621209E-3</v>
      </c>
      <c r="I16" s="72">
        <v>6.9405569667438816E-3</v>
      </c>
      <c r="J16" s="72">
        <v>8.3615864013917747E-3</v>
      </c>
      <c r="K16" s="72">
        <v>9.187847710186995E-3</v>
      </c>
      <c r="L16" s="72">
        <v>1.961249615850701E-2</v>
      </c>
      <c r="M16" s="72">
        <v>1.3629607417427442E-2</v>
      </c>
      <c r="N16" s="72">
        <v>1.1995678672139635E-2</v>
      </c>
      <c r="O16" s="72">
        <v>1.2699537495560517E-2</v>
      </c>
      <c r="P16" s="72">
        <v>1.5956401744413658E-2</v>
      </c>
      <c r="Q16" s="72">
        <v>1.5230952914829394E-2</v>
      </c>
      <c r="R16" s="72">
        <v>1.7784710134137592E-2</v>
      </c>
      <c r="S16" s="72">
        <v>1.9676284521217457E-2</v>
      </c>
      <c r="T16" s="72">
        <v>2.8909555501595414E-2</v>
      </c>
      <c r="U16" s="72">
        <v>2.1500909028416917E-2</v>
      </c>
      <c r="V16" s="72">
        <v>2.49485920141546E-2</v>
      </c>
      <c r="W16" s="72">
        <v>4.1276637644898057E-2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85.215977743959854</v>
      </c>
      <c r="C17" s="69">
        <f t="shared" si="7"/>
        <v>87.611242242508524</v>
      </c>
      <c r="D17" s="69">
        <f t="shared" si="7"/>
        <v>88.024135952159241</v>
      </c>
      <c r="E17" s="69">
        <f t="shared" si="7"/>
        <v>85.196303620088514</v>
      </c>
      <c r="F17" s="69">
        <f t="shared" si="7"/>
        <v>86.407628805890582</v>
      </c>
      <c r="G17" s="69">
        <f t="shared" si="7"/>
        <v>86.731700769767087</v>
      </c>
      <c r="H17" s="69">
        <f t="shared" si="7"/>
        <v>88.161941530973138</v>
      </c>
      <c r="I17" s="69">
        <f t="shared" si="7"/>
        <v>79.71400475933298</v>
      </c>
      <c r="J17" s="69">
        <f t="shared" si="7"/>
        <v>77.491173325595398</v>
      </c>
      <c r="K17" s="69">
        <f t="shared" si="7"/>
        <v>73.997337054096619</v>
      </c>
      <c r="L17" s="69">
        <f t="shared" si="7"/>
        <v>77.152076838617788</v>
      </c>
      <c r="M17" s="69">
        <f t="shared" si="7"/>
        <v>70.392865736653619</v>
      </c>
      <c r="N17" s="69">
        <f t="shared" si="7"/>
        <v>73.438194285911777</v>
      </c>
      <c r="O17" s="69">
        <f t="shared" si="7"/>
        <v>70.600372143573139</v>
      </c>
      <c r="P17" s="69">
        <f t="shared" si="7"/>
        <v>66.715294151092394</v>
      </c>
      <c r="Q17" s="69">
        <f t="shared" si="7"/>
        <v>64.37457818970428</v>
      </c>
      <c r="R17" s="69">
        <f t="shared" ref="R17:V17" si="8">SUM(R18:R26)</f>
        <v>69.762494552673104</v>
      </c>
      <c r="S17" s="69">
        <f t="shared" si="8"/>
        <v>70.586166593004521</v>
      </c>
      <c r="T17" s="69">
        <f t="shared" si="8"/>
        <v>70.157695103392996</v>
      </c>
      <c r="U17" s="69">
        <f t="shared" si="8"/>
        <v>71.485178039038431</v>
      </c>
      <c r="V17" s="69">
        <f t="shared" si="8"/>
        <v>71.185397214242471</v>
      </c>
      <c r="W17" s="69">
        <f t="shared" ref="W17" si="9">SUM(W18:W26)</f>
        <v>72.394984239973354</v>
      </c>
      <c r="DA17" s="88" t="s">
        <v>247</v>
      </c>
    </row>
    <row r="18" spans="1:105" ht="12" customHeight="1" x14ac:dyDescent="0.25">
      <c r="A18" s="28" t="s">
        <v>51</v>
      </c>
      <c r="B18" s="72">
        <v>3.1065317531627765</v>
      </c>
      <c r="C18" s="72">
        <v>2.3804949654849623</v>
      </c>
      <c r="D18" s="72">
        <v>2.9261301195636649</v>
      </c>
      <c r="E18" s="72">
        <v>1.9558012937250313</v>
      </c>
      <c r="F18" s="72">
        <v>2.8319671893967748</v>
      </c>
      <c r="G18" s="72">
        <v>2.6908559590213605</v>
      </c>
      <c r="H18" s="72">
        <v>2.1785184041704126</v>
      </c>
      <c r="I18" s="72">
        <v>1.0274485248345326</v>
      </c>
      <c r="J18" s="72">
        <v>1.0904194129581544</v>
      </c>
      <c r="K18" s="72">
        <v>0.63087659797519013</v>
      </c>
      <c r="L18" s="72">
        <v>0.74647072377330481</v>
      </c>
      <c r="M18" s="72">
        <v>0.95240190154792281</v>
      </c>
      <c r="N18" s="72">
        <v>0.88502707455720475</v>
      </c>
      <c r="O18" s="72">
        <v>0.88860876548369017</v>
      </c>
      <c r="P18" s="72">
        <v>0.72934739193191866</v>
      </c>
      <c r="Q18" s="72">
        <v>0.36553045461088773</v>
      </c>
      <c r="R18" s="72">
        <v>8.4278318437138636E-2</v>
      </c>
      <c r="S18" s="72">
        <v>9.6664898574936015E-2</v>
      </c>
      <c r="T18" s="72">
        <v>8.8932148273739395E-2</v>
      </c>
      <c r="U18" s="72">
        <v>0.10486892884795398</v>
      </c>
      <c r="V18" s="72">
        <v>8.4533613600651536E-2</v>
      </c>
      <c r="W18" s="72">
        <v>5.2394009807154807E-2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1.3908420549426979</v>
      </c>
      <c r="C20" s="72">
        <v>1.6145121616527256</v>
      </c>
      <c r="D20" s="72">
        <v>1.2529249847165527</v>
      </c>
      <c r="E20" s="72">
        <v>0.99905533157217752</v>
      </c>
      <c r="F20" s="72">
        <v>0.60574078595169201</v>
      </c>
      <c r="G20" s="72">
        <v>0.62969827501425502</v>
      </c>
      <c r="H20" s="72">
        <v>0.75831161608269493</v>
      </c>
      <c r="I20" s="72">
        <v>0.52861825094496828</v>
      </c>
      <c r="J20" s="72">
        <v>0.60891159294246111</v>
      </c>
      <c r="K20" s="72">
        <v>0.40672066302249638</v>
      </c>
      <c r="L20" s="72">
        <v>0.32863729429836525</v>
      </c>
      <c r="M20" s="72">
        <v>0.43419512968180723</v>
      </c>
      <c r="N20" s="72">
        <v>0.45211415652823866</v>
      </c>
      <c r="O20" s="72">
        <v>0.37193588004829148</v>
      </c>
      <c r="P20" s="72">
        <v>0.36908881223672757</v>
      </c>
      <c r="Q20" s="72">
        <v>0.36780078761958718</v>
      </c>
      <c r="R20" s="72">
        <v>0.2680534487567317</v>
      </c>
      <c r="S20" s="72">
        <v>0.17256077535177664</v>
      </c>
      <c r="T20" s="72">
        <v>0.16393827911408215</v>
      </c>
      <c r="U20" s="72">
        <v>0.16836968636725216</v>
      </c>
      <c r="V20" s="72">
        <v>0.16646902356820895</v>
      </c>
      <c r="W20" s="72">
        <v>8.13223890101821E-2</v>
      </c>
      <c r="DA20" s="89" t="s">
        <v>376</v>
      </c>
    </row>
    <row r="21" spans="1:105" ht="12" customHeight="1" x14ac:dyDescent="0.25">
      <c r="A21" s="28" t="s">
        <v>192</v>
      </c>
      <c r="B21" s="72">
        <v>4.1755048318046084</v>
      </c>
      <c r="C21" s="72">
        <v>4.1978923078997141</v>
      </c>
      <c r="D21" s="72">
        <v>3.8934718627259666</v>
      </c>
      <c r="E21" s="72">
        <v>3.8186853652772137</v>
      </c>
      <c r="F21" s="72">
        <v>4.0439120846781256</v>
      </c>
      <c r="G21" s="72">
        <v>4.9743014204959932</v>
      </c>
      <c r="H21" s="72">
        <v>5.2295663230547396</v>
      </c>
      <c r="I21" s="72">
        <v>4.6451821234883148</v>
      </c>
      <c r="J21" s="72">
        <v>4.6406730370045333</v>
      </c>
      <c r="K21" s="72">
        <v>4.5163756296339805</v>
      </c>
      <c r="L21" s="72">
        <v>4.8183075119989143</v>
      </c>
      <c r="M21" s="72">
        <v>4.6143019925346236</v>
      </c>
      <c r="N21" s="72">
        <v>4.9661869809660404</v>
      </c>
      <c r="O21" s="72">
        <v>4.6914208663718462</v>
      </c>
      <c r="P21" s="72">
        <v>4.6426475786951586</v>
      </c>
      <c r="Q21" s="72">
        <v>4.3967935310728894</v>
      </c>
      <c r="R21" s="72">
        <v>5.1430286517783887</v>
      </c>
      <c r="S21" s="72">
        <v>4.7707823216054832</v>
      </c>
      <c r="T21" s="72">
        <v>4.7134109955963721</v>
      </c>
      <c r="U21" s="72">
        <v>5.0684761686566535</v>
      </c>
      <c r="V21" s="72">
        <v>4.8851376373252267</v>
      </c>
      <c r="W21" s="72">
        <v>5.225919498771904</v>
      </c>
      <c r="DA21" s="89" t="s">
        <v>377</v>
      </c>
    </row>
    <row r="22" spans="1:105" ht="12" customHeight="1" x14ac:dyDescent="0.25">
      <c r="A22" s="28" t="s">
        <v>207</v>
      </c>
      <c r="B22" s="72">
        <v>31.34330909306464</v>
      </c>
      <c r="C22" s="72">
        <v>31.188737814158443</v>
      </c>
      <c r="D22" s="72">
        <v>30.760063804556751</v>
      </c>
      <c r="E22" s="72">
        <v>33.12030488164617</v>
      </c>
      <c r="F22" s="72">
        <v>33.055217712735242</v>
      </c>
      <c r="G22" s="72">
        <v>30.332232588862968</v>
      </c>
      <c r="H22" s="72">
        <v>30.689021635986023</v>
      </c>
      <c r="I22" s="72">
        <v>32.985871205313352</v>
      </c>
      <c r="J22" s="72">
        <v>33.368811600406687</v>
      </c>
      <c r="K22" s="72">
        <v>33.086524008031802</v>
      </c>
      <c r="L22" s="72">
        <v>33.465247922040689</v>
      </c>
      <c r="M22" s="72">
        <v>28.812052163943825</v>
      </c>
      <c r="N22" s="72">
        <v>30.763948600363044</v>
      </c>
      <c r="O22" s="72">
        <v>29.531264927868534</v>
      </c>
      <c r="P22" s="72">
        <v>29.359486959014045</v>
      </c>
      <c r="Q22" s="72">
        <v>28.566661889748737</v>
      </c>
      <c r="R22" s="72">
        <v>30.331661412056945</v>
      </c>
      <c r="S22" s="72">
        <v>30.856453616126863</v>
      </c>
      <c r="T22" s="72">
        <v>31.145504920225473</v>
      </c>
      <c r="U22" s="72">
        <v>29.909166905512564</v>
      </c>
      <c r="V22" s="72">
        <v>31.340259864335529</v>
      </c>
      <c r="W22" s="72">
        <v>30.660576096302659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39.793861614126925</v>
      </c>
      <c r="C24" s="72">
        <v>42.411670736945482</v>
      </c>
      <c r="D24" s="72">
        <v>43.579861389110278</v>
      </c>
      <c r="E24" s="72">
        <v>39.829336056603168</v>
      </c>
      <c r="F24" s="72">
        <v>40.386513871338764</v>
      </c>
      <c r="G24" s="72">
        <v>42.790416172295821</v>
      </c>
      <c r="H24" s="72">
        <v>43.76272795435569</v>
      </c>
      <c r="I24" s="72">
        <v>34.669084325745565</v>
      </c>
      <c r="J24" s="72">
        <v>31.570355107738692</v>
      </c>
      <c r="K24" s="72">
        <v>29.086597799477993</v>
      </c>
      <c r="L24" s="72">
        <v>31.016071210170061</v>
      </c>
      <c r="M24" s="72">
        <v>29.278792818318056</v>
      </c>
      <c r="N24" s="72">
        <v>29.946390838498406</v>
      </c>
      <c r="O24" s="72">
        <v>29.022557908931464</v>
      </c>
      <c r="P24" s="72">
        <v>26.094648463526077</v>
      </c>
      <c r="Q24" s="72">
        <v>25.048814658608748</v>
      </c>
      <c r="R24" s="72">
        <v>27.706220241687106</v>
      </c>
      <c r="S24" s="72">
        <v>28.370120464107071</v>
      </c>
      <c r="T24" s="72">
        <v>27.957412740354119</v>
      </c>
      <c r="U24" s="72">
        <v>29.484287145974704</v>
      </c>
      <c r="V24" s="72">
        <v>28.20914137685865</v>
      </c>
      <c r="W24" s="72">
        <v>29.130989308668443</v>
      </c>
      <c r="DA24" s="89" t="s">
        <v>380</v>
      </c>
    </row>
    <row r="25" spans="1:105" ht="12" customHeight="1" x14ac:dyDescent="0.25">
      <c r="A25" s="73" t="s">
        <v>53</v>
      </c>
      <c r="B25" s="74">
        <v>5.4059283968581955</v>
      </c>
      <c r="C25" s="74">
        <v>5.8179342563672023</v>
      </c>
      <c r="D25" s="74">
        <v>5.6116837914860351</v>
      </c>
      <c r="E25" s="74">
        <v>5.4731206912647599</v>
      </c>
      <c r="F25" s="74">
        <v>5.4842771617899935</v>
      </c>
      <c r="G25" s="74">
        <v>5.3141963540766808</v>
      </c>
      <c r="H25" s="74">
        <v>5.5437955973235775</v>
      </c>
      <c r="I25" s="74">
        <v>5.8578003290062535</v>
      </c>
      <c r="J25" s="74">
        <v>6.2120025745448668</v>
      </c>
      <c r="K25" s="74">
        <v>6.2702423559551601</v>
      </c>
      <c r="L25" s="74">
        <v>6.7773421763364592</v>
      </c>
      <c r="M25" s="74">
        <v>6.3011217306273792</v>
      </c>
      <c r="N25" s="74">
        <v>6.4245266349988404</v>
      </c>
      <c r="O25" s="74">
        <v>6.0945837948693011</v>
      </c>
      <c r="P25" s="74">
        <v>5.5200749456884655</v>
      </c>
      <c r="Q25" s="74">
        <v>5.628976868043428</v>
      </c>
      <c r="R25" s="74">
        <v>6.2292524799567879</v>
      </c>
      <c r="S25" s="74">
        <v>6.3195845172383933</v>
      </c>
      <c r="T25" s="74">
        <v>6.0884960198292113</v>
      </c>
      <c r="U25" s="74">
        <v>6.750009203679296</v>
      </c>
      <c r="V25" s="74">
        <v>6.4998556985542049</v>
      </c>
      <c r="W25" s="74">
        <v>7.2437829374130187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54.036060288547745</v>
      </c>
      <c r="C27" s="69">
        <f t="shared" si="10"/>
        <v>56.265025302486222</v>
      </c>
      <c r="D27" s="69">
        <f t="shared" si="10"/>
        <v>47.518399562849993</v>
      </c>
      <c r="E27" s="69">
        <f t="shared" si="10"/>
        <v>48.246923979194548</v>
      </c>
      <c r="F27" s="69">
        <f t="shared" si="10"/>
        <v>48.797451301283374</v>
      </c>
      <c r="G27" s="69">
        <f t="shared" si="10"/>
        <v>43.34763367150773</v>
      </c>
      <c r="H27" s="69">
        <f t="shared" si="10"/>
        <v>45.751574058740871</v>
      </c>
      <c r="I27" s="69">
        <f t="shared" si="10"/>
        <v>41.547304166662514</v>
      </c>
      <c r="J27" s="69">
        <f t="shared" si="10"/>
        <v>41.526282098879207</v>
      </c>
      <c r="K27" s="69">
        <f t="shared" si="10"/>
        <v>36.886620480537708</v>
      </c>
      <c r="L27" s="69">
        <f t="shared" si="10"/>
        <v>41.86500465754041</v>
      </c>
      <c r="M27" s="69">
        <f t="shared" si="10"/>
        <v>38.425475283707016</v>
      </c>
      <c r="N27" s="69">
        <f t="shared" si="10"/>
        <v>38.666553158447648</v>
      </c>
      <c r="O27" s="69">
        <f t="shared" si="10"/>
        <v>36.982446635482887</v>
      </c>
      <c r="P27" s="69">
        <f t="shared" si="10"/>
        <v>36.231153615069459</v>
      </c>
      <c r="Q27" s="69">
        <f t="shared" si="10"/>
        <v>37.333204846802822</v>
      </c>
      <c r="R27" s="69">
        <f t="shared" ref="R27:V27" si="11">SUM(R28:R32)</f>
        <v>42.606797415418882</v>
      </c>
      <c r="S27" s="69">
        <f t="shared" si="11"/>
        <v>42.891955205399157</v>
      </c>
      <c r="T27" s="69">
        <f t="shared" si="11"/>
        <v>41.010200043055647</v>
      </c>
      <c r="U27" s="69">
        <f t="shared" si="11"/>
        <v>43.856439201985886</v>
      </c>
      <c r="V27" s="69">
        <f t="shared" si="11"/>
        <v>40.505134163577374</v>
      </c>
      <c r="W27" s="69">
        <f t="shared" ref="W27" si="12">SUM(W28:W32)</f>
        <v>42.305287205851052</v>
      </c>
      <c r="DA27" s="88" t="s">
        <v>248</v>
      </c>
    </row>
    <row r="28" spans="1:105" ht="12" customHeight="1" x14ac:dyDescent="0.25">
      <c r="A28" s="28" t="s">
        <v>51</v>
      </c>
      <c r="B28" s="72">
        <v>0.74465202871216185</v>
      </c>
      <c r="C28" s="72">
        <v>0.56682092047780241</v>
      </c>
      <c r="D28" s="72">
        <v>0.58632583640028646</v>
      </c>
      <c r="E28" s="72">
        <v>0.4105036478928748</v>
      </c>
      <c r="F28" s="72">
        <v>0.59476741502707786</v>
      </c>
      <c r="G28" s="72">
        <v>0.49358645203016865</v>
      </c>
      <c r="H28" s="72">
        <v>0.41024142182436485</v>
      </c>
      <c r="I28" s="72">
        <v>0.19663743723788563</v>
      </c>
      <c r="J28" s="72">
        <v>0.21175784420692906</v>
      </c>
      <c r="K28" s="72">
        <v>0.10469007969945676</v>
      </c>
      <c r="L28" s="72">
        <v>0.14161173211044234</v>
      </c>
      <c r="M28" s="72">
        <v>0.17392758192414254</v>
      </c>
      <c r="N28" s="72">
        <v>0.16795643450845515</v>
      </c>
      <c r="O28" s="72">
        <v>0.16759816566351393</v>
      </c>
      <c r="P28" s="72">
        <v>0.14899207031623196</v>
      </c>
      <c r="Q28" s="72">
        <v>0.10129454475972101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6.5204643164230429</v>
      </c>
      <c r="C29" s="72">
        <v>7.6072226999140149</v>
      </c>
      <c r="D29" s="72">
        <v>3.2602751504729151</v>
      </c>
      <c r="E29" s="72">
        <v>4.3470335339638861</v>
      </c>
      <c r="F29" s="72">
        <v>4.3470335339638861</v>
      </c>
      <c r="G29" s="72">
        <v>3.2602751504729151</v>
      </c>
      <c r="H29" s="72">
        <v>3.2602751504729151</v>
      </c>
      <c r="I29" s="72">
        <v>2.1735167669819431</v>
      </c>
      <c r="J29" s="72">
        <v>3.2602751504729151</v>
      </c>
      <c r="K29" s="72">
        <v>3.2602751504729151</v>
      </c>
      <c r="L29" s="72">
        <v>4.3043852106620806</v>
      </c>
      <c r="M29" s="72">
        <v>4.3043852106620806</v>
      </c>
      <c r="N29" s="72">
        <v>3.2602751504729151</v>
      </c>
      <c r="O29" s="72">
        <v>3.2602751504729151</v>
      </c>
      <c r="P29" s="72">
        <v>4.3470335339638861</v>
      </c>
      <c r="Q29" s="72">
        <v>5.4337059329320718</v>
      </c>
      <c r="R29" s="72">
        <v>7.6072226999140149</v>
      </c>
      <c r="S29" s="72">
        <v>7.6072226999140149</v>
      </c>
      <c r="T29" s="72">
        <v>6.5204643164230429</v>
      </c>
      <c r="U29" s="72">
        <v>7.2485812553740328</v>
      </c>
      <c r="V29" s="72">
        <v>4.3470335339638861</v>
      </c>
      <c r="W29" s="72">
        <v>3.6949269131556322</v>
      </c>
      <c r="DA29" s="89" t="s">
        <v>384</v>
      </c>
    </row>
    <row r="30" spans="1:105" ht="12" customHeight="1" x14ac:dyDescent="0.25">
      <c r="A30" s="28" t="s">
        <v>192</v>
      </c>
      <c r="B30" s="72">
        <v>2.4285863466018149</v>
      </c>
      <c r="C30" s="72">
        <v>2.4476798645048237</v>
      </c>
      <c r="D30" s="72">
        <v>1.9242114939804607</v>
      </c>
      <c r="E30" s="72">
        <v>2.0069391661827272</v>
      </c>
      <c r="F30" s="72">
        <v>2.1508912696598892</v>
      </c>
      <c r="G30" s="72">
        <v>2.3631858104886714</v>
      </c>
      <c r="H30" s="72">
        <v>2.5897110797775063</v>
      </c>
      <c r="I30" s="72">
        <v>2.3356031240230992</v>
      </c>
      <c r="J30" s="72">
        <v>2.38266223589617</v>
      </c>
      <c r="K30" s="72">
        <v>1.9958295895922995</v>
      </c>
      <c r="L30" s="72">
        <v>2.4815206102441305</v>
      </c>
      <c r="M30" s="72">
        <v>2.4027264442947383</v>
      </c>
      <c r="N30" s="72">
        <v>2.5105385598629537</v>
      </c>
      <c r="O30" s="72">
        <v>2.3660019074250398</v>
      </c>
      <c r="P30" s="72">
        <v>2.4220962611095493</v>
      </c>
      <c r="Q30" s="72">
        <v>2.4660174811280209</v>
      </c>
      <c r="R30" s="72">
        <v>3.0615673139581991</v>
      </c>
      <c r="S30" s="72">
        <v>2.8491590414209962</v>
      </c>
      <c r="T30" s="72">
        <v>2.7580059099798171</v>
      </c>
      <c r="U30" s="72">
        <v>3.2054453045776259</v>
      </c>
      <c r="V30" s="72">
        <v>2.9586913587974122</v>
      </c>
      <c r="W30" s="72">
        <v>3.3498698788799688</v>
      </c>
      <c r="DA30" s="89" t="s">
        <v>385</v>
      </c>
    </row>
    <row r="31" spans="1:105" ht="12" customHeight="1" x14ac:dyDescent="0.25">
      <c r="A31" s="28" t="s">
        <v>207</v>
      </c>
      <c r="B31" s="72">
        <v>11.608274942460781</v>
      </c>
      <c r="C31" s="72">
        <v>11.75465343988763</v>
      </c>
      <c r="D31" s="72">
        <v>10.085811136517265</v>
      </c>
      <c r="E31" s="72">
        <v>11.806911442269573</v>
      </c>
      <c r="F31" s="72">
        <v>12.074975306816514</v>
      </c>
      <c r="G31" s="72">
        <v>9.9948949193906031</v>
      </c>
      <c r="H31" s="72">
        <v>10.787708810033884</v>
      </c>
      <c r="I31" s="72">
        <v>12.201879216251914</v>
      </c>
      <c r="J31" s="72">
        <v>13.002309459099472</v>
      </c>
      <c r="K31" s="72">
        <v>11.368305085849421</v>
      </c>
      <c r="L31" s="72">
        <v>13.637240852202154</v>
      </c>
      <c r="M31" s="72">
        <v>11.741043278876466</v>
      </c>
      <c r="N31" s="72">
        <v>12.536447883825355</v>
      </c>
      <c r="O31" s="72">
        <v>12.034131078628066</v>
      </c>
      <c r="P31" s="72">
        <v>11.964125346326549</v>
      </c>
      <c r="Q31" s="72">
        <v>11.641038501958535</v>
      </c>
      <c r="R31" s="72">
        <v>12.360275150472916</v>
      </c>
      <c r="S31" s="72">
        <v>12.574137766313168</v>
      </c>
      <c r="T31" s="72">
        <v>12.682717110920038</v>
      </c>
      <c r="U31" s="72">
        <v>12.188115028183814</v>
      </c>
      <c r="V31" s="72">
        <v>12.771281169389511</v>
      </c>
      <c r="W31" s="72">
        <v>12.494315467660263</v>
      </c>
      <c r="DA31" s="89" t="s">
        <v>386</v>
      </c>
    </row>
    <row r="32" spans="1:105" ht="12" customHeight="1" x14ac:dyDescent="0.25">
      <c r="A32" s="32" t="s">
        <v>53</v>
      </c>
      <c r="B32" s="77">
        <v>32.73408265434994</v>
      </c>
      <c r="C32" s="77">
        <v>33.888648377701948</v>
      </c>
      <c r="D32" s="77">
        <v>31.661775945479064</v>
      </c>
      <c r="E32" s="77">
        <v>29.675536188885488</v>
      </c>
      <c r="F32" s="77">
        <v>29.629783775816005</v>
      </c>
      <c r="G32" s="77">
        <v>27.235691339125371</v>
      </c>
      <c r="H32" s="77">
        <v>28.703637596632205</v>
      </c>
      <c r="I32" s="77">
        <v>24.639667622167671</v>
      </c>
      <c r="J32" s="77">
        <v>22.669277409203723</v>
      </c>
      <c r="K32" s="77">
        <v>20.157520574923616</v>
      </c>
      <c r="L32" s="77">
        <v>21.3002462523216</v>
      </c>
      <c r="M32" s="77">
        <v>19.803392767949589</v>
      </c>
      <c r="N32" s="77">
        <v>20.191335129777968</v>
      </c>
      <c r="O32" s="77">
        <v>19.154440333293351</v>
      </c>
      <c r="P32" s="77">
        <v>17.348906403353247</v>
      </c>
      <c r="Q32" s="77">
        <v>17.691148386024473</v>
      </c>
      <c r="R32" s="77">
        <v>19.577732251073755</v>
      </c>
      <c r="S32" s="77">
        <v>19.861435697750977</v>
      </c>
      <c r="T32" s="77">
        <v>19.04901270573275</v>
      </c>
      <c r="U32" s="77">
        <v>21.214297613850412</v>
      </c>
      <c r="V32" s="77">
        <v>20.428128101426566</v>
      </c>
      <c r="W32" s="77">
        <v>22.766174946155189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511.6363734925788</v>
      </c>
      <c r="C3" s="65">
        <f t="shared" si="0"/>
        <v>528.52370727350194</v>
      </c>
      <c r="D3" s="65">
        <f t="shared" si="0"/>
        <v>515.22516109522212</v>
      </c>
      <c r="E3" s="65">
        <f t="shared" si="0"/>
        <v>516.11634826792715</v>
      </c>
      <c r="F3" s="65">
        <f t="shared" si="0"/>
        <v>520.06228261471529</v>
      </c>
      <c r="G3" s="65">
        <f t="shared" si="0"/>
        <v>509.37047549280868</v>
      </c>
      <c r="H3" s="65">
        <f t="shared" si="0"/>
        <v>509.6826026908758</v>
      </c>
      <c r="I3" s="65">
        <f t="shared" si="0"/>
        <v>555.07707083608716</v>
      </c>
      <c r="J3" s="65">
        <f t="shared" si="0"/>
        <v>550.67024167852207</v>
      </c>
      <c r="K3" s="65">
        <f t="shared" si="0"/>
        <v>566.81827804494912</v>
      </c>
      <c r="L3" s="65">
        <f t="shared" si="0"/>
        <v>612.89588400710352</v>
      </c>
      <c r="M3" s="65">
        <f t="shared" si="0"/>
        <v>562.53819637359618</v>
      </c>
      <c r="N3" s="65">
        <f t="shared" si="0"/>
        <v>595.77045271621273</v>
      </c>
      <c r="O3" s="65">
        <f t="shared" si="0"/>
        <v>584.41947974394748</v>
      </c>
      <c r="P3" s="65">
        <f t="shared" si="0"/>
        <v>557.59409747110942</v>
      </c>
      <c r="Q3" s="65">
        <f t="shared" si="0"/>
        <v>539.29792073339968</v>
      </c>
      <c r="R3" s="65">
        <f t="shared" ref="R3:V3" si="1">SUM(R4,R15,R17,R27)</f>
        <v>590.87952619692339</v>
      </c>
      <c r="S3" s="65">
        <f t="shared" si="1"/>
        <v>605.93316385619039</v>
      </c>
      <c r="T3" s="65">
        <f t="shared" si="1"/>
        <v>627.06410998542708</v>
      </c>
      <c r="U3" s="65">
        <f t="shared" si="1"/>
        <v>628.15006268710727</v>
      </c>
      <c r="V3" s="65">
        <f t="shared" si="1"/>
        <v>632.82243795568991</v>
      </c>
      <c r="W3" s="65">
        <f t="shared" ref="W3" si="2">SUM(W4,W15,W17,W27)</f>
        <v>649.19190296539443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422.68810640589942</v>
      </c>
      <c r="C4" s="69">
        <f t="shared" si="3"/>
        <v>435.75159727522509</v>
      </c>
      <c r="D4" s="69">
        <f t="shared" si="3"/>
        <v>426.56800288576824</v>
      </c>
      <c r="E4" s="69">
        <f t="shared" si="3"/>
        <v>429.22687448875104</v>
      </c>
      <c r="F4" s="69">
        <f t="shared" si="3"/>
        <v>431.31829504556219</v>
      </c>
      <c r="G4" s="69">
        <f t="shared" si="3"/>
        <v>422.61993044778052</v>
      </c>
      <c r="H4" s="69">
        <f t="shared" si="3"/>
        <v>419.39198896431316</v>
      </c>
      <c r="I4" s="69">
        <f t="shared" si="3"/>
        <v>473.69281954100984</v>
      </c>
      <c r="J4" s="69">
        <f t="shared" si="3"/>
        <v>470.56006148713726</v>
      </c>
      <c r="K4" s="69">
        <f t="shared" si="3"/>
        <v>491.45519878541216</v>
      </c>
      <c r="L4" s="69">
        <f t="shared" si="3"/>
        <v>531.22298598901943</v>
      </c>
      <c r="M4" s="69">
        <f t="shared" si="3"/>
        <v>486.78747141447155</v>
      </c>
      <c r="N4" s="69">
        <f t="shared" si="3"/>
        <v>516.6375473360074</v>
      </c>
      <c r="O4" s="69">
        <f t="shared" si="3"/>
        <v>507.46413448177054</v>
      </c>
      <c r="P4" s="69">
        <f t="shared" si="3"/>
        <v>484.02754926382408</v>
      </c>
      <c r="Q4" s="69">
        <f t="shared" si="3"/>
        <v>466.23684198921012</v>
      </c>
      <c r="R4" s="69">
        <f t="shared" ref="R4:V4" si="4">SUM(R5:R14)</f>
        <v>509.50172855209701</v>
      </c>
      <c r="S4" s="69">
        <f t="shared" si="4"/>
        <v>522.55434390385221</v>
      </c>
      <c r="T4" s="69">
        <f t="shared" si="4"/>
        <v>544.15818706577829</v>
      </c>
      <c r="U4" s="69">
        <f t="shared" si="4"/>
        <v>540.74604508973596</v>
      </c>
      <c r="V4" s="69">
        <f t="shared" si="4"/>
        <v>546.68314251398181</v>
      </c>
      <c r="W4" s="69">
        <f t="shared" ref="W4" si="5">SUM(W5:W14)</f>
        <v>559.16031517534736</v>
      </c>
      <c r="DA4" s="88" t="s">
        <v>390</v>
      </c>
    </row>
    <row r="5" spans="1:105" ht="12" customHeight="1" x14ac:dyDescent="0.25">
      <c r="A5" s="28" t="s">
        <v>51</v>
      </c>
      <c r="B5" s="72">
        <v>15.015853793667281</v>
      </c>
      <c r="C5" s="72">
        <v>11.322893960732767</v>
      </c>
      <c r="D5" s="72">
        <v>13.348193095749924</v>
      </c>
      <c r="E5" s="72">
        <v>9.2785438423355924</v>
      </c>
      <c r="F5" s="72">
        <v>13.184891009831887</v>
      </c>
      <c r="G5" s="72">
        <v>11.967123374502849</v>
      </c>
      <c r="H5" s="72">
        <v>9.3544382940940594</v>
      </c>
      <c r="I5" s="72">
        <v>5.6249430933528277</v>
      </c>
      <c r="J5" s="72">
        <v>6.1015814229634477</v>
      </c>
      <c r="K5" s="72">
        <v>3.8511077345206721</v>
      </c>
      <c r="L5" s="72">
        <v>4.6273868261344218</v>
      </c>
      <c r="M5" s="72">
        <v>5.956277361805653</v>
      </c>
      <c r="N5" s="72">
        <v>5.65911244695228</v>
      </c>
      <c r="O5" s="72">
        <v>5.8011036739530502</v>
      </c>
      <c r="P5" s="72">
        <v>4.8215154426876863</v>
      </c>
      <c r="Q5" s="72">
        <v>2.4256089676436359</v>
      </c>
      <c r="R5" s="72">
        <v>0.56942540624124205</v>
      </c>
      <c r="S5" s="72">
        <v>0.66470613061516004</v>
      </c>
      <c r="T5" s="72">
        <v>0.6396142703416271</v>
      </c>
      <c r="U5" s="72">
        <v>0.72464934535271941</v>
      </c>
      <c r="V5" s="72">
        <v>0.58719622111736336</v>
      </c>
      <c r="W5" s="72">
        <v>0.36696541932415372</v>
      </c>
      <c r="DA5" s="89" t="s">
        <v>391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392</v>
      </c>
    </row>
    <row r="7" spans="1:105" ht="12" customHeight="1" x14ac:dyDescent="0.25">
      <c r="A7" s="28" t="s">
        <v>205</v>
      </c>
      <c r="B7" s="72">
        <v>5.5099625699957286</v>
      </c>
      <c r="C7" s="72">
        <v>6.2863086301156121</v>
      </c>
      <c r="D7" s="72">
        <v>4.6965684937225429</v>
      </c>
      <c r="E7" s="72">
        <v>3.933269590064953</v>
      </c>
      <c r="F7" s="72">
        <v>2.3572366775290701</v>
      </c>
      <c r="G7" s="72">
        <v>2.3468862867070595</v>
      </c>
      <c r="H7" s="72">
        <v>2.7278105673381869</v>
      </c>
      <c r="I7" s="72">
        <v>2.390556044864236</v>
      </c>
      <c r="J7" s="72">
        <v>2.8409172339406084</v>
      </c>
      <c r="K7" s="72">
        <v>2.0757661396705114</v>
      </c>
      <c r="L7" s="72">
        <v>1.7256606538719812</v>
      </c>
      <c r="M7" s="72">
        <v>2.3007143549372784</v>
      </c>
      <c r="N7" s="72">
        <v>2.4770043908573376</v>
      </c>
      <c r="O7" s="72">
        <v>2.1222954620598466</v>
      </c>
      <c r="P7" s="72">
        <v>2.1246290921580404</v>
      </c>
      <c r="Q7" s="72">
        <v>2.1255406873690301</v>
      </c>
      <c r="R7" s="72">
        <v>1.598808917261572</v>
      </c>
      <c r="S7" s="72">
        <v>1.0693850531932274</v>
      </c>
      <c r="T7" s="72">
        <v>1.0743266183087055</v>
      </c>
      <c r="U7" s="72">
        <v>1.0718249382909788</v>
      </c>
      <c r="V7" s="72">
        <v>1.07313144409464</v>
      </c>
      <c r="W7" s="72">
        <v>0.53775041802637835</v>
      </c>
      <c r="DA7" s="89" t="s">
        <v>393</v>
      </c>
    </row>
    <row r="8" spans="1:105" ht="12" customHeight="1" x14ac:dyDescent="0.25">
      <c r="A8" s="28" t="s">
        <v>192</v>
      </c>
      <c r="B8" s="72">
        <v>17.110218678076109</v>
      </c>
      <c r="C8" s="72">
        <v>17.09810815480969</v>
      </c>
      <c r="D8" s="72">
        <v>15.327825385938599</v>
      </c>
      <c r="E8" s="72">
        <v>15.89754386365002</v>
      </c>
      <c r="F8" s="72">
        <v>16.794678812682946</v>
      </c>
      <c r="G8" s="72">
        <v>20.133131871379838</v>
      </c>
      <c r="H8" s="72">
        <v>20.764347827927523</v>
      </c>
      <c r="I8" s="72">
        <v>23.497616503789644</v>
      </c>
      <c r="J8" s="72">
        <v>24.152175564757549</v>
      </c>
      <c r="K8" s="72">
        <v>25.858444135740708</v>
      </c>
      <c r="L8" s="72">
        <v>28.513048077644235</v>
      </c>
      <c r="M8" s="72">
        <v>27.400704860112917</v>
      </c>
      <c r="N8" s="72">
        <v>30.134089841822579</v>
      </c>
      <c r="O8" s="72">
        <v>29.156110650365765</v>
      </c>
      <c r="P8" s="72">
        <v>29.401665089010965</v>
      </c>
      <c r="Q8" s="72">
        <v>27.958596747876324</v>
      </c>
      <c r="R8" s="72">
        <v>33.220465872734025</v>
      </c>
      <c r="S8" s="72">
        <v>31.377080857620566</v>
      </c>
      <c r="T8" s="72">
        <v>32.897708656349224</v>
      </c>
      <c r="U8" s="72">
        <v>35.048612023307427</v>
      </c>
      <c r="V8" s="72">
        <v>34.994531101997381</v>
      </c>
      <c r="W8" s="72">
        <v>38.209473544352228</v>
      </c>
      <c r="DA8" s="89" t="s">
        <v>394</v>
      </c>
    </row>
    <row r="9" spans="1:105" ht="12" customHeight="1" x14ac:dyDescent="0.25">
      <c r="A9" s="28" t="s">
        <v>207</v>
      </c>
      <c r="B9" s="72">
        <v>124.87914232329778</v>
      </c>
      <c r="C9" s="72">
        <v>124.13497456173485</v>
      </c>
      <c r="D9" s="72">
        <v>120.29177967632182</v>
      </c>
      <c r="E9" s="72">
        <v>138.53635840807772</v>
      </c>
      <c r="F9" s="72">
        <v>138.0596494454754</v>
      </c>
      <c r="G9" s="72">
        <v>123.24815100241304</v>
      </c>
      <c r="H9" s="72">
        <v>123.82048208470559</v>
      </c>
      <c r="I9" s="72">
        <v>173.89568950400962</v>
      </c>
      <c r="J9" s="72">
        <v>184.76442824159071</v>
      </c>
      <c r="K9" s="72">
        <v>204.26814328885064</v>
      </c>
      <c r="L9" s="72">
        <v>214.95532490957217</v>
      </c>
      <c r="M9" s="72">
        <v>189.9942512558884</v>
      </c>
      <c r="N9" s="72">
        <v>209.2407467767089</v>
      </c>
      <c r="O9" s="72">
        <v>206.65210918789757</v>
      </c>
      <c r="P9" s="72">
        <v>207.21351559123565</v>
      </c>
      <c r="Q9" s="72">
        <v>203.59453187517391</v>
      </c>
      <c r="R9" s="72">
        <v>218.67180624822072</v>
      </c>
      <c r="S9" s="72">
        <v>225.75893330678213</v>
      </c>
      <c r="T9" s="72">
        <v>231.66869280980575</v>
      </c>
      <c r="U9" s="72">
        <v>226.07935403068433</v>
      </c>
      <c r="V9" s="72">
        <v>240.98971921024858</v>
      </c>
      <c r="W9" s="72">
        <v>239.56660475012953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247.10271695502772</v>
      </c>
      <c r="C11" s="72">
        <v>261.32991016470089</v>
      </c>
      <c r="D11" s="72">
        <v>258.50180583591276</v>
      </c>
      <c r="E11" s="72">
        <v>247.22246054546571</v>
      </c>
      <c r="F11" s="72">
        <v>246.54353938021453</v>
      </c>
      <c r="G11" s="72">
        <v>250.04837943594333</v>
      </c>
      <c r="H11" s="72">
        <v>247.5201239394342</v>
      </c>
      <c r="I11" s="72">
        <v>246.70834495990925</v>
      </c>
      <c r="J11" s="72">
        <v>228.5912025136617</v>
      </c>
      <c r="K11" s="72">
        <v>229.14774792709468</v>
      </c>
      <c r="L11" s="72">
        <v>250.09189106865136</v>
      </c>
      <c r="M11" s="72">
        <v>234.46535298972265</v>
      </c>
      <c r="N11" s="72">
        <v>242.09514714046614</v>
      </c>
      <c r="O11" s="72">
        <v>237.7044555264614</v>
      </c>
      <c r="P11" s="72">
        <v>215.60287869619859</v>
      </c>
      <c r="Q11" s="72">
        <v>205.74297870382844</v>
      </c>
      <c r="R11" s="72">
        <v>228.15079703120043</v>
      </c>
      <c r="S11" s="72">
        <v>235.6272299499181</v>
      </c>
      <c r="T11" s="72">
        <v>241.91217360278188</v>
      </c>
      <c r="U11" s="72">
        <v>246.98915696400056</v>
      </c>
      <c r="V11" s="72">
        <v>238.70413061807719</v>
      </c>
      <c r="W11" s="72">
        <v>246.0910611244224</v>
      </c>
      <c r="DA11" s="89" t="s">
        <v>397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398</v>
      </c>
    </row>
    <row r="13" spans="1:105" ht="12" customHeight="1" x14ac:dyDescent="0.25">
      <c r="A13" s="73" t="s">
        <v>94</v>
      </c>
      <c r="B13" s="74">
        <v>10.046769151744327</v>
      </c>
      <c r="C13" s="74">
        <v>12.577397354908324</v>
      </c>
      <c r="D13" s="74">
        <v>11.570275561228147</v>
      </c>
      <c r="E13" s="74">
        <v>11.515666349808379</v>
      </c>
      <c r="F13" s="74">
        <v>11.568642381699657</v>
      </c>
      <c r="G13" s="74">
        <v>12.182018366225604</v>
      </c>
      <c r="H13" s="74">
        <v>12.554816329212393</v>
      </c>
      <c r="I13" s="74">
        <v>18.550554736726966</v>
      </c>
      <c r="J13" s="74">
        <v>21.100909901403067</v>
      </c>
      <c r="K13" s="74">
        <v>23.148257115764824</v>
      </c>
      <c r="L13" s="74">
        <v>27.984157377484856</v>
      </c>
      <c r="M13" s="74">
        <v>23.640368741949331</v>
      </c>
      <c r="N13" s="74">
        <v>23.793844145523579</v>
      </c>
      <c r="O13" s="74">
        <v>22.878395729409956</v>
      </c>
      <c r="P13" s="74">
        <v>21.816053017961909</v>
      </c>
      <c r="Q13" s="74">
        <v>21.468554360893858</v>
      </c>
      <c r="R13" s="74">
        <v>24.118675419760518</v>
      </c>
      <c r="S13" s="74">
        <v>24.864161492202989</v>
      </c>
      <c r="T13" s="74">
        <v>32.690618784594143</v>
      </c>
      <c r="U13" s="74">
        <v>27.546762167329014</v>
      </c>
      <c r="V13" s="74">
        <v>26.970408292802524</v>
      </c>
      <c r="W13" s="74">
        <v>30.970037007260611</v>
      </c>
      <c r="DA13" s="90" t="s">
        <v>399</v>
      </c>
    </row>
    <row r="14" spans="1:105" ht="12" customHeight="1" x14ac:dyDescent="0.25">
      <c r="A14" s="75" t="s">
        <v>97</v>
      </c>
      <c r="B14" s="76">
        <v>3.0234429340905029</v>
      </c>
      <c r="C14" s="76">
        <v>3.0020044482230048</v>
      </c>
      <c r="D14" s="76">
        <v>2.8315548368944343</v>
      </c>
      <c r="E14" s="76">
        <v>2.8430318893486435</v>
      </c>
      <c r="F14" s="76">
        <v>2.8096573381287357</v>
      </c>
      <c r="G14" s="76">
        <v>2.694240110608797</v>
      </c>
      <c r="H14" s="76">
        <v>2.6499699216011878</v>
      </c>
      <c r="I14" s="76">
        <v>3.0251146983572754</v>
      </c>
      <c r="J14" s="76">
        <v>3.0088466088201877</v>
      </c>
      <c r="K14" s="76">
        <v>3.1057324437701137</v>
      </c>
      <c r="L14" s="76">
        <v>3.3255170756603945</v>
      </c>
      <c r="M14" s="76">
        <v>3.0298018500554011</v>
      </c>
      <c r="N14" s="76">
        <v>3.2376025936765496</v>
      </c>
      <c r="O14" s="76">
        <v>3.1496642516230007</v>
      </c>
      <c r="P14" s="76">
        <v>3.0472923345712832</v>
      </c>
      <c r="Q14" s="76">
        <v>2.9210306464248976</v>
      </c>
      <c r="R14" s="76">
        <v>3.1717496566785339</v>
      </c>
      <c r="S14" s="76">
        <v>3.1928471135199721</v>
      </c>
      <c r="T14" s="76">
        <v>3.275052323596916</v>
      </c>
      <c r="U14" s="76">
        <v>3.2856856207708693</v>
      </c>
      <c r="V14" s="76">
        <v>3.3640256256441039</v>
      </c>
      <c r="W14" s="76">
        <v>3.4184229118320157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2.2440785075190923E-3</v>
      </c>
      <c r="C15" s="69">
        <f t="shared" si="6"/>
        <v>3.1761265139108878E-3</v>
      </c>
      <c r="D15" s="69">
        <f t="shared" si="6"/>
        <v>4.4919059096821153E-3</v>
      </c>
      <c r="E15" s="69">
        <f t="shared" si="6"/>
        <v>5.5357600977876944E-3</v>
      </c>
      <c r="F15" s="69">
        <f t="shared" si="6"/>
        <v>8.5300024616597123E-3</v>
      </c>
      <c r="G15" s="69">
        <f t="shared" si="6"/>
        <v>1.341631754018858E-2</v>
      </c>
      <c r="H15" s="69">
        <f t="shared" si="6"/>
        <v>1.7193445978064107E-2</v>
      </c>
      <c r="I15" s="69">
        <f t="shared" si="6"/>
        <v>2.190233417757402E-2</v>
      </c>
      <c r="J15" s="69">
        <f t="shared" si="6"/>
        <v>2.7030819218056022E-2</v>
      </c>
      <c r="K15" s="69">
        <f t="shared" si="6"/>
        <v>3.0402689240227966E-2</v>
      </c>
      <c r="L15" s="69">
        <f t="shared" si="6"/>
        <v>6.6490752771050501E-2</v>
      </c>
      <c r="M15" s="69">
        <f t="shared" si="6"/>
        <v>4.7249066016211039E-2</v>
      </c>
      <c r="N15" s="69">
        <f t="shared" si="6"/>
        <v>4.3196738740138664E-2</v>
      </c>
      <c r="O15" s="69">
        <f t="shared" si="6"/>
        <v>4.7853927188673234E-2</v>
      </c>
      <c r="P15" s="69">
        <f t="shared" si="6"/>
        <v>6.2962965046034144E-2</v>
      </c>
      <c r="Q15" s="69">
        <f t="shared" si="6"/>
        <v>6.2647653278891824E-2</v>
      </c>
      <c r="R15" s="69">
        <f t="shared" si="6"/>
        <v>7.585168024895951E-2</v>
      </c>
      <c r="S15" s="69">
        <f t="shared" si="6"/>
        <v>8.6726611052673458E-2</v>
      </c>
      <c r="T15" s="69">
        <f t="shared" si="6"/>
        <v>0.13086917982317053</v>
      </c>
      <c r="U15" s="69">
        <f t="shared" si="6"/>
        <v>9.9812869623636655E-2</v>
      </c>
      <c r="V15" s="69">
        <f t="shared" si="6"/>
        <v>0.11882209794471624</v>
      </c>
      <c r="W15" s="69">
        <f t="shared" si="6"/>
        <v>0.20045353706935432</v>
      </c>
      <c r="DA15" s="88" t="s">
        <v>401</v>
      </c>
    </row>
    <row r="16" spans="1:105" ht="12" customHeight="1" x14ac:dyDescent="0.25">
      <c r="A16" s="28" t="s">
        <v>91</v>
      </c>
      <c r="B16" s="72">
        <v>2.2440785075190923E-3</v>
      </c>
      <c r="C16" s="72">
        <v>3.1761265139108878E-3</v>
      </c>
      <c r="D16" s="72">
        <v>4.4919059096821153E-3</v>
      </c>
      <c r="E16" s="72">
        <v>5.5357600977876944E-3</v>
      </c>
      <c r="F16" s="72">
        <v>8.5300024616597123E-3</v>
      </c>
      <c r="G16" s="72">
        <v>1.341631754018858E-2</v>
      </c>
      <c r="H16" s="72">
        <v>1.7193445978064107E-2</v>
      </c>
      <c r="I16" s="72">
        <v>2.190233417757402E-2</v>
      </c>
      <c r="J16" s="72">
        <v>2.7030819218056022E-2</v>
      </c>
      <c r="K16" s="72">
        <v>3.0402689240227966E-2</v>
      </c>
      <c r="L16" s="72">
        <v>6.6490752771050501E-2</v>
      </c>
      <c r="M16" s="72">
        <v>4.7249066016211039E-2</v>
      </c>
      <c r="N16" s="72">
        <v>4.3196738740138664E-2</v>
      </c>
      <c r="O16" s="72">
        <v>4.7853927188673234E-2</v>
      </c>
      <c r="P16" s="72">
        <v>6.2962965046034144E-2</v>
      </c>
      <c r="Q16" s="72">
        <v>6.2647653278891824E-2</v>
      </c>
      <c r="R16" s="72">
        <v>7.585168024895951E-2</v>
      </c>
      <c r="S16" s="72">
        <v>8.6726611052673458E-2</v>
      </c>
      <c r="T16" s="72">
        <v>0.13086917982317053</v>
      </c>
      <c r="U16" s="72">
        <v>9.9812869623636655E-2</v>
      </c>
      <c r="V16" s="72">
        <v>0.11882209794471624</v>
      </c>
      <c r="W16" s="72">
        <v>0.20045353706935432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53.092255790972608</v>
      </c>
      <c r="C17" s="69">
        <f t="shared" si="7"/>
        <v>55.367361065073979</v>
      </c>
      <c r="D17" s="69">
        <f t="shared" si="7"/>
        <v>56.470138433580587</v>
      </c>
      <c r="E17" s="69">
        <f t="shared" si="7"/>
        <v>54.510528395858913</v>
      </c>
      <c r="F17" s="69">
        <f t="shared" si="7"/>
        <v>55.942817142722021</v>
      </c>
      <c r="G17" s="69">
        <f t="shared" si="7"/>
        <v>57.350806352805357</v>
      </c>
      <c r="H17" s="69">
        <f t="shared" si="7"/>
        <v>59.13262065459449</v>
      </c>
      <c r="I17" s="69">
        <f t="shared" si="7"/>
        <v>53.261006824312609</v>
      </c>
      <c r="J17" s="69">
        <f t="shared" si="7"/>
        <v>52.292630338421361</v>
      </c>
      <c r="K17" s="69">
        <f t="shared" si="7"/>
        <v>50.598386007699652</v>
      </c>
      <c r="L17" s="69">
        <f t="shared" si="7"/>
        <v>53.753634907255929</v>
      </c>
      <c r="M17" s="69">
        <f t="shared" si="7"/>
        <v>50.039373676908639</v>
      </c>
      <c r="N17" s="69">
        <f t="shared" si="7"/>
        <v>53.155817509154296</v>
      </c>
      <c r="O17" s="69">
        <f t="shared" si="7"/>
        <v>52.06311012722206</v>
      </c>
      <c r="P17" s="69">
        <f t="shared" si="7"/>
        <v>49.367685271744413</v>
      </c>
      <c r="Q17" s="69">
        <f t="shared" si="7"/>
        <v>48.085878909282364</v>
      </c>
      <c r="R17" s="69">
        <f t="shared" ref="R17:V17" si="8">SUM(R18:R26)</f>
        <v>52.846767659766542</v>
      </c>
      <c r="S17" s="69">
        <f t="shared" si="8"/>
        <v>54.397966468481044</v>
      </c>
      <c r="T17" s="69">
        <f t="shared" si="8"/>
        <v>54.902023347800181</v>
      </c>
      <c r="U17" s="69">
        <f t="shared" si="8"/>
        <v>56.975164685750144</v>
      </c>
      <c r="V17" s="69">
        <f t="shared" si="8"/>
        <v>57.511660631324389</v>
      </c>
      <c r="W17" s="69">
        <f t="shared" ref="W17" si="9">SUM(W18:W26)</f>
        <v>59.405887222931788</v>
      </c>
      <c r="DA17" s="88" t="s">
        <v>403</v>
      </c>
    </row>
    <row r="18" spans="1:105" ht="12" customHeight="1" x14ac:dyDescent="0.25">
      <c r="A18" s="28" t="s">
        <v>51</v>
      </c>
      <c r="B18" s="72">
        <v>1.7784980787370885</v>
      </c>
      <c r="C18" s="72">
        <v>1.3637440091827782</v>
      </c>
      <c r="D18" s="72">
        <v>1.6818375880347001</v>
      </c>
      <c r="E18" s="72">
        <v>1.1274075196017928</v>
      </c>
      <c r="F18" s="72">
        <v>1.6425728999367539</v>
      </c>
      <c r="G18" s="72">
        <v>1.5677884806139188</v>
      </c>
      <c r="H18" s="72">
        <v>1.273716665269178</v>
      </c>
      <c r="I18" s="72">
        <v>0.61241689961384005</v>
      </c>
      <c r="J18" s="72">
        <v>0.6598940534390606</v>
      </c>
      <c r="K18" s="72">
        <v>0.38696259044453957</v>
      </c>
      <c r="L18" s="72">
        <v>0.45976702113406931</v>
      </c>
      <c r="M18" s="72">
        <v>0.59986651521971246</v>
      </c>
      <c r="N18" s="72">
        <v>0.5724821084983035</v>
      </c>
      <c r="O18" s="72">
        <v>0.58672307152201131</v>
      </c>
      <c r="P18" s="72">
        <v>0.4835895042278554</v>
      </c>
      <c r="Q18" s="72">
        <v>0.24612070001433059</v>
      </c>
      <c r="R18" s="72">
        <v>5.8128677315724735E-2</v>
      </c>
      <c r="S18" s="72">
        <v>6.8100198245221469E-2</v>
      </c>
      <c r="T18" s="72">
        <v>6.3510811894644484E-2</v>
      </c>
      <c r="U18" s="72">
        <v>7.5052394404555883E-2</v>
      </c>
      <c r="V18" s="72">
        <v>6.1317099546129579E-2</v>
      </c>
      <c r="W18" s="72">
        <v>3.885182782183836E-2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0.68596654825739389</v>
      </c>
      <c r="C20" s="72">
        <v>0.79635472569769328</v>
      </c>
      <c r="D20" s="72">
        <v>0.61864363947812551</v>
      </c>
      <c r="E20" s="72">
        <v>0.49640392503443664</v>
      </c>
      <c r="F20" s="72">
        <v>0.30397072387573476</v>
      </c>
      <c r="G20" s="72">
        <v>0.31749395200227665</v>
      </c>
      <c r="H20" s="72">
        <v>0.38267559280122843</v>
      </c>
      <c r="I20" s="72">
        <v>0.26750774161664259</v>
      </c>
      <c r="J20" s="72">
        <v>0.30951382603301436</v>
      </c>
      <c r="K20" s="72">
        <v>0.20849674318337014</v>
      </c>
      <c r="L20" s="72">
        <v>0.1706360583006763</v>
      </c>
      <c r="M20" s="72">
        <v>0.23143235390126304</v>
      </c>
      <c r="N20" s="72">
        <v>0.2496514900496194</v>
      </c>
      <c r="O20" s="72">
        <v>0.21302584705065672</v>
      </c>
      <c r="P20" s="72">
        <v>0.212171533393849</v>
      </c>
      <c r="Q20" s="72">
        <v>0.2144479995519013</v>
      </c>
      <c r="R20" s="72">
        <v>0.16225298279054226</v>
      </c>
      <c r="S20" s="72">
        <v>0.10895428535450712</v>
      </c>
      <c r="T20" s="72">
        <v>0.10621073448369796</v>
      </c>
      <c r="U20" s="72">
        <v>0.11054118693357801</v>
      </c>
      <c r="V20" s="72">
        <v>0.11028640677219242</v>
      </c>
      <c r="W20" s="72">
        <v>5.5910498415703988E-2</v>
      </c>
      <c r="DA20" s="89" t="s">
        <v>406</v>
      </c>
    </row>
    <row r="21" spans="1:105" ht="12" customHeight="1" x14ac:dyDescent="0.25">
      <c r="A21" s="28" t="s">
        <v>192</v>
      </c>
      <c r="B21" s="72">
        <v>2.1307870095288495</v>
      </c>
      <c r="C21" s="72">
        <v>2.1530923948204226</v>
      </c>
      <c r="D21" s="72">
        <v>2.0105672331509363</v>
      </c>
      <c r="E21" s="72">
        <v>1.9984711467781606</v>
      </c>
      <c r="F21" s="72">
        <v>2.1547012838105175</v>
      </c>
      <c r="G21" s="72">
        <v>2.706913588375087</v>
      </c>
      <c r="H21" s="72">
        <v>2.8957879756089513</v>
      </c>
      <c r="I21" s="72">
        <v>2.6124818142097843</v>
      </c>
      <c r="J21" s="72">
        <v>2.6509022358069765</v>
      </c>
      <c r="K21" s="72">
        <v>2.6216954633276792</v>
      </c>
      <c r="L21" s="72">
        <v>2.8460975877120265</v>
      </c>
      <c r="M21" s="72">
        <v>2.7791506952089402</v>
      </c>
      <c r="N21" s="72">
        <v>3.0589919967435963</v>
      </c>
      <c r="O21" s="72">
        <v>2.9513889118466325</v>
      </c>
      <c r="P21" s="72">
        <v>2.95915806625236</v>
      </c>
      <c r="Q21" s="72">
        <v>2.8453373589170194</v>
      </c>
      <c r="R21" s="72">
        <v>3.4002311126129219</v>
      </c>
      <c r="S21" s="72">
        <v>3.2228311265733955</v>
      </c>
      <c r="T21" s="72">
        <v>3.2749053416841356</v>
      </c>
      <c r="U21" s="72">
        <v>3.643940203749843</v>
      </c>
      <c r="V21" s="72">
        <v>3.6326132184511697</v>
      </c>
      <c r="W21" s="72">
        <v>4.0051408604019585</v>
      </c>
      <c r="DA21" s="89" t="s">
        <v>407</v>
      </c>
    </row>
    <row r="22" spans="1:105" ht="12" customHeight="1" x14ac:dyDescent="0.25">
      <c r="A22" s="28" t="s">
        <v>207</v>
      </c>
      <c r="B22" s="72">
        <v>14.410373273267332</v>
      </c>
      <c r="C22" s="72">
        <v>14.555983560316729</v>
      </c>
      <c r="D22" s="72">
        <v>14.762437860543519</v>
      </c>
      <c r="E22" s="72">
        <v>16.375436085708809</v>
      </c>
      <c r="F22" s="72">
        <v>16.740161655409043</v>
      </c>
      <c r="G22" s="72">
        <v>15.741068836472673</v>
      </c>
      <c r="H22" s="72">
        <v>16.484647386727765</v>
      </c>
      <c r="I22" s="72">
        <v>18.549820944255369</v>
      </c>
      <c r="J22" s="72">
        <v>19.558447584845016</v>
      </c>
      <c r="K22" s="72">
        <v>20.078024940556158</v>
      </c>
      <c r="L22" s="72">
        <v>20.909550207789188</v>
      </c>
      <c r="M22" s="72">
        <v>18.540920196033642</v>
      </c>
      <c r="N22" s="72">
        <v>20.490377663266791</v>
      </c>
      <c r="O22" s="72">
        <v>20.226002024024048</v>
      </c>
      <c r="P22" s="72">
        <v>20.325025671958766</v>
      </c>
      <c r="Q22" s="72">
        <v>20.00936511226837</v>
      </c>
      <c r="R22" s="72">
        <v>21.550438804814892</v>
      </c>
      <c r="S22" s="72">
        <v>22.32007866255821</v>
      </c>
      <c r="T22" s="72">
        <v>22.988794808118023</v>
      </c>
      <c r="U22" s="72">
        <v>22.494552151947182</v>
      </c>
      <c r="V22" s="72">
        <v>24.046917682943349</v>
      </c>
      <c r="W22" s="72">
        <v>23.982185808915794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30.772091549478755</v>
      </c>
      <c r="C24" s="72">
        <v>32.908761940731907</v>
      </c>
      <c r="D24" s="72">
        <v>33.915415061946312</v>
      </c>
      <c r="E24" s="72">
        <v>31.09527654652873</v>
      </c>
      <c r="F24" s="72">
        <v>31.651793708141064</v>
      </c>
      <c r="G24" s="72">
        <v>33.648952557610329</v>
      </c>
      <c r="H24" s="72">
        <v>34.550633465322306</v>
      </c>
      <c r="I24" s="72">
        <v>27.453507864455361</v>
      </c>
      <c r="J24" s="72">
        <v>25.109806212853904</v>
      </c>
      <c r="K24" s="72">
        <v>23.247088325503061</v>
      </c>
      <c r="L24" s="72">
        <v>24.96908007295648</v>
      </c>
      <c r="M24" s="72">
        <v>23.781111677721395</v>
      </c>
      <c r="N24" s="72">
        <v>24.573075289382867</v>
      </c>
      <c r="O24" s="72">
        <v>24.05597477019322</v>
      </c>
      <c r="P24" s="72">
        <v>21.689548213088258</v>
      </c>
      <c r="Q24" s="72">
        <v>20.92629341244713</v>
      </c>
      <c r="R24" s="72">
        <v>23.334635172487509</v>
      </c>
      <c r="S24" s="72">
        <v>24.181999269239988</v>
      </c>
      <c r="T24" s="72">
        <v>24.05534663289539</v>
      </c>
      <c r="U24" s="72">
        <v>25.656821247551299</v>
      </c>
      <c r="V24" s="72">
        <v>24.763302829452428</v>
      </c>
      <c r="W24" s="72">
        <v>25.780575436535408</v>
      </c>
      <c r="DA24" s="89" t="s">
        <v>410</v>
      </c>
    </row>
    <row r="25" spans="1:105" ht="12" customHeight="1" x14ac:dyDescent="0.25">
      <c r="A25" s="73" t="s">
        <v>53</v>
      </c>
      <c r="B25" s="74">
        <v>3.3145393317031902</v>
      </c>
      <c r="C25" s="74">
        <v>3.5894244343244472</v>
      </c>
      <c r="D25" s="74">
        <v>3.4812370504269996</v>
      </c>
      <c r="E25" s="74">
        <v>3.4175331722069893</v>
      </c>
      <c r="F25" s="74">
        <v>3.4496168715489093</v>
      </c>
      <c r="G25" s="74">
        <v>3.3685889377310656</v>
      </c>
      <c r="H25" s="74">
        <v>3.5451595688650572</v>
      </c>
      <c r="I25" s="74">
        <v>3.765271560161612</v>
      </c>
      <c r="J25" s="74">
        <v>4.0040664254433871</v>
      </c>
      <c r="K25" s="74">
        <v>4.0561179446848419</v>
      </c>
      <c r="L25" s="74">
        <v>4.3985039593634845</v>
      </c>
      <c r="M25" s="74">
        <v>4.1068922388236917</v>
      </c>
      <c r="N25" s="74">
        <v>4.2112389612131178</v>
      </c>
      <c r="O25" s="74">
        <v>4.0299955025854892</v>
      </c>
      <c r="P25" s="74">
        <v>3.6981922828233209</v>
      </c>
      <c r="Q25" s="74">
        <v>3.8443143260836155</v>
      </c>
      <c r="R25" s="74">
        <v>4.3410809097449494</v>
      </c>
      <c r="S25" s="74">
        <v>4.496002926509715</v>
      </c>
      <c r="T25" s="74">
        <v>4.4132550187242892</v>
      </c>
      <c r="U25" s="74">
        <v>4.9942575011636912</v>
      </c>
      <c r="V25" s="74">
        <v>4.8972233941591199</v>
      </c>
      <c r="W25" s="74">
        <v>5.5432227908410852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35.853767217199241</v>
      </c>
      <c r="C27" s="69">
        <f t="shared" si="10"/>
        <v>37.401572806689039</v>
      </c>
      <c r="D27" s="69">
        <f t="shared" si="10"/>
        <v>32.182527869963621</v>
      </c>
      <c r="E27" s="69">
        <f t="shared" si="10"/>
        <v>32.373409623219388</v>
      </c>
      <c r="F27" s="69">
        <f t="shared" si="10"/>
        <v>32.792640423969345</v>
      </c>
      <c r="G27" s="69">
        <f t="shared" si="10"/>
        <v>29.386322374682585</v>
      </c>
      <c r="H27" s="69">
        <f t="shared" si="10"/>
        <v>31.140799625990073</v>
      </c>
      <c r="I27" s="69">
        <f t="shared" si="10"/>
        <v>28.101342136587114</v>
      </c>
      <c r="J27" s="69">
        <f t="shared" si="10"/>
        <v>27.790519033745419</v>
      </c>
      <c r="K27" s="69">
        <f t="shared" si="10"/>
        <v>24.73429056259706</v>
      </c>
      <c r="L27" s="69">
        <f t="shared" si="10"/>
        <v>27.852772358057081</v>
      </c>
      <c r="M27" s="69">
        <f t="shared" si="10"/>
        <v>25.66410221619978</v>
      </c>
      <c r="N27" s="69">
        <f t="shared" si="10"/>
        <v>25.933891132310926</v>
      </c>
      <c r="O27" s="69">
        <f t="shared" si="10"/>
        <v>24.844381207766272</v>
      </c>
      <c r="P27" s="69">
        <f t="shared" si="10"/>
        <v>24.135899970494869</v>
      </c>
      <c r="Q27" s="69">
        <f t="shared" si="10"/>
        <v>24.912552181628385</v>
      </c>
      <c r="R27" s="69">
        <f t="shared" ref="R27:V27" si="11">SUM(R28:R32)</f>
        <v>28.455178304810929</v>
      </c>
      <c r="S27" s="69">
        <f t="shared" si="11"/>
        <v>28.894126872804502</v>
      </c>
      <c r="T27" s="69">
        <f t="shared" si="11"/>
        <v>27.873030392025427</v>
      </c>
      <c r="U27" s="69">
        <f t="shared" si="11"/>
        <v>30.329040041997615</v>
      </c>
      <c r="V27" s="69">
        <f t="shared" si="11"/>
        <v>28.508812712438974</v>
      </c>
      <c r="W27" s="69">
        <f t="shared" ref="W27" si="12">SUM(W28:W32)</f>
        <v>30.425247030045902</v>
      </c>
      <c r="DA27" s="88" t="s">
        <v>413</v>
      </c>
    </row>
    <row r="28" spans="1:105" ht="12" customHeight="1" x14ac:dyDescent="0.25">
      <c r="A28" s="28" t="s">
        <v>51</v>
      </c>
      <c r="B28" s="72">
        <v>0.42769235577830572</v>
      </c>
      <c r="C28" s="72">
        <v>0.32585346274114318</v>
      </c>
      <c r="D28" s="72">
        <v>0.33764555862934231</v>
      </c>
      <c r="E28" s="72">
        <v>0.23677372064395472</v>
      </c>
      <c r="F28" s="72">
        <v>0.34377460029605872</v>
      </c>
      <c r="G28" s="72">
        <v>0.28600668279909974</v>
      </c>
      <c r="H28" s="72">
        <v>0.23832354279628493</v>
      </c>
      <c r="I28" s="72">
        <v>0.11438825318836857</v>
      </c>
      <c r="J28" s="72">
        <v>0.12322038795154522</v>
      </c>
      <c r="K28" s="72">
        <v>6.094379192787882E-2</v>
      </c>
      <c r="L28" s="72">
        <v>8.2492129716138063E-2</v>
      </c>
      <c r="M28" s="72">
        <v>0.10141967345610149</v>
      </c>
      <c r="N28" s="72">
        <v>9.8024600424986549E-2</v>
      </c>
      <c r="O28" s="72">
        <v>9.7875910766337129E-2</v>
      </c>
      <c r="P28" s="72">
        <v>8.7011855329389778E-2</v>
      </c>
      <c r="Q28" s="72">
        <v>5.9157437010113341E-2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3.690804947158572</v>
      </c>
      <c r="C29" s="72">
        <v>4.3099693394254563</v>
      </c>
      <c r="D29" s="72">
        <v>1.8475018094891169</v>
      </c>
      <c r="E29" s="72">
        <v>2.469275232646873</v>
      </c>
      <c r="F29" s="72">
        <v>2.476811185919956</v>
      </c>
      <c r="G29" s="72">
        <v>1.8645694527664336</v>
      </c>
      <c r="H29" s="72">
        <v>1.873688415419247</v>
      </c>
      <c r="I29" s="72">
        <v>1.252468946132141</v>
      </c>
      <c r="J29" s="72">
        <v>1.881167772828598</v>
      </c>
      <c r="K29" s="72">
        <v>1.8842020101457075</v>
      </c>
      <c r="L29" s="72">
        <v>2.4909129171226279</v>
      </c>
      <c r="M29" s="72">
        <v>2.4942521983172652</v>
      </c>
      <c r="N29" s="72">
        <v>1.8910682377366377</v>
      </c>
      <c r="O29" s="72">
        <v>1.892852378413959</v>
      </c>
      <c r="P29" s="72">
        <v>2.5253170084622099</v>
      </c>
      <c r="Q29" s="72">
        <v>3.1578288276911906</v>
      </c>
      <c r="R29" s="72">
        <v>4.426533171567125</v>
      </c>
      <c r="S29" s="72">
        <v>4.4343256413538619</v>
      </c>
      <c r="T29" s="72">
        <v>3.8097645895285672</v>
      </c>
      <c r="U29" s="72">
        <v>4.2440735229391526</v>
      </c>
      <c r="V29" s="72">
        <v>2.5481151211614765</v>
      </c>
      <c r="W29" s="72">
        <v>2.1694000887859208</v>
      </c>
      <c r="DA29" s="89" t="s">
        <v>415</v>
      </c>
    </row>
    <row r="30" spans="1:105" ht="12" customHeight="1" x14ac:dyDescent="0.25">
      <c r="A30" s="28" t="s">
        <v>192</v>
      </c>
      <c r="B30" s="72">
        <v>1.3629068572113641</v>
      </c>
      <c r="C30" s="72">
        <v>1.3757314000960483</v>
      </c>
      <c r="D30" s="72">
        <v>1.0836575976621969</v>
      </c>
      <c r="E30" s="72">
        <v>1.1334362011528769</v>
      </c>
      <c r="F30" s="72">
        <v>1.2187025288362685</v>
      </c>
      <c r="G30" s="72">
        <v>1.3435599564745637</v>
      </c>
      <c r="H30" s="72">
        <v>1.4769537846234886</v>
      </c>
      <c r="I30" s="72">
        <v>1.3341716909486865</v>
      </c>
      <c r="J30" s="72">
        <v>1.3623684634884907</v>
      </c>
      <c r="K30" s="72">
        <v>1.1426340909012553</v>
      </c>
      <c r="L30" s="72">
        <v>1.4230018345347768</v>
      </c>
      <c r="M30" s="72">
        <v>1.3800738841529261</v>
      </c>
      <c r="N30" s="72">
        <v>1.4440485266689496</v>
      </c>
      <c r="O30" s="72">
        <v>1.3623376180794604</v>
      </c>
      <c r="P30" s="72">
        <v>1.3953450833196133</v>
      </c>
      <c r="Q30" s="72">
        <v>1.4211151380829974</v>
      </c>
      <c r="R30" s="72">
        <v>1.7660517923734047</v>
      </c>
      <c r="S30" s="72">
        <v>1.6468826208933001</v>
      </c>
      <c r="T30" s="72">
        <v>1.6004796147586906</v>
      </c>
      <c r="U30" s="72">
        <v>1.8710837140974348</v>
      </c>
      <c r="V30" s="72">
        <v>1.7387502146767664</v>
      </c>
      <c r="W30" s="72">
        <v>1.9820024353551942</v>
      </c>
      <c r="DA30" s="89" t="s">
        <v>416</v>
      </c>
    </row>
    <row r="31" spans="1:105" ht="12" customHeight="1" x14ac:dyDescent="0.25">
      <c r="A31" s="28" t="s">
        <v>207</v>
      </c>
      <c r="B31" s="72">
        <v>6.5992922706468073</v>
      </c>
      <c r="C31" s="72">
        <v>6.6944845576534142</v>
      </c>
      <c r="D31" s="72">
        <v>5.7556671355195919</v>
      </c>
      <c r="E31" s="72">
        <v>6.7525034127806514</v>
      </c>
      <c r="F31" s="72">
        <v>6.919130917064277</v>
      </c>
      <c r="G31" s="72">
        <v>5.73832524906127</v>
      </c>
      <c r="H31" s="72">
        <v>6.2066092906859591</v>
      </c>
      <c r="I31" s="72">
        <v>7.0281563360036934</v>
      </c>
      <c r="J31" s="72">
        <v>7.4932975113472748</v>
      </c>
      <c r="K31" s="72">
        <v>6.5553291208317237</v>
      </c>
      <c r="L31" s="72">
        <v>7.8681243836998505</v>
      </c>
      <c r="M31" s="72">
        <v>6.7775151256314503</v>
      </c>
      <c r="N31" s="72">
        <v>7.2399724568767647</v>
      </c>
      <c r="O31" s="72">
        <v>6.9524405059245815</v>
      </c>
      <c r="P31" s="72">
        <v>6.9135178559336428</v>
      </c>
      <c r="Q31" s="72">
        <v>6.7281473638672988</v>
      </c>
      <c r="R31" s="72">
        <v>7.1467875751945602</v>
      </c>
      <c r="S31" s="72">
        <v>7.2767554243844845</v>
      </c>
      <c r="T31" s="72">
        <v>7.3510164316387154</v>
      </c>
      <c r="U31" s="72">
        <v>7.077892948782937</v>
      </c>
      <c r="V31" s="72">
        <v>7.436603328214213</v>
      </c>
      <c r="W31" s="72">
        <v>7.2949902114382841</v>
      </c>
      <c r="DA31" s="89" t="s">
        <v>417</v>
      </c>
    </row>
    <row r="32" spans="1:105" ht="12" customHeight="1" x14ac:dyDescent="0.25">
      <c r="A32" s="32" t="s">
        <v>53</v>
      </c>
      <c r="B32" s="77">
        <v>23.773070786404194</v>
      </c>
      <c r="C32" s="77">
        <v>24.695534046772977</v>
      </c>
      <c r="D32" s="77">
        <v>23.158055768663374</v>
      </c>
      <c r="E32" s="77">
        <v>21.781421055995036</v>
      </c>
      <c r="F32" s="77">
        <v>21.834221191852787</v>
      </c>
      <c r="G32" s="77">
        <v>20.153861033581219</v>
      </c>
      <c r="H32" s="77">
        <v>21.345224592465094</v>
      </c>
      <c r="I32" s="77">
        <v>18.372156910314224</v>
      </c>
      <c r="J32" s="77">
        <v>16.930464898129507</v>
      </c>
      <c r="K32" s="77">
        <v>15.091181548790496</v>
      </c>
      <c r="L32" s="77">
        <v>15.988241092983689</v>
      </c>
      <c r="M32" s="77">
        <v>14.910841334642036</v>
      </c>
      <c r="N32" s="77">
        <v>15.260777310603586</v>
      </c>
      <c r="O32" s="77">
        <v>14.538874794581934</v>
      </c>
      <c r="P32" s="77">
        <v>13.214708167450011</v>
      </c>
      <c r="Q32" s="77">
        <v>13.546303414976785</v>
      </c>
      <c r="R32" s="77">
        <v>15.115805765675839</v>
      </c>
      <c r="S32" s="77">
        <v>15.536163186172857</v>
      </c>
      <c r="T32" s="77">
        <v>15.111769756099454</v>
      </c>
      <c r="U32" s="77">
        <v>17.135989856178092</v>
      </c>
      <c r="V32" s="77">
        <v>16.785344048386516</v>
      </c>
      <c r="W32" s="77">
        <v>18.978854294466501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0.59722929753366638</v>
      </c>
      <c r="C3" s="66">
        <f>IF(RES_hh_tes!C3=0,"",RES_hh_tes!C3/RES_hh_fec!C3)</f>
        <v>0.60581248386192854</v>
      </c>
      <c r="D3" s="66">
        <f>IF(RES_hh_tes!D3=0,"",RES_hh_tes!D3/RES_hh_fec!D3)</f>
        <v>0.61539493928684319</v>
      </c>
      <c r="E3" s="66">
        <f>IF(RES_hh_tes!E3=0,"",RES_hh_tes!E3/RES_hh_fec!E3)</f>
        <v>0.61272719786710261</v>
      </c>
      <c r="F3" s="66">
        <f>IF(RES_hh_tes!F3=0,"",RES_hh_tes!F3/RES_hh_fec!F3)</f>
        <v>0.62063205624159112</v>
      </c>
      <c r="G3" s="66">
        <f>IF(RES_hh_tes!G3=0,"",RES_hh_tes!G3/RES_hh_fec!G3)</f>
        <v>0.63428876879160545</v>
      </c>
      <c r="H3" s="66">
        <f>IF(RES_hh_tes!H3=0,"",RES_hh_tes!H3/RES_hh_fec!H3)</f>
        <v>0.64327424166590697</v>
      </c>
      <c r="I3" s="66">
        <f>IF(RES_hh_tes!I3=0,"",RES_hh_tes!I3/RES_hh_fec!I3)</f>
        <v>0.63856183668860877</v>
      </c>
      <c r="J3" s="66">
        <f>IF(RES_hh_tes!J3=0,"",RES_hh_tes!J3/RES_hh_fec!J3)</f>
        <v>0.64389630631370542</v>
      </c>
      <c r="K3" s="66">
        <f>IF(RES_hh_tes!K3=0,"",RES_hh_tes!K3/RES_hh_fec!K3)</f>
        <v>0.65132092007516995</v>
      </c>
      <c r="L3" s="66">
        <f>IF(RES_hh_tes!L3=0,"",RES_hh_tes!L3/RES_hh_fec!L3)</f>
        <v>0.66362744798800044</v>
      </c>
      <c r="M3" s="66">
        <f>IF(RES_hh_tes!M3=0,"",RES_hh_tes!M3/RES_hh_fec!M3)</f>
        <v>0.67690596703736716</v>
      </c>
      <c r="N3" s="66">
        <f>IF(RES_hh_tes!N3=0,"",RES_hh_tes!N3/RES_hh_fec!N3)</f>
        <v>0.68840775526625997</v>
      </c>
      <c r="O3" s="66">
        <f>IF(RES_hh_tes!O3=0,"",RES_hh_tes!O3/RES_hh_fec!O3)</f>
        <v>0.7015719919040021</v>
      </c>
      <c r="P3" s="66">
        <f>IF(RES_hh_tes!P3=0,"",RES_hh_tes!P3/RES_hh_fec!P3)</f>
        <v>0.70187026225263605</v>
      </c>
      <c r="Q3" s="66">
        <f>IF(RES_hh_tes!Q3=0,"",RES_hh_tes!Q3/RES_hh_fec!Q3)</f>
        <v>0.70651136023064176</v>
      </c>
      <c r="R3" s="66">
        <f>IF(RES_hh_tes!R3=0,"",RES_hh_tes!R3/RES_hh_fec!R3)</f>
        <v>0.71491797604048624</v>
      </c>
      <c r="S3" s="66">
        <f>IF(RES_hh_tes!S3=0,"",RES_hh_tes!S3/RES_hh_fec!S3)</f>
        <v>0.72533809268482696</v>
      </c>
      <c r="T3" s="66">
        <f>IF(RES_hh_tes!T3=0,"",RES_hh_tes!T3/RES_hh_fec!T3)</f>
        <v>0.73594936958122492</v>
      </c>
      <c r="U3" s="66">
        <f>IF(RES_hh_tes!U3=0,"",RES_hh_tes!U3/RES_hh_fec!U3)</f>
        <v>0.74795012874722544</v>
      </c>
      <c r="V3" s="66">
        <f>IF(RES_hh_tes!V3=0,"",RES_hh_tes!V3/RES_hh_fec!V3)</f>
        <v>0.75600550727704807</v>
      </c>
      <c r="W3" s="66">
        <f>IF(RES_hh_tes!W3=0,"",RES_hh_tes!W3/RES_hh_fec!W3)</f>
        <v>0.76812179603792563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0.58916968019964389</v>
      </c>
      <c r="C4" s="70">
        <f>IF(RES_hh_tes!C4=0,"",RES_hh_tes!C4/RES_hh_fec!C4)</f>
        <v>0.59811327922283397</v>
      </c>
      <c r="D4" s="70">
        <f>IF(RES_hh_tes!D4=0,"",RES_hh_tes!D4/RES_hh_fec!D4)</f>
        <v>0.60792170634695375</v>
      </c>
      <c r="E4" s="70">
        <f>IF(RES_hh_tes!E4=0,"",RES_hh_tes!E4/RES_hh_fec!E4)</f>
        <v>0.6054990827958906</v>
      </c>
      <c r="F4" s="70">
        <f>IF(RES_hh_tes!F4=0,"",RES_hh_tes!F4/RES_hh_fec!F4)</f>
        <v>0.61375976633858587</v>
      </c>
      <c r="G4" s="70">
        <f>IF(RES_hh_tes!G4=0,"",RES_hh_tes!G4/RES_hh_fec!G4)</f>
        <v>0.62798865728375541</v>
      </c>
      <c r="H4" s="70">
        <f>IF(RES_hh_tes!H4=0,"",RES_hh_tes!H4/RES_hh_fec!H4)</f>
        <v>0.63698045168685258</v>
      </c>
      <c r="I4" s="70">
        <f>IF(RES_hh_tes!I4=0,"",RES_hh_tes!I4/RES_hh_fec!I4)</f>
        <v>0.63328508264953942</v>
      </c>
      <c r="J4" s="70">
        <f>IF(RES_hh_tes!J4=0,"",RES_hh_tes!J4/RES_hh_fec!J4)</f>
        <v>0.63918298946539187</v>
      </c>
      <c r="K4" s="70">
        <f>IF(RES_hh_tes!K4=0,"",RES_hh_tes!K4/RES_hh_fec!K4)</f>
        <v>0.64719109080260617</v>
      </c>
      <c r="L4" s="70">
        <f>IF(RES_hh_tes!L4=0,"",RES_hh_tes!L4/RES_hh_fec!L4)</f>
        <v>0.66030013601332471</v>
      </c>
      <c r="M4" s="70">
        <f>IF(RES_hh_tes!M4=0,"",RES_hh_tes!M4/RES_hh_fec!M4)</f>
        <v>0.67402354961469324</v>
      </c>
      <c r="N4" s="70">
        <f>IF(RES_hh_tes!N4=0,"",RES_hh_tes!N4/RES_hh_fec!N4)</f>
        <v>0.68581804454934303</v>
      </c>
      <c r="O4" s="70">
        <f>IF(RES_hh_tes!O4=0,"",RES_hh_tes!O4/RES_hh_fec!O4)</f>
        <v>0.69954648159536026</v>
      </c>
      <c r="P4" s="70">
        <f>IF(RES_hh_tes!P4=0,"",RES_hh_tes!P4/RES_hh_fec!P4)</f>
        <v>0.69998979955579654</v>
      </c>
      <c r="Q4" s="70">
        <f>IF(RES_hh_tes!Q4=0,"",RES_hh_tes!Q4/RES_hh_fec!Q4)</f>
        <v>0.70470874560699059</v>
      </c>
      <c r="R4" s="70">
        <f>IF(RES_hh_tes!R4=0,"",RES_hh_tes!R4/RES_hh_fec!R4)</f>
        <v>0.71347526777329828</v>
      </c>
      <c r="S4" s="70">
        <f>IF(RES_hh_tes!S4=0,"",RES_hh_tes!S4/RES_hh_fec!S4)</f>
        <v>0.72387726832183097</v>
      </c>
      <c r="T4" s="70">
        <f>IF(RES_hh_tes!T4=0,"",RES_hh_tes!T4/RES_hh_fec!T4)</f>
        <v>0.73450413366787359</v>
      </c>
      <c r="U4" s="70">
        <f>IF(RES_hh_tes!U4=0,"",RES_hh_tes!U4/RES_hh_fec!U4)</f>
        <v>0.74640670364795636</v>
      </c>
      <c r="V4" s="70">
        <f>IF(RES_hh_tes!V4=0,"",RES_hh_tes!V4/RES_hh_fec!V4)</f>
        <v>0.75368691817275202</v>
      </c>
      <c r="W4" s="70">
        <f>IF(RES_hh_tes!W4=0,"",RES_hh_tes!W4/RES_hh_fec!W4)</f>
        <v>0.76552590977050072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0.58173505032223283</v>
      </c>
      <c r="C5" s="78">
        <f>IF(RES_hh_tes!C5=0,"",RES_hh_tes!C5/RES_hh_fec!C5)</f>
        <v>0.58180100755734909</v>
      </c>
      <c r="D5" s="78">
        <f>IF(RES_hh_tes!D5=0,"",RES_hh_tes!D5/RES_hh_fec!D5)</f>
        <v>0.58402394776989541</v>
      </c>
      <c r="E5" s="78">
        <f>IF(RES_hh_tes!E5=0,"",RES_hh_tes!E5/RES_hh_fec!E5)</f>
        <v>0.58498969376465881</v>
      </c>
      <c r="F5" s="78">
        <f>IF(RES_hh_tes!F5=0,"",RES_hh_tes!F5/RES_hh_fec!F5)</f>
        <v>0.58863136848439179</v>
      </c>
      <c r="G5" s="78">
        <f>IF(RES_hh_tes!G5=0,"",RES_hh_tes!G5/RES_hh_fec!G5)</f>
        <v>0.59210688338829021</v>
      </c>
      <c r="H5" s="78">
        <f>IF(RES_hh_tes!H5=0,"",RES_hh_tes!H5/RES_hh_fec!H5)</f>
        <v>0.5932290831129069</v>
      </c>
      <c r="I5" s="78">
        <f>IF(RES_hh_tes!I5=0,"",RES_hh_tes!I5/RES_hh_fec!I5)</f>
        <v>0.59424594707820033</v>
      </c>
      <c r="J5" s="78">
        <f>IF(RES_hh_tes!J5=0,"",RES_hh_tes!J5/RES_hh_fec!J5)</f>
        <v>0.59425341463685588</v>
      </c>
      <c r="K5" s="78">
        <f>IF(RES_hh_tes!K5=0,"",RES_hh_tes!K5/RES_hh_fec!K5)</f>
        <v>0.59426764088120421</v>
      </c>
      <c r="L5" s="78">
        <f>IF(RES_hh_tes!L5=0,"",RES_hh_tes!L5/RES_hh_fec!L5)</f>
        <v>0.59777788330919424</v>
      </c>
      <c r="M5" s="78">
        <f>IF(RES_hh_tes!M5=0,"",RES_hh_tes!M5/RES_hh_fec!M5)</f>
        <v>0.62140404561367968</v>
      </c>
      <c r="N5" s="78">
        <f>IF(RES_hh_tes!N5=0,"",RES_hh_tes!N5/RES_hh_fec!N5)</f>
        <v>0.6432581928392469</v>
      </c>
      <c r="O5" s="78">
        <f>IF(RES_hh_tes!O5=0,"",RES_hh_tes!O5/RES_hh_fec!O5)</f>
        <v>0.66122360909417455</v>
      </c>
      <c r="P5" s="78">
        <f>IF(RES_hh_tes!P5=0,"",RES_hh_tes!P5/RES_hh_fec!P5)</f>
        <v>0.66120655082061863</v>
      </c>
      <c r="Q5" s="78">
        <f>IF(RES_hh_tes!Q5=0,"",RES_hh_tes!Q5/RES_hh_fec!Q5)</f>
        <v>0.66121197814665045</v>
      </c>
      <c r="R5" s="78">
        <f>IF(RES_hh_tes!R5=0,"",RES_hh_tes!R5/RES_hh_fec!R5)</f>
        <v>0.66126022854757815</v>
      </c>
      <c r="S5" s="78">
        <f>IF(RES_hh_tes!S5=0,"",RES_hh_tes!S5/RES_hh_fec!S5)</f>
        <v>0.66130650175541028</v>
      </c>
      <c r="T5" s="78">
        <f>IF(RES_hh_tes!T5=0,"",RES_hh_tes!T5/RES_hh_fec!T5)</f>
        <v>0.66489995746464259</v>
      </c>
      <c r="U5" s="78">
        <f>IF(RES_hh_tes!U5=0,"",RES_hh_tes!U5/RES_hh_fec!U5)</f>
        <v>0.66693749710345018</v>
      </c>
      <c r="V5" s="78">
        <f>IF(RES_hh_tes!V5=0,"",RES_hh_tes!V5/RES_hh_fec!V5)</f>
        <v>0.67143610293732414</v>
      </c>
      <c r="W5" s="78">
        <f>IF(RES_hh_tes!W5=0,"",RES_hh_tes!W5/RES_hh_fec!W5)</f>
        <v>0.6754295061343728</v>
      </c>
      <c r="DA5" s="89" t="s">
        <v>420</v>
      </c>
    </row>
    <row r="6" spans="1:105" ht="12" customHeight="1" x14ac:dyDescent="0.25">
      <c r="A6" s="28" t="s">
        <v>74</v>
      </c>
      <c r="B6" s="78" t="str">
        <f>IF(RES_hh_tes!B6=0,"",RES_hh_tes!B6/RES_hh_fec!B6)</f>
        <v/>
      </c>
      <c r="C6" s="78" t="str">
        <f>IF(RES_hh_tes!C6=0,"",RES_hh_tes!C6/RES_hh_fec!C6)</f>
        <v/>
      </c>
      <c r="D6" s="78" t="str">
        <f>IF(RES_hh_tes!D6=0,"",RES_hh_tes!D6/RES_hh_fec!D6)</f>
        <v/>
      </c>
      <c r="E6" s="78" t="str">
        <f>IF(RES_hh_tes!E6=0,"",RES_hh_tes!E6/RES_hh_fec!E6)</f>
        <v/>
      </c>
      <c r="F6" s="78" t="str">
        <f>IF(RES_hh_tes!F6=0,"",RES_hh_tes!F6/RES_hh_fec!F6)</f>
        <v/>
      </c>
      <c r="G6" s="78" t="str">
        <f>IF(RES_hh_tes!G6=0,"",RES_hh_tes!G6/RES_hh_fec!G6)</f>
        <v/>
      </c>
      <c r="H6" s="78" t="str">
        <f>IF(RES_hh_tes!H6=0,"",RES_hh_tes!H6/RES_hh_fec!H6)</f>
        <v/>
      </c>
      <c r="I6" s="78" t="str">
        <f>IF(RES_hh_tes!I6=0,"",RES_hh_tes!I6/RES_hh_fec!I6)</f>
        <v/>
      </c>
      <c r="J6" s="78" t="str">
        <f>IF(RES_hh_tes!J6=0,"",RES_hh_tes!J6/RES_hh_fec!J6)</f>
        <v/>
      </c>
      <c r="K6" s="78" t="str">
        <f>IF(RES_hh_tes!K6=0,"",RES_hh_tes!K6/RES_hh_fec!K6)</f>
        <v/>
      </c>
      <c r="L6" s="78" t="str">
        <f>IF(RES_hh_tes!L6=0,"",RES_hh_tes!L6/RES_hh_fec!L6)</f>
        <v/>
      </c>
      <c r="M6" s="78" t="str">
        <f>IF(RES_hh_tes!M6=0,"",RES_hh_tes!M6/RES_hh_fec!M6)</f>
        <v/>
      </c>
      <c r="N6" s="78" t="str">
        <f>IF(RES_hh_tes!N6=0,"",RES_hh_tes!N6/RES_hh_fec!N6)</f>
        <v/>
      </c>
      <c r="O6" s="78" t="str">
        <f>IF(RES_hh_tes!O6=0,"",RES_hh_tes!O6/RES_hh_fec!O6)</f>
        <v/>
      </c>
      <c r="P6" s="78" t="str">
        <f>IF(RES_hh_tes!P6=0,"",RES_hh_tes!P6/RES_hh_fec!P6)</f>
        <v/>
      </c>
      <c r="Q6" s="78" t="str">
        <f>IF(RES_hh_tes!Q6=0,"",RES_hh_tes!Q6/RES_hh_fec!Q6)</f>
        <v/>
      </c>
      <c r="R6" s="78" t="str">
        <f>IF(RES_hh_tes!R6=0,"",RES_hh_tes!R6/RES_hh_fec!R6)</f>
        <v/>
      </c>
      <c r="S6" s="78" t="str">
        <f>IF(RES_hh_tes!S6=0,"",RES_hh_tes!S6/RES_hh_fec!S6)</f>
        <v/>
      </c>
      <c r="T6" s="78" t="str">
        <f>IF(RES_hh_tes!T6=0,"",RES_hh_tes!T6/RES_hh_fec!T6)</f>
        <v/>
      </c>
      <c r="U6" s="78" t="str">
        <f>IF(RES_hh_tes!U6=0,"",RES_hh_tes!U6/RES_hh_fec!U6)</f>
        <v/>
      </c>
      <c r="V6" s="78" t="str">
        <f>IF(RES_hh_tes!V6=0,"",RES_hh_tes!V6/RES_hh_fec!V6)</f>
        <v/>
      </c>
      <c r="W6" s="78" t="str">
        <f>IF(RES_hh_tes!W6=0,"",RES_hh_tes!W6/RES_hh_fec!W6)</f>
        <v/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0.43203153698541774</v>
      </c>
      <c r="C7" s="78">
        <f>IF(RES_hh_tes!C7=0,"",RES_hh_tes!C7/RES_hh_fec!C7)</f>
        <v>0.43203153698541774</v>
      </c>
      <c r="D7" s="78">
        <f>IF(RES_hh_tes!D7=0,"",RES_hh_tes!D7/RES_hh_fec!D7)</f>
        <v>0.43203153698541774</v>
      </c>
      <c r="E7" s="78">
        <f>IF(RES_hh_tes!E7=0,"",RES_hh_tes!E7/RES_hh_fec!E7)</f>
        <v>0.43203153698541774</v>
      </c>
      <c r="F7" s="78">
        <f>IF(RES_hh_tes!F7=0,"",RES_hh_tes!F7/RES_hh_fec!F7)</f>
        <v>0.43203153698541774</v>
      </c>
      <c r="G7" s="78">
        <f>IF(RES_hh_tes!G7=0,"",RES_hh_tes!G7/RES_hh_fec!G7)</f>
        <v>0.4320315369854178</v>
      </c>
      <c r="H7" s="78">
        <f>IF(RES_hh_tes!H7=0,"",RES_hh_tes!H7/RES_hh_fec!H7)</f>
        <v>0.43203153698541774</v>
      </c>
      <c r="I7" s="78">
        <f>IF(RES_hh_tes!I7=0,"",RES_hh_tes!I7/RES_hh_fec!I7)</f>
        <v>0.43203153698541769</v>
      </c>
      <c r="J7" s="78">
        <f>IF(RES_hh_tes!J7=0,"",RES_hh_tes!J7/RES_hh_fec!J7)</f>
        <v>0.43954488608376502</v>
      </c>
      <c r="K7" s="78">
        <f>IF(RES_hh_tes!K7=0,"",RES_hh_tes!K7/RES_hh_fec!K7)</f>
        <v>0.44689434086115243</v>
      </c>
      <c r="L7" s="78">
        <f>IF(RES_hh_tes!L7=0,"",RES_hh_tes!L7/RES_hh_fec!L7)</f>
        <v>0.46480748182575643</v>
      </c>
      <c r="M7" s="78">
        <f>IF(RES_hh_tes!M7=0,"",RES_hh_tes!M7/RES_hh_fec!M7)</f>
        <v>0.49827100864277918</v>
      </c>
      <c r="N7" s="78">
        <f>IF(RES_hh_tes!N7=0,"",RES_hh_tes!N7/RES_hh_fec!N7)</f>
        <v>0.53854049696380779</v>
      </c>
      <c r="O7" s="78">
        <f>IF(RES_hh_tes!O7=0,"",RES_hh_tes!O7/RES_hh_fec!O7)</f>
        <v>0.57838667880479933</v>
      </c>
      <c r="P7" s="78">
        <f>IF(RES_hh_tes!P7=0,"",RES_hh_tes!P7/RES_hh_fec!P7)</f>
        <v>0.57857374025037767</v>
      </c>
      <c r="Q7" s="78">
        <f>IF(RES_hh_tes!Q7=0,"",RES_hh_tes!Q7/RES_hh_fec!Q7)</f>
        <v>0.57861903200720355</v>
      </c>
      <c r="R7" s="78">
        <f>IF(RES_hh_tes!R7=0,"",RES_hh_tes!R7/RES_hh_fec!R7)</f>
        <v>0.57867036464768451</v>
      </c>
      <c r="S7" s="78">
        <f>IF(RES_hh_tes!S7=0,"",RES_hh_tes!S7/RES_hh_fec!S7)</f>
        <v>0.5786479217646352</v>
      </c>
      <c r="T7" s="78">
        <f>IF(RES_hh_tes!T7=0,"",RES_hh_tes!T7/RES_hh_fec!T7)</f>
        <v>0.57862216398780575</v>
      </c>
      <c r="U7" s="78">
        <f>IF(RES_hh_tes!U7=0,"",RES_hh_tes!U7/RES_hh_fec!U7)</f>
        <v>0.57865586887491272</v>
      </c>
      <c r="V7" s="78">
        <f>IF(RES_hh_tes!V7=0,"",RES_hh_tes!V7/RES_hh_fec!V7)</f>
        <v>0.57876733461184426</v>
      </c>
      <c r="W7" s="78">
        <f>IF(RES_hh_tes!W7=0,"",RES_hh_tes!W7/RES_hh_fec!W7)</f>
        <v>0.57885131968651415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0.48452531549416544</v>
      </c>
      <c r="C8" s="78">
        <f>IF(RES_hh_tes!C8=0,"",RES_hh_tes!C8/RES_hh_fec!C8)</f>
        <v>0.4886230163339767</v>
      </c>
      <c r="D8" s="78">
        <f>IF(RES_hh_tes!D8=0,"",RES_hh_tes!D8/RES_hh_fec!D8)</f>
        <v>0.49402072942573366</v>
      </c>
      <c r="E8" s="78">
        <f>IF(RES_hh_tes!E8=0,"",RES_hh_tes!E8/RES_hh_fec!E8)</f>
        <v>0.50447326273045867</v>
      </c>
      <c r="F8" s="78">
        <f>IF(RES_hh_tes!F8=0,"",RES_hh_tes!F8/RES_hh_fec!F8)</f>
        <v>0.5185022936089837</v>
      </c>
      <c r="G8" s="78">
        <f>IF(RES_hh_tes!G8=0,"",RES_hh_tes!G8/RES_hh_fec!G8)</f>
        <v>0.5349943703285116</v>
      </c>
      <c r="H8" s="78">
        <f>IF(RES_hh_tes!H8=0,"",RES_hh_tes!H8/RES_hh_fec!H8)</f>
        <v>0.54876238553476564</v>
      </c>
      <c r="I8" s="78">
        <f>IF(RES_hh_tes!I8=0,"",RES_hh_tes!I8/RES_hh_fec!I8)</f>
        <v>0.56107119119745807</v>
      </c>
      <c r="J8" s="78">
        <f>IF(RES_hh_tes!J8=0,"",RES_hh_tes!J8/RES_hh_fec!J8)</f>
        <v>0.57316423790795412</v>
      </c>
      <c r="K8" s="78">
        <f>IF(RES_hh_tes!K8=0,"",RES_hh_tes!K8/RES_hh_fec!K8)</f>
        <v>0.58563984569782523</v>
      </c>
      <c r="L8" s="78">
        <f>IF(RES_hh_tes!L8=0,"",RES_hh_tes!L8/RES_hh_fec!L8)</f>
        <v>0.59899738581429296</v>
      </c>
      <c r="M8" s="78">
        <f>IF(RES_hh_tes!M8=0,"",RES_hh_tes!M8/RES_hh_fec!M8)</f>
        <v>0.61354472634706381</v>
      </c>
      <c r="N8" s="78">
        <f>IF(RES_hh_tes!N8=0,"",RES_hh_tes!N8/RES_hh_fec!N8)</f>
        <v>0.62970475959147709</v>
      </c>
      <c r="O8" s="78">
        <f>IF(RES_hh_tes!O8=0,"",RES_hh_tes!O8/RES_hh_fec!O8)</f>
        <v>0.64474476297277328</v>
      </c>
      <c r="P8" s="78">
        <f>IF(RES_hh_tes!P8=0,"",RES_hh_tes!P8/RES_hh_fec!P8)</f>
        <v>0.65120893491358389</v>
      </c>
      <c r="Q8" s="78">
        <f>IF(RES_hh_tes!Q8=0,"",RES_hh_tes!Q8/RES_hh_fec!Q8)</f>
        <v>0.65863484942554829</v>
      </c>
      <c r="R8" s="78">
        <f>IF(RES_hh_tes!R8=0,"",RES_hh_tes!R8/RES_hh_fec!R8)</f>
        <v>0.66891798697747418</v>
      </c>
      <c r="S8" s="78">
        <f>IF(RES_hh_tes!S8=0,"",RES_hh_tes!S8/RES_hh_fec!S8)</f>
        <v>0.67924977562987643</v>
      </c>
      <c r="T8" s="78">
        <f>IF(RES_hh_tes!T8=0,"",RES_hh_tes!T8/RES_hh_fec!T8)</f>
        <v>0.69244367767128612</v>
      </c>
      <c r="U8" s="78">
        <f>IF(RES_hh_tes!U8=0,"",RES_hh_tes!U8/RES_hh_fec!U8)</f>
        <v>0.70794787886451283</v>
      </c>
      <c r="V8" s="78">
        <f>IF(RES_hh_tes!V8=0,"",RES_hh_tes!V8/RES_hh_fec!V8)</f>
        <v>0.72356833017005961</v>
      </c>
      <c r="W8" s="78">
        <f>IF(RES_hh_tes!W8=0,"",RES_hh_tes!W8/RES_hh_fec!W8)</f>
        <v>0.73788379368019441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0.43247047097770192</v>
      </c>
      <c r="C9" s="78">
        <f>IF(RES_hh_tes!C9=0,"",RES_hh_tes!C9/RES_hh_fec!C9)</f>
        <v>0.4387356822083528</v>
      </c>
      <c r="D9" s="78">
        <f>IF(RES_hh_tes!D9=0,"",RES_hh_tes!D9/RES_hh_fec!D9)</f>
        <v>0.45052658856961192</v>
      </c>
      <c r="E9" s="78">
        <f>IF(RES_hh_tes!E9=0,"",RES_hh_tes!E9/RES_hh_fec!E9)</f>
        <v>0.46331545129127333</v>
      </c>
      <c r="F9" s="78">
        <f>IF(RES_hh_tes!F9=0,"",RES_hh_tes!F9/RES_hh_fec!F9)</f>
        <v>0.47369697474331235</v>
      </c>
      <c r="G9" s="78">
        <f>IF(RES_hh_tes!G9=0,"",RES_hh_tes!G9/RES_hh_fec!G9)</f>
        <v>0.48435852685137321</v>
      </c>
      <c r="H9" s="78">
        <f>IF(RES_hh_tes!H9=0,"",RES_hh_tes!H9/RES_hh_fec!H9)</f>
        <v>0.49989287055931503</v>
      </c>
      <c r="I9" s="78">
        <f>IF(RES_hh_tes!I9=0,"",RES_hh_tes!I9/RES_hh_fec!I9)</f>
        <v>0.52116131901103036</v>
      </c>
      <c r="J9" s="78">
        <f>IF(RES_hh_tes!J9=0,"",RES_hh_tes!J9/RES_hh_fec!J9)</f>
        <v>0.54025897382047827</v>
      </c>
      <c r="K9" s="78">
        <f>IF(RES_hh_tes!K9=0,"",RES_hh_tes!K9/RES_hh_fec!K9)</f>
        <v>0.55687123824458351</v>
      </c>
      <c r="L9" s="78">
        <f>IF(RES_hh_tes!L9=0,"",RES_hh_tes!L9/RES_hh_fec!L9)</f>
        <v>0.57119828328775524</v>
      </c>
      <c r="M9" s="78">
        <f>IF(RES_hh_tes!M9=0,"",RES_hh_tes!M9/RES_hh_fec!M9)</f>
        <v>0.58640675655553898</v>
      </c>
      <c r="N9" s="78">
        <f>IF(RES_hh_tes!N9=0,"",RES_hh_tes!N9/RES_hh_fec!N9)</f>
        <v>0.6048351750276999</v>
      </c>
      <c r="O9" s="78">
        <f>IF(RES_hh_tes!O9=0,"",RES_hh_tes!O9/RES_hh_fec!O9)</f>
        <v>0.62228648635694539</v>
      </c>
      <c r="P9" s="78">
        <f>IF(RES_hh_tes!P9=0,"",RES_hh_tes!P9/RES_hh_fec!P9)</f>
        <v>0.6276279355927572</v>
      </c>
      <c r="Q9" s="78">
        <f>IF(RES_hh_tes!Q9=0,"",RES_hh_tes!Q9/RES_hh_fec!Q9)</f>
        <v>0.63378139532511446</v>
      </c>
      <c r="R9" s="78">
        <f>IF(RES_hh_tes!R9=0,"",RES_hh_tes!R9/RES_hh_fec!R9)</f>
        <v>0.64110531924885439</v>
      </c>
      <c r="S9" s="78">
        <f>IF(RES_hh_tes!S9=0,"",RES_hh_tes!S9/RES_hh_fec!S9)</f>
        <v>0.65062658309767862</v>
      </c>
      <c r="T9" s="78">
        <f>IF(RES_hh_tes!T9=0,"",RES_hh_tes!T9/RES_hh_fec!T9)</f>
        <v>0.6614050885950945</v>
      </c>
      <c r="U9" s="78">
        <f>IF(RES_hh_tes!U9=0,"",RES_hh_tes!U9/RES_hh_fec!U9)</f>
        <v>0.6722901250261808</v>
      </c>
      <c r="V9" s="78">
        <f>IF(RES_hh_tes!V9=0,"",RES_hh_tes!V9/RES_hh_fec!V9)</f>
        <v>0.68390588073242731</v>
      </c>
      <c r="W9" s="78">
        <f>IF(RES_hh_tes!W9=0,"",RES_hh_tes!W9/RES_hh_fec!W9)</f>
        <v>0.69494143184614809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0.73431484889419241</v>
      </c>
      <c r="C11" s="78">
        <f>IF(RES_hh_tes!C11=0,"",RES_hh_tes!C11/RES_hh_fec!C11)</f>
        <v>0.73702490598556547</v>
      </c>
      <c r="D11" s="78">
        <f>IF(RES_hh_tes!D11=0,"",RES_hh_tes!D11/RES_hh_fec!D11)</f>
        <v>0.73925269202542709</v>
      </c>
      <c r="E11" s="78">
        <f>IF(RES_hh_tes!E11=0,"",RES_hh_tes!E11/RES_hh_fec!E11)</f>
        <v>0.74169796376400621</v>
      </c>
      <c r="F11" s="78">
        <f>IF(RES_hh_tes!F11=0,"",RES_hh_tes!F11/RES_hh_fec!F11)</f>
        <v>0.74474840810563103</v>
      </c>
      <c r="G11" s="78">
        <f>IF(RES_hh_tes!G11=0,"",RES_hh_tes!G11/RES_hh_fec!G11)</f>
        <v>0.74728301353983462</v>
      </c>
      <c r="H11" s="78">
        <f>IF(RES_hh_tes!H11=0,"",RES_hh_tes!H11/RES_hh_fec!H11)</f>
        <v>0.75037039061734556</v>
      </c>
      <c r="I11" s="78">
        <f>IF(RES_hh_tes!I11=0,"",RES_hh_tes!I11/RES_hh_fec!I11)</f>
        <v>0.75272027489936133</v>
      </c>
      <c r="J11" s="78">
        <f>IF(RES_hh_tes!J11=0,"",RES_hh_tes!J11/RES_hh_fec!J11)</f>
        <v>0.75614242500363282</v>
      </c>
      <c r="K11" s="78">
        <f>IF(RES_hh_tes!K11=0,"",RES_hh_tes!K11/RES_hh_fec!K11)</f>
        <v>0.75996547460907704</v>
      </c>
      <c r="L11" s="78">
        <f>IF(RES_hh_tes!L11=0,"",RES_hh_tes!L11/RES_hh_fec!L11)</f>
        <v>0.7657811765264988</v>
      </c>
      <c r="M11" s="78">
        <f>IF(RES_hh_tes!M11=0,"",RES_hh_tes!M11/RES_hh_fec!M11)</f>
        <v>0.77282907519735222</v>
      </c>
      <c r="N11" s="78">
        <f>IF(RES_hh_tes!N11=0,"",RES_hh_tes!N11/RES_hh_fec!N11)</f>
        <v>0.78106485601215681</v>
      </c>
      <c r="O11" s="78">
        <f>IF(RES_hh_tes!O11=0,"",RES_hh_tes!O11/RES_hh_fec!O11)</f>
        <v>0.78955190599429947</v>
      </c>
      <c r="P11" s="78">
        <f>IF(RES_hh_tes!P11=0,"",RES_hh_tes!P11/RES_hh_fec!P11)</f>
        <v>0.79186680720379021</v>
      </c>
      <c r="Q11" s="78">
        <f>IF(RES_hh_tes!Q11=0,"",RES_hh_tes!Q11/RES_hh_fec!Q11)</f>
        <v>0.79610391147189763</v>
      </c>
      <c r="R11" s="78">
        <f>IF(RES_hh_tes!R11=0,"",RES_hh_tes!R11/RES_hh_fec!R11)</f>
        <v>0.80291015295847223</v>
      </c>
      <c r="S11" s="78">
        <f>IF(RES_hh_tes!S11=0,"",RES_hh_tes!S11/RES_hh_fec!S11)</f>
        <v>0.81314526871403525</v>
      </c>
      <c r="T11" s="78">
        <f>IF(RES_hh_tes!T11=0,"",RES_hh_tes!T11/RES_hh_fec!T11)</f>
        <v>0.82147662920387632</v>
      </c>
      <c r="U11" s="78">
        <f>IF(RES_hh_tes!U11=0,"",RES_hh_tes!U11/RES_hh_fec!U11)</f>
        <v>0.83089461482285643</v>
      </c>
      <c r="V11" s="78">
        <f>IF(RES_hh_tes!V11=0,"",RES_hh_tes!V11/RES_hh_fec!V11)</f>
        <v>0.83850279328534416</v>
      </c>
      <c r="W11" s="78">
        <f>IF(RES_hh_tes!W11=0,"",RES_hh_tes!W11/RES_hh_fec!W11)</f>
        <v>0.84589905212264949</v>
      </c>
      <c r="DA11" s="89" t="s">
        <v>426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 t="str">
        <f>IF(RES_hh_tes!R12=0,"",RES_hh_tes!R12/RES_hh_fec!R12)</f>
        <v/>
      </c>
      <c r="S12" s="78" t="str">
        <f>IF(RES_hh_tes!S12=0,"",RES_hh_tes!S12/RES_hh_fec!S12)</f>
        <v/>
      </c>
      <c r="T12" s="78" t="str">
        <f>IF(RES_hh_tes!T12=0,"",RES_hh_tes!T12/RES_hh_fec!T12)</f>
        <v/>
      </c>
      <c r="U12" s="78" t="str">
        <f>IF(RES_hh_tes!U12=0,"",RES_hh_tes!U12/RES_hh_fec!U12)</f>
        <v/>
      </c>
      <c r="V12" s="78" t="str">
        <f>IF(RES_hh_tes!V12=0,"",RES_hh_tes!V12/RES_hh_fec!V12)</f>
        <v/>
      </c>
      <c r="W12" s="78" t="str">
        <f>IF(RES_hh_tes!W12=0,"",RES_hh_tes!W12/RES_hh_fec!W12)</f>
        <v/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0.65828245706273103</v>
      </c>
      <c r="C13" s="79">
        <f>IF(RES_hh_tes!C13=0,"",RES_hh_tes!C13/RES_hh_fec!C13)</f>
        <v>0.66110631354822946</v>
      </c>
      <c r="D13" s="79">
        <f>IF(RES_hh_tes!D13=0,"",RES_hh_tes!D13/RES_hh_fec!D13)</f>
        <v>0.66437573188507715</v>
      </c>
      <c r="E13" s="79">
        <f>IF(RES_hh_tes!E13=0,"",RES_hh_tes!E13/RES_hh_fec!E13)</f>
        <v>0.66837628481918065</v>
      </c>
      <c r="F13" s="79">
        <f>IF(RES_hh_tes!F13=0,"",RES_hh_tes!F13/RES_hh_fec!F13)</f>
        <v>0.67268098786706254</v>
      </c>
      <c r="G13" s="79">
        <f>IF(RES_hh_tes!G13=0,"",RES_hh_tes!G13/RES_hh_fec!G13)</f>
        <v>0.6791403488883978</v>
      </c>
      <c r="H13" s="79">
        <f>IF(RES_hh_tes!H13=0,"",RES_hh_tes!H13/RES_hh_fec!H13)</f>
        <v>0.6869059585074232</v>
      </c>
      <c r="I13" s="79">
        <f>IF(RES_hh_tes!I13=0,"",RES_hh_tes!I13/RES_hh_fec!I13)</f>
        <v>0.69572243371665043</v>
      </c>
      <c r="J13" s="79">
        <f>IF(RES_hh_tes!J13=0,"",RES_hh_tes!J13/RES_hh_fec!J13)</f>
        <v>0.70319763209521802</v>
      </c>
      <c r="K13" s="79">
        <f>IF(RES_hh_tes!K13=0,"",RES_hh_tes!K13/RES_hh_fec!K13)</f>
        <v>0.70912536416723859</v>
      </c>
      <c r="L13" s="79">
        <f>IF(RES_hh_tes!L13=0,"",RES_hh_tes!L13/RES_hh_fec!L13)</f>
        <v>0.71334399393404579</v>
      </c>
      <c r="M13" s="79">
        <f>IF(RES_hh_tes!M13=0,"",RES_hh_tes!M13/RES_hh_fec!M13)</f>
        <v>0.71776353742395005</v>
      </c>
      <c r="N13" s="79">
        <f>IF(RES_hh_tes!N13=0,"",RES_hh_tes!N13/RES_hh_fec!N13)</f>
        <v>0.72267166711388631</v>
      </c>
      <c r="O13" s="79">
        <f>IF(RES_hh_tes!O13=0,"",RES_hh_tes!O13/RES_hh_fec!O13)</f>
        <v>0.72727599285394873</v>
      </c>
      <c r="P13" s="79">
        <f>IF(RES_hh_tes!P13=0,"",RES_hh_tes!P13/RES_hh_fec!P13)</f>
        <v>0.72982674099997469</v>
      </c>
      <c r="Q13" s="79">
        <f>IF(RES_hh_tes!Q13=0,"",RES_hh_tes!Q13/RES_hh_fec!Q13)</f>
        <v>0.7348517956140771</v>
      </c>
      <c r="R13" s="79">
        <f>IF(RES_hh_tes!R13=0,"",RES_hh_tes!R13/RES_hh_fec!R13)</f>
        <v>0.74409444429213645</v>
      </c>
      <c r="S13" s="79">
        <f>IF(RES_hh_tes!S13=0,"",RES_hh_tes!S13/RES_hh_fec!S13)</f>
        <v>0.75613663581852031</v>
      </c>
      <c r="T13" s="79">
        <f>IF(RES_hh_tes!T13=0,"",RES_hh_tes!T13/RES_hh_fec!T13)</f>
        <v>0.76926776344154213</v>
      </c>
      <c r="U13" s="79">
        <f>IF(RES_hh_tes!U13=0,"",RES_hh_tes!U13/RES_hh_fec!U13)</f>
        <v>0.78269981656949583</v>
      </c>
      <c r="V13" s="79">
        <f>IF(RES_hh_tes!V13=0,"",RES_hh_tes!V13/RES_hh_fec!V13)</f>
        <v>0.79706962012890936</v>
      </c>
      <c r="W13" s="79">
        <f>IF(RES_hh_tes!W13=0,"",RES_hh_tes!W13/RES_hh_fec!W13)</f>
        <v>0.81283099340241138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2.0381764712777897</v>
      </c>
      <c r="C15" s="70">
        <f>IF(RES_hh_tes!C15=0,"",RES_hh_tes!C15/RES_hh_fec!C15)</f>
        <v>2.2250031075293069</v>
      </c>
      <c r="D15" s="70">
        <f>IF(RES_hh_tes!D15=0,"",RES_hh_tes!D15/RES_hh_fec!D15)</f>
        <v>2.4435404021430895</v>
      </c>
      <c r="E15" s="70">
        <f>IF(RES_hh_tes!E15=0,"",RES_hh_tes!E15/RES_hh_fec!E15)</f>
        <v>2.6002154829500084</v>
      </c>
      <c r="F15" s="70">
        <f>IF(RES_hh_tes!F15=0,"",RES_hh_tes!F15/RES_hh_fec!F15)</f>
        <v>2.794520792956678</v>
      </c>
      <c r="G15" s="70">
        <f>IF(RES_hh_tes!G15=0,"",RES_hh_tes!G15/RES_hh_fec!G15)</f>
        <v>2.9609664796908981</v>
      </c>
      <c r="H15" s="70">
        <f>IF(RES_hh_tes!H15=0,"",RES_hh_tes!H15/RES_hh_fec!H15)</f>
        <v>3.0492930777295415</v>
      </c>
      <c r="I15" s="70">
        <f>IF(RES_hh_tes!I15=0,"",RES_hh_tes!I15/RES_hh_fec!I15)</f>
        <v>3.1557026737941123</v>
      </c>
      <c r="J15" s="70">
        <f>IF(RES_hh_tes!J15=0,"",RES_hh_tes!J15/RES_hh_fec!J15)</f>
        <v>3.2327381337059173</v>
      </c>
      <c r="K15" s="70">
        <f>IF(RES_hh_tes!K15=0,"",RES_hh_tes!K15/RES_hh_fec!K15)</f>
        <v>3.3090110109812865</v>
      </c>
      <c r="L15" s="70">
        <f>IF(RES_hh_tes!L15=0,"",RES_hh_tes!L15/RES_hh_fec!L15)</f>
        <v>3.3902238773522888</v>
      </c>
      <c r="M15" s="70">
        <f>IF(RES_hh_tes!M15=0,"",RES_hh_tes!M15/RES_hh_fec!M15)</f>
        <v>3.4666490801339012</v>
      </c>
      <c r="N15" s="70">
        <f>IF(RES_hh_tes!N15=0,"",RES_hh_tes!N15/RES_hh_fec!N15)</f>
        <v>3.6010249958149125</v>
      </c>
      <c r="O15" s="70">
        <f>IF(RES_hh_tes!O15=0,"",RES_hh_tes!O15/RES_hh_fec!O15)</f>
        <v>3.7681629906129994</v>
      </c>
      <c r="P15" s="70">
        <f>IF(RES_hh_tes!P15=0,"",RES_hh_tes!P15/RES_hh_fec!P15)</f>
        <v>3.9459375650326365</v>
      </c>
      <c r="Q15" s="70">
        <f>IF(RES_hh_tes!Q15=0,"",RES_hh_tes!Q15/RES_hh_fec!Q15)</f>
        <v>4.1131801555171155</v>
      </c>
      <c r="R15" s="70">
        <f>IF(RES_hh_tes!R15=0,"",RES_hh_tes!R15/RES_hh_fec!R15)</f>
        <v>4.2649939007643924</v>
      </c>
      <c r="S15" s="70">
        <f>IF(RES_hh_tes!S15=0,"",RES_hh_tes!S15/RES_hh_fec!S15)</f>
        <v>4.4076721374481984</v>
      </c>
      <c r="T15" s="70">
        <f>IF(RES_hh_tes!T15=0,"",RES_hh_tes!T15/RES_hh_fec!T15)</f>
        <v>4.5268485645152285</v>
      </c>
      <c r="U15" s="70">
        <f>IF(RES_hh_tes!U15=0,"",RES_hh_tes!U15/RES_hh_fec!U15)</f>
        <v>4.6422627755746451</v>
      </c>
      <c r="V15" s="70">
        <f>IF(RES_hh_tes!V15=0,"",RES_hh_tes!V15/RES_hh_fec!V15)</f>
        <v>4.762677504097323</v>
      </c>
      <c r="W15" s="70">
        <f>IF(RES_hh_tes!W15=0,"",RES_hh_tes!W15/RES_hh_fec!W15)</f>
        <v>4.8563436487693448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2.0381764712777897</v>
      </c>
      <c r="C16" s="78">
        <f>IF(RES_hh_tes!C16=0,"",RES_hh_tes!C16/RES_hh_fec!C16)</f>
        <v>2.2250031075293069</v>
      </c>
      <c r="D16" s="78">
        <f>IF(RES_hh_tes!D16=0,"",RES_hh_tes!D16/RES_hh_fec!D16)</f>
        <v>2.4435404021430895</v>
      </c>
      <c r="E16" s="78">
        <f>IF(RES_hh_tes!E16=0,"",RES_hh_tes!E16/RES_hh_fec!E16)</f>
        <v>2.6002154829500084</v>
      </c>
      <c r="F16" s="78">
        <f>IF(RES_hh_tes!F16=0,"",RES_hh_tes!F16/RES_hh_fec!F16)</f>
        <v>2.794520792956678</v>
      </c>
      <c r="G16" s="78">
        <f>IF(RES_hh_tes!G16=0,"",RES_hh_tes!G16/RES_hh_fec!G16)</f>
        <v>2.9609664796908981</v>
      </c>
      <c r="H16" s="78">
        <f>IF(RES_hh_tes!H16=0,"",RES_hh_tes!H16/RES_hh_fec!H16)</f>
        <v>3.0492930777295415</v>
      </c>
      <c r="I16" s="78">
        <f>IF(RES_hh_tes!I16=0,"",RES_hh_tes!I16/RES_hh_fec!I16)</f>
        <v>3.1557026737941123</v>
      </c>
      <c r="J16" s="78">
        <f>IF(RES_hh_tes!J16=0,"",RES_hh_tes!J16/RES_hh_fec!J16)</f>
        <v>3.2327381337059173</v>
      </c>
      <c r="K16" s="78">
        <f>IF(RES_hh_tes!K16=0,"",RES_hh_tes!K16/RES_hh_fec!K16)</f>
        <v>3.3090110109812865</v>
      </c>
      <c r="L16" s="78">
        <f>IF(RES_hh_tes!L16=0,"",RES_hh_tes!L16/RES_hh_fec!L16)</f>
        <v>3.3902238773522888</v>
      </c>
      <c r="M16" s="78">
        <f>IF(RES_hh_tes!M16=0,"",RES_hh_tes!M16/RES_hh_fec!M16)</f>
        <v>3.4666490801339012</v>
      </c>
      <c r="N16" s="78">
        <f>IF(RES_hh_tes!N16=0,"",RES_hh_tes!N16/RES_hh_fec!N16)</f>
        <v>3.6010249958149125</v>
      </c>
      <c r="O16" s="78">
        <f>IF(RES_hh_tes!O16=0,"",RES_hh_tes!O16/RES_hh_fec!O16)</f>
        <v>3.7681629906129994</v>
      </c>
      <c r="P16" s="78">
        <f>IF(RES_hh_tes!P16=0,"",RES_hh_tes!P16/RES_hh_fec!P16)</f>
        <v>3.9459375650326365</v>
      </c>
      <c r="Q16" s="78">
        <f>IF(RES_hh_tes!Q16=0,"",RES_hh_tes!Q16/RES_hh_fec!Q16)</f>
        <v>4.1131801555171155</v>
      </c>
      <c r="R16" s="78">
        <f>IF(RES_hh_tes!R16=0,"",RES_hh_tes!R16/RES_hh_fec!R16)</f>
        <v>4.2649939007643924</v>
      </c>
      <c r="S16" s="78">
        <f>IF(RES_hh_tes!S16=0,"",RES_hh_tes!S16/RES_hh_fec!S16)</f>
        <v>4.4076721374481984</v>
      </c>
      <c r="T16" s="78">
        <f>IF(RES_hh_tes!T16=0,"",RES_hh_tes!T16/RES_hh_fec!T16)</f>
        <v>4.5268485645152285</v>
      </c>
      <c r="U16" s="78">
        <f>IF(RES_hh_tes!U16=0,"",RES_hh_tes!U16/RES_hh_fec!U16)</f>
        <v>4.6422627755746451</v>
      </c>
      <c r="V16" s="78">
        <f>IF(RES_hh_tes!V16=0,"",RES_hh_tes!V16/RES_hh_fec!V16)</f>
        <v>4.762677504097323</v>
      </c>
      <c r="W16" s="78">
        <f>IF(RES_hh_tes!W16=0,"",RES_hh_tes!W16/RES_hh_fec!W16)</f>
        <v>4.8563436487693448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0.62303170363771143</v>
      </c>
      <c r="C17" s="70">
        <f>IF(RES_hh_tes!C17=0,"",RES_hh_tes!C17/RES_hh_fec!C17)</f>
        <v>0.63196639663910648</v>
      </c>
      <c r="D17" s="70">
        <f>IF(RES_hh_tes!D17=0,"",RES_hh_tes!D17/RES_hh_fec!D17)</f>
        <v>0.6415301646842847</v>
      </c>
      <c r="E17" s="70">
        <f>IF(RES_hh_tes!E17=0,"",RES_hh_tes!E17/RES_hh_fec!E17)</f>
        <v>0.63982269276534465</v>
      </c>
      <c r="F17" s="70">
        <f>IF(RES_hh_tes!F17=0,"",RES_hh_tes!F17/RES_hh_fec!F17)</f>
        <v>0.6474291438825861</v>
      </c>
      <c r="G17" s="70">
        <f>IF(RES_hh_tes!G17=0,"",RES_hh_tes!G17/RES_hh_fec!G17)</f>
        <v>0.66124388019376512</v>
      </c>
      <c r="H17" s="70">
        <f>IF(RES_hh_tes!H17=0,"",RES_hh_tes!H17/RES_hh_fec!H17)</f>
        <v>0.67072729601604753</v>
      </c>
      <c r="I17" s="70">
        <f>IF(RES_hh_tes!I17=0,"",RES_hh_tes!I17/RES_hh_fec!I17)</f>
        <v>0.66815118604459234</v>
      </c>
      <c r="J17" s="70">
        <f>IF(RES_hh_tes!J17=0,"",RES_hh_tes!J17/RES_hh_fec!J17)</f>
        <v>0.67482047431006009</v>
      </c>
      <c r="K17" s="70">
        <f>IF(RES_hh_tes!K17=0,"",RES_hh_tes!K17/RES_hh_fec!K17)</f>
        <v>0.68378657965365852</v>
      </c>
      <c r="L17" s="70">
        <f>IF(RES_hh_tes!L17=0,"",RES_hh_tes!L17/RES_hh_fec!L17)</f>
        <v>0.6967231098612503</v>
      </c>
      <c r="M17" s="70">
        <f>IF(RES_hh_tes!M17=0,"",RES_hh_tes!M17/RES_hh_fec!M17)</f>
        <v>0.71085859558709652</v>
      </c>
      <c r="N17" s="70">
        <f>IF(RES_hh_tes!N17=0,"",RES_hh_tes!N17/RES_hh_fec!N17)</f>
        <v>0.72381705495380888</v>
      </c>
      <c r="O17" s="70">
        <f>IF(RES_hh_tes!O17=0,"",RES_hh_tes!O17/RES_hh_fec!O17)</f>
        <v>0.73743393337001617</v>
      </c>
      <c r="P17" s="70">
        <f>IF(RES_hh_tes!P17=0,"",RES_hh_tes!P17/RES_hh_fec!P17)</f>
        <v>0.73997553184641196</v>
      </c>
      <c r="Q17" s="70">
        <f>IF(RES_hh_tes!Q17=0,"",RES_hh_tes!Q17/RES_hh_fec!Q17)</f>
        <v>0.74697000371138678</v>
      </c>
      <c r="R17" s="70">
        <f>IF(RES_hh_tes!R17=0,"",RES_hh_tes!R17/RES_hh_fec!R17)</f>
        <v>0.75752405355667718</v>
      </c>
      <c r="S17" s="70">
        <f>IF(RES_hh_tes!S17=0,"",RES_hh_tes!S17/RES_hh_fec!S17)</f>
        <v>0.77066044374015041</v>
      </c>
      <c r="T17" s="70">
        <f>IF(RES_hh_tes!T17=0,"",RES_hh_tes!T17/RES_hh_fec!T17)</f>
        <v>0.78255169681515069</v>
      </c>
      <c r="U17" s="70">
        <f>IF(RES_hh_tes!U17=0,"",RES_hh_tes!U17/RES_hh_fec!U17)</f>
        <v>0.79702067265798382</v>
      </c>
      <c r="V17" s="70">
        <f>IF(RES_hh_tes!V17=0,"",RES_hh_tes!V17/RES_hh_fec!V17)</f>
        <v>0.80791374189055876</v>
      </c>
      <c r="W17" s="70">
        <f>IF(RES_hh_tes!W17=0,"",RES_hh_tes!W17/RES_hh_fec!W17)</f>
        <v>0.82058015270801654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0.57250278447223024</v>
      </c>
      <c r="C18" s="78">
        <f>IF(RES_hh_tes!C18=0,"",RES_hh_tes!C18/RES_hh_fec!C18)</f>
        <v>0.57288254289794383</v>
      </c>
      <c r="D18" s="78">
        <f>IF(RES_hh_tes!D18=0,"",RES_hh_tes!D18/RES_hh_fec!D18)</f>
        <v>0.57476514007022017</v>
      </c>
      <c r="E18" s="78">
        <f>IF(RES_hh_tes!E18=0,"",RES_hh_tes!E18/RES_hh_fec!E18)</f>
        <v>0.57644277218700746</v>
      </c>
      <c r="F18" s="78">
        <f>IF(RES_hh_tes!F18=0,"",RES_hh_tes!F18/RES_hh_fec!F18)</f>
        <v>0.58001127487872883</v>
      </c>
      <c r="G18" s="78">
        <f>IF(RES_hh_tes!G18=0,"",RES_hh_tes!G18/RES_hh_fec!G18)</f>
        <v>0.58263560164108863</v>
      </c>
      <c r="H18" s="78">
        <f>IF(RES_hh_tes!H18=0,"",RES_hh_tes!H18/RES_hh_fec!H18)</f>
        <v>0.58467106030908822</v>
      </c>
      <c r="I18" s="78">
        <f>IF(RES_hh_tes!I18=0,"",RES_hh_tes!I18/RES_hh_fec!I18)</f>
        <v>0.59605604058117445</v>
      </c>
      <c r="J18" s="78">
        <f>IF(RES_hh_tes!J18=0,"",RES_hh_tes!J18/RES_hh_fec!J18)</f>
        <v>0.60517452789001702</v>
      </c>
      <c r="K18" s="78">
        <f>IF(RES_hh_tes!K18=0,"",RES_hh_tes!K18/RES_hh_fec!K18)</f>
        <v>0.61337287147201691</v>
      </c>
      <c r="L18" s="78">
        <f>IF(RES_hh_tes!L18=0,"",RES_hh_tes!L18/RES_hh_fec!L18)</f>
        <v>0.61592103546943078</v>
      </c>
      <c r="M18" s="78">
        <f>IF(RES_hh_tes!M18=0,"",RES_hh_tes!M18/RES_hh_fec!M18)</f>
        <v>0.6298459864945245</v>
      </c>
      <c r="N18" s="78">
        <f>IF(RES_hh_tes!N18=0,"",RES_hh_tes!N18/RES_hh_fec!N18)</f>
        <v>0.64685264999912773</v>
      </c>
      <c r="O18" s="78">
        <f>IF(RES_hh_tes!O18=0,"",RES_hh_tes!O18/RES_hh_fec!O18)</f>
        <v>0.66027153266110816</v>
      </c>
      <c r="P18" s="78">
        <f>IF(RES_hh_tes!P18=0,"",RES_hh_tes!P18/RES_hh_fec!P18)</f>
        <v>0.66304412626595965</v>
      </c>
      <c r="Q18" s="78">
        <f>IF(RES_hh_tes!Q18=0,"",RES_hh_tes!Q18/RES_hh_fec!Q18)</f>
        <v>0.67332474465453096</v>
      </c>
      <c r="R18" s="78">
        <f>IF(RES_hh_tes!R18=0,"",RES_hh_tes!R18/RES_hh_fec!R18)</f>
        <v>0.68972279458899799</v>
      </c>
      <c r="S18" s="78">
        <f>IF(RES_hh_tes!S18=0,"",RES_hh_tes!S18/RES_hh_fec!S18)</f>
        <v>0.70449769512176352</v>
      </c>
      <c r="T18" s="78">
        <f>IF(RES_hh_tes!T18=0,"",RES_hh_tes!T18/RES_hh_fec!T18)</f>
        <v>0.71414908025333812</v>
      </c>
      <c r="U18" s="78">
        <f>IF(RES_hh_tes!U18=0,"",RES_hh_tes!U18/RES_hh_fec!U18)</f>
        <v>0.71567808719942094</v>
      </c>
      <c r="V18" s="78">
        <f>IF(RES_hh_tes!V18=0,"",RES_hh_tes!V18/RES_hh_fec!V18)</f>
        <v>0.7253576055059</v>
      </c>
      <c r="W18" s="78">
        <f>IF(RES_hh_tes!W18=0,"",RES_hh_tes!W18/RES_hh_fec!W18)</f>
        <v>0.74153186528076809</v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0.49320233438415512</v>
      </c>
      <c r="C20" s="78">
        <f>IF(RES_hh_tes!C20=0,"",RES_hh_tes!C20/RES_hh_fec!C20)</f>
        <v>0.49324789531624824</v>
      </c>
      <c r="D20" s="78">
        <f>IF(RES_hh_tes!D20=0,"",RES_hh_tes!D20/RES_hh_fec!D20)</f>
        <v>0.49375952034197829</v>
      </c>
      <c r="E20" s="78">
        <f>IF(RES_hh_tes!E20=0,"",RES_hh_tes!E20/RES_hh_fec!E20)</f>
        <v>0.49687330555882586</v>
      </c>
      <c r="F20" s="78">
        <f>IF(RES_hh_tes!F20=0,"",RES_hh_tes!F20/RES_hh_fec!F20)</f>
        <v>0.50181650456004878</v>
      </c>
      <c r="G20" s="78">
        <f>IF(RES_hh_tes!G20=0,"",RES_hh_tes!G20/RES_hh_fec!G20)</f>
        <v>0.50420012980834239</v>
      </c>
      <c r="H20" s="78">
        <f>IF(RES_hh_tes!H20=0,"",RES_hh_tes!H20/RES_hh_fec!H20)</f>
        <v>0.50464160733560115</v>
      </c>
      <c r="I20" s="78">
        <f>IF(RES_hh_tes!I20=0,"",RES_hh_tes!I20/RES_hh_fec!I20)</f>
        <v>0.50605089994233177</v>
      </c>
      <c r="J20" s="78">
        <f>IF(RES_hh_tes!J20=0,"",RES_hh_tes!J20/RES_hh_fec!J20)</f>
        <v>0.50830667312038147</v>
      </c>
      <c r="K20" s="78">
        <f>IF(RES_hh_tes!K20=0,"",RES_hh_tes!K20/RES_hh_fec!K20)</f>
        <v>0.5126288436735702</v>
      </c>
      <c r="L20" s="78">
        <f>IF(RES_hh_tes!L20=0,"",RES_hh_tes!L20/RES_hh_fec!L20)</f>
        <v>0.51922305003448022</v>
      </c>
      <c r="M20" s="78">
        <f>IF(RES_hh_tes!M20=0,"",RES_hh_tes!M20/RES_hh_fec!M20)</f>
        <v>0.53301462425629798</v>
      </c>
      <c r="N20" s="78">
        <f>IF(RES_hh_tes!N20=0,"",RES_hh_tes!N20/RES_hh_fec!N20)</f>
        <v>0.55218684583265509</v>
      </c>
      <c r="O20" s="78">
        <f>IF(RES_hh_tes!O20=0,"",RES_hh_tes!O20/RES_hh_fec!O20)</f>
        <v>0.57274884859991948</v>
      </c>
      <c r="P20" s="78">
        <f>IF(RES_hh_tes!P20=0,"",RES_hh_tes!P20/RES_hh_fec!P20)</f>
        <v>0.5748522479130731</v>
      </c>
      <c r="Q20" s="78">
        <f>IF(RES_hh_tes!Q20=0,"",RES_hh_tes!Q20/RES_hh_fec!Q20)</f>
        <v>0.58305475890851766</v>
      </c>
      <c r="R20" s="78">
        <f>IF(RES_hh_tes!R20=0,"",RES_hh_tes!R20/RES_hh_fec!R20)</f>
        <v>0.60530085900067176</v>
      </c>
      <c r="S20" s="78">
        <f>IF(RES_hh_tes!S20=0,"",RES_hh_tes!S20/RES_hh_fec!S20)</f>
        <v>0.63139659133077342</v>
      </c>
      <c r="T20" s="78">
        <f>IF(RES_hh_tes!T20=0,"",RES_hh_tes!T20/RES_hh_fec!T20)</f>
        <v>0.64787025371778806</v>
      </c>
      <c r="U20" s="78">
        <f>IF(RES_hh_tes!U20=0,"",RES_hh_tes!U20/RES_hh_fec!U20)</f>
        <v>0.65653853326342138</v>
      </c>
      <c r="V20" s="78">
        <f>IF(RES_hh_tes!V20=0,"",RES_hh_tes!V20/RES_hh_fec!V20)</f>
        <v>0.66250407678401335</v>
      </c>
      <c r="W20" s="78">
        <f>IF(RES_hh_tes!W20=0,"",RES_hh_tes!W20/RES_hh_fec!W20)</f>
        <v>0.68751667402077454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0.51030644086404908</v>
      </c>
      <c r="C21" s="78">
        <f>IF(RES_hh_tes!C21=0,"",RES_hh_tes!C21/RES_hh_fec!C21)</f>
        <v>0.51289843495238585</v>
      </c>
      <c r="D21" s="78">
        <f>IF(RES_hh_tes!D21=0,"",RES_hh_tes!D21/RES_hh_fec!D21)</f>
        <v>0.51639444281055169</v>
      </c>
      <c r="E21" s="78">
        <f>IF(RES_hh_tes!E21=0,"",RES_hh_tes!E21/RES_hh_fec!E21)</f>
        <v>0.52334009105593948</v>
      </c>
      <c r="F21" s="78">
        <f>IF(RES_hh_tes!F21=0,"",RES_hh_tes!F21/RES_hh_fec!F21)</f>
        <v>0.53282594643301218</v>
      </c>
      <c r="G21" s="78">
        <f>IF(RES_hh_tes!G21=0,"",RES_hh_tes!G21/RES_hh_fec!G21)</f>
        <v>0.54417964645680394</v>
      </c>
      <c r="H21" s="78">
        <f>IF(RES_hh_tes!H21=0,"",RES_hh_tes!H21/RES_hh_fec!H21)</f>
        <v>0.55373386562529314</v>
      </c>
      <c r="I21" s="78">
        <f>IF(RES_hh_tes!I21=0,"",RES_hh_tes!I21/RES_hh_fec!I21)</f>
        <v>0.56240675709996324</v>
      </c>
      <c r="J21" s="78">
        <f>IF(RES_hh_tes!J21=0,"",RES_hh_tes!J21/RES_hh_fec!J21)</f>
        <v>0.57123227916916197</v>
      </c>
      <c r="K21" s="78">
        <f>IF(RES_hh_tes!K21=0,"",RES_hh_tes!K21/RES_hh_fec!K21)</f>
        <v>0.58048658444739432</v>
      </c>
      <c r="L21" s="78">
        <f>IF(RES_hh_tes!L21=0,"",RES_hh_tes!L21/RES_hh_fec!L21)</f>
        <v>0.59068408992669286</v>
      </c>
      <c r="M21" s="78">
        <f>IF(RES_hh_tes!M21=0,"",RES_hh_tes!M21/RES_hh_fec!M21)</f>
        <v>0.60229059556684117</v>
      </c>
      <c r="N21" s="78">
        <f>IF(RES_hh_tes!N21=0,"",RES_hh_tes!N21/RES_hh_fec!N21)</f>
        <v>0.61596391929418459</v>
      </c>
      <c r="O21" s="78">
        <f>IF(RES_hh_tes!O21=0,"",RES_hh_tes!O21/RES_hh_fec!O21)</f>
        <v>0.62910342003255759</v>
      </c>
      <c r="P21" s="78">
        <f>IF(RES_hh_tes!P21=0,"",RES_hh_tes!P21/RES_hh_fec!P21)</f>
        <v>0.63738589158301939</v>
      </c>
      <c r="Q21" s="78">
        <f>IF(RES_hh_tes!Q21=0,"",RES_hh_tes!Q21/RES_hh_fec!Q21)</f>
        <v>0.64713917967913104</v>
      </c>
      <c r="R21" s="78">
        <f>IF(RES_hh_tes!R21=0,"",RES_hh_tes!R21/RES_hh_fec!R21)</f>
        <v>0.66113400154540625</v>
      </c>
      <c r="S21" s="78">
        <f>IF(RES_hh_tes!S21=0,"",RES_hh_tes!S21/RES_hh_fec!S21)</f>
        <v>0.67553514482900057</v>
      </c>
      <c r="T21" s="78">
        <f>IF(RES_hh_tes!T21=0,"",RES_hh_tes!T21/RES_hh_fec!T21)</f>
        <v>0.69480580936901148</v>
      </c>
      <c r="U21" s="78">
        <f>IF(RES_hh_tes!U21=0,"",RES_hh_tes!U21/RES_hh_fec!U21)</f>
        <v>0.71894196253380649</v>
      </c>
      <c r="V21" s="78">
        <f>IF(RES_hh_tes!V21=0,"",RES_hh_tes!V21/RES_hh_fec!V21)</f>
        <v>0.74360509122525864</v>
      </c>
      <c r="W21" s="78">
        <f>IF(RES_hh_tes!W21=0,"",RES_hh_tes!W21/RES_hh_fec!W21)</f>
        <v>0.76639926453960305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0.45975915403443879</v>
      </c>
      <c r="C22" s="78">
        <f>IF(RES_hh_tes!C22=0,"",RES_hh_tes!C22/RES_hh_fec!C22)</f>
        <v>0.46670640046577622</v>
      </c>
      <c r="D22" s="78">
        <f>IF(RES_hh_tes!D22=0,"",RES_hh_tes!D22/RES_hh_fec!D22)</f>
        <v>0.47992221194146656</v>
      </c>
      <c r="E22" s="78">
        <f>IF(RES_hh_tes!E22=0,"",RES_hh_tes!E22/RES_hh_fec!E22)</f>
        <v>0.49442286670444757</v>
      </c>
      <c r="F22" s="78">
        <f>IF(RES_hh_tes!F22=0,"",RES_hh_tes!F22/RES_hh_fec!F22)</f>
        <v>0.5064302344304189</v>
      </c>
      <c r="G22" s="78">
        <f>IF(RES_hh_tes!G22=0,"",RES_hh_tes!G22/RES_hh_fec!G22)</f>
        <v>0.51895516725835389</v>
      </c>
      <c r="H22" s="78">
        <f>IF(RES_hh_tes!H22=0,"",RES_hh_tes!H22/RES_hh_fec!H22)</f>
        <v>0.53715128433412895</v>
      </c>
      <c r="I22" s="78">
        <f>IF(RES_hh_tes!I22=0,"",RES_hh_tes!I22/RES_hh_fec!I22)</f>
        <v>0.5623565565025116</v>
      </c>
      <c r="J22" s="78">
        <f>IF(RES_hh_tes!J22=0,"",RES_hh_tes!J22/RES_hh_fec!J22)</f>
        <v>0.58612958169018659</v>
      </c>
      <c r="K22" s="78">
        <f>IF(RES_hh_tes!K22=0,"",RES_hh_tes!K22/RES_hh_fec!K22)</f>
        <v>0.6068339163002493</v>
      </c>
      <c r="L22" s="78">
        <f>IF(RES_hh_tes!L22=0,"",RES_hh_tes!L22/RES_hh_fec!L22)</f>
        <v>0.62481384439461629</v>
      </c>
      <c r="M22" s="78">
        <f>IF(RES_hh_tes!M22=0,"",RES_hh_tes!M22/RES_hh_fec!M22)</f>
        <v>0.64351265541703573</v>
      </c>
      <c r="N22" s="78">
        <f>IF(RES_hh_tes!N22=0,"",RES_hh_tes!N22/RES_hh_fec!N22)</f>
        <v>0.66605161546216418</v>
      </c>
      <c r="O22" s="78">
        <f>IF(RES_hh_tes!O22=0,"",RES_hh_tes!O22/RES_hh_fec!O22)</f>
        <v>0.68490130962649187</v>
      </c>
      <c r="P22" s="78">
        <f>IF(RES_hh_tes!P22=0,"",RES_hh_tes!P22/RES_hh_fec!P22)</f>
        <v>0.692281363783113</v>
      </c>
      <c r="Q22" s="78">
        <f>IF(RES_hh_tes!Q22=0,"",RES_hh_tes!Q22/RES_hh_fec!Q22)</f>
        <v>0.70044463681102387</v>
      </c>
      <c r="R22" s="78">
        <f>IF(RES_hh_tes!R22=0,"",RES_hh_tes!R22/RES_hh_fec!R22)</f>
        <v>0.71049318769754277</v>
      </c>
      <c r="S22" s="78">
        <f>IF(RES_hh_tes!S22=0,"",RES_hh_tes!S22/RES_hh_fec!S22)</f>
        <v>0.72335203974616225</v>
      </c>
      <c r="T22" s="78">
        <f>IF(RES_hh_tes!T22=0,"",RES_hh_tes!T22/RES_hh_fec!T22)</f>
        <v>0.73810955600175254</v>
      </c>
      <c r="U22" s="78">
        <f>IF(RES_hh_tes!U22=0,"",RES_hh_tes!U22/RES_hh_fec!U22)</f>
        <v>0.75209557735294885</v>
      </c>
      <c r="V22" s="78">
        <f>IF(RES_hh_tes!V22=0,"",RES_hh_tes!V22/RES_hh_fec!V22)</f>
        <v>0.76728520398480071</v>
      </c>
      <c r="W22" s="78">
        <f>IF(RES_hh_tes!W22=0,"",RES_hh_tes!W22/RES_hh_fec!W22)</f>
        <v>0.78218314403452427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0.77328739411795566</v>
      </c>
      <c r="C24" s="78">
        <f>IF(RES_hh_tes!C24=0,"",RES_hh_tes!C24/RES_hh_fec!C24)</f>
        <v>0.7759364667533496</v>
      </c>
      <c r="D24" s="78">
        <f>IF(RES_hh_tes!D24=0,"",RES_hh_tes!D24/RES_hh_fec!D24)</f>
        <v>0.77823595534475665</v>
      </c>
      <c r="E24" s="78">
        <f>IF(RES_hh_tes!E24=0,"",RES_hh_tes!E24/RES_hh_fec!E24)</f>
        <v>0.78071290222708978</v>
      </c>
      <c r="F24" s="78">
        <f>IF(RES_hh_tes!F24=0,"",RES_hh_tes!F24/RES_hh_fec!F24)</f>
        <v>0.78372185846433007</v>
      </c>
      <c r="G24" s="78">
        <f>IF(RES_hh_tes!G24=0,"",RES_hh_tes!G24/RES_hh_fec!G24)</f>
        <v>0.78636656446907771</v>
      </c>
      <c r="H24" s="78">
        <f>IF(RES_hh_tes!H24=0,"",RES_hh_tes!H24/RES_hh_fec!H24)</f>
        <v>0.78949908016151205</v>
      </c>
      <c r="I24" s="78">
        <f>IF(RES_hh_tes!I24=0,"",RES_hh_tes!I24/RES_hh_fec!I24)</f>
        <v>0.79187288612835227</v>
      </c>
      <c r="J24" s="78">
        <f>IF(RES_hh_tes!J24=0,"",RES_hh_tes!J24/RES_hh_fec!J24)</f>
        <v>0.79536027159538847</v>
      </c>
      <c r="K24" s="78">
        <f>IF(RES_hh_tes!K24=0,"",RES_hh_tes!K24/RES_hh_fec!K24)</f>
        <v>0.79923710864253328</v>
      </c>
      <c r="L24" s="78">
        <f>IF(RES_hh_tes!L24=0,"",RES_hh_tes!L24/RES_hh_fec!L24)</f>
        <v>0.8050368437627653</v>
      </c>
      <c r="M24" s="78">
        <f>IF(RES_hh_tes!M24=0,"",RES_hh_tes!M24/RES_hh_fec!M24)</f>
        <v>0.81222992441283037</v>
      </c>
      <c r="N24" s="78">
        <f>IF(RES_hh_tes!N24=0,"",RES_hh_tes!N24/RES_hh_fec!N24)</f>
        <v>0.8205688432340994</v>
      </c>
      <c r="O24" s="78">
        <f>IF(RES_hh_tes!O24=0,"",RES_hh_tes!O24/RES_hh_fec!O24)</f>
        <v>0.82887162619081833</v>
      </c>
      <c r="P24" s="78">
        <f>IF(RES_hh_tes!P24=0,"",RES_hh_tes!P24/RES_hh_fec!P24)</f>
        <v>0.83118759938095854</v>
      </c>
      <c r="Q24" s="78">
        <f>IF(RES_hh_tes!Q24=0,"",RES_hh_tes!Q24/RES_hh_fec!Q24)</f>
        <v>0.83542050582641858</v>
      </c>
      <c r="R24" s="78">
        <f>IF(RES_hh_tes!R24=0,"",RES_hh_tes!R24/RES_hh_fec!R24)</f>
        <v>0.842216475900886</v>
      </c>
      <c r="S24" s="78">
        <f>IF(RES_hh_tes!S24=0,"",RES_hh_tes!S24/RES_hh_fec!S24)</f>
        <v>0.85237562878290363</v>
      </c>
      <c r="T24" s="78">
        <f>IF(RES_hh_tes!T24=0,"",RES_hh_tes!T24/RES_hh_fec!T24)</f>
        <v>0.86042821116181356</v>
      </c>
      <c r="U24" s="78">
        <f>IF(RES_hh_tes!U24=0,"",RES_hh_tes!U24/RES_hh_fec!U24)</f>
        <v>0.87018624939195977</v>
      </c>
      <c r="V24" s="78">
        <f>IF(RES_hh_tes!V24=0,"",RES_hh_tes!V24/RES_hh_fec!V24)</f>
        <v>0.87784674119032158</v>
      </c>
      <c r="W24" s="78">
        <f>IF(RES_hh_tes!W24=0,"",RES_hh_tes!W24/RES_hh_fec!W24)</f>
        <v>0.88498798181440197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0.61313045389752596</v>
      </c>
      <c r="C25" s="79">
        <f>IF(RES_hh_tes!C25=0,"",RES_hh_tes!C25/RES_hh_fec!C25)</f>
        <v>0.61695857604374738</v>
      </c>
      <c r="D25" s="79">
        <f>IF(RES_hh_tes!D25=0,"",RES_hh_tes!D25/RES_hh_fec!D25)</f>
        <v>0.62035516963886694</v>
      </c>
      <c r="E25" s="79">
        <f>IF(RES_hh_tes!E25=0,"",RES_hh_tes!E25/RES_hh_fec!E25)</f>
        <v>0.62442130641508775</v>
      </c>
      <c r="F25" s="79">
        <f>IF(RES_hh_tes!F25=0,"",RES_hh_tes!F25/RES_hh_fec!F25)</f>
        <v>0.62900119191332071</v>
      </c>
      <c r="G25" s="79">
        <f>IF(RES_hh_tes!G25=0,"",RES_hh_tes!G25/RES_hh_fec!G25)</f>
        <v>0.63388492131024088</v>
      </c>
      <c r="H25" s="79">
        <f>IF(RES_hh_tes!H25=0,"",RES_hh_tes!H25/RES_hh_fec!H25)</f>
        <v>0.63948237387694851</v>
      </c>
      <c r="I25" s="79">
        <f>IF(RES_hh_tes!I25=0,"",RES_hh_tes!I25/RES_hh_fec!I25)</f>
        <v>0.64277908919445392</v>
      </c>
      <c r="J25" s="79">
        <f>IF(RES_hh_tes!J25=0,"",RES_hh_tes!J25/RES_hh_fec!J25)</f>
        <v>0.64456934416785105</v>
      </c>
      <c r="K25" s="79">
        <f>IF(RES_hh_tes!K25=0,"",RES_hh_tes!K25/RES_hh_fec!K25)</f>
        <v>0.64688375893996275</v>
      </c>
      <c r="L25" s="79">
        <f>IF(RES_hh_tes!L25=0,"",RES_hh_tes!L25/RES_hh_fec!L25)</f>
        <v>0.64900131126935767</v>
      </c>
      <c r="M25" s="79">
        <f>IF(RES_hh_tes!M25=0,"",RES_hh_tes!M25/RES_hh_fec!M25)</f>
        <v>0.65177160740469997</v>
      </c>
      <c r="N25" s="79">
        <f>IF(RES_hh_tes!N25=0,"",RES_hh_tes!N25/RES_hh_fec!N25)</f>
        <v>0.65549404656081378</v>
      </c>
      <c r="O25" s="79">
        <f>IF(RES_hh_tes!O25=0,"",RES_hh_tes!O25/RES_hh_fec!O25)</f>
        <v>0.66124211894143181</v>
      </c>
      <c r="P25" s="79">
        <f>IF(RES_hh_tes!P25=0,"",RES_hh_tes!P25/RES_hh_fec!P25)</f>
        <v>0.6699532740423837</v>
      </c>
      <c r="Q25" s="79">
        <f>IF(RES_hh_tes!Q25=0,"",RES_hh_tes!Q25/RES_hh_fec!Q25)</f>
        <v>0.68295081259054058</v>
      </c>
      <c r="R25" s="79">
        <f>IF(RES_hh_tes!R25=0,"",RES_hh_tes!R25/RES_hh_fec!R25)</f>
        <v>0.69688633166062697</v>
      </c>
      <c r="S25" s="79">
        <f>IF(RES_hh_tes!S25=0,"",RES_hh_tes!S25/RES_hh_fec!S25)</f>
        <v>0.71143963883157801</v>
      </c>
      <c r="T25" s="79">
        <f>IF(RES_hh_tes!T25=0,"",RES_hh_tes!T25/RES_hh_fec!T25)</f>
        <v>0.72485142543430381</v>
      </c>
      <c r="U25" s="79">
        <f>IF(RES_hh_tes!U25=0,"",RES_hh_tes!U25/RES_hh_fec!U25)</f>
        <v>0.7398889913278075</v>
      </c>
      <c r="V25" s="79">
        <f>IF(RES_hh_tes!V25=0,"",RES_hh_tes!V25/RES_hh_fec!V25)</f>
        <v>0.75343571015713984</v>
      </c>
      <c r="W25" s="79">
        <f>IF(RES_hh_tes!W25=0,"",RES_hh_tes!W25/RES_hh_fec!W25)</f>
        <v>0.76523866586493039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0.66351556767357434</v>
      </c>
      <c r="C27" s="70">
        <f>IF(RES_hh_tes!C27=0,"",RES_hh_tes!C27/RES_hh_fec!C27)</f>
        <v>0.66473928707246754</v>
      </c>
      <c r="D27" s="70">
        <f>IF(RES_hh_tes!D27=0,"",RES_hh_tes!D27/RES_hh_fec!D27)</f>
        <v>0.67726455785611106</v>
      </c>
      <c r="E27" s="70">
        <f>IF(RES_hh_tes!E27=0,"",RES_hh_tes!E27/RES_hh_fec!E27)</f>
        <v>0.67099427182507487</v>
      </c>
      <c r="F27" s="70">
        <f>IF(RES_hh_tes!F27=0,"",RES_hh_tes!F27/RES_hh_fec!F27)</f>
        <v>0.67201543419762377</v>
      </c>
      <c r="G27" s="70">
        <f>IF(RES_hh_tes!G27=0,"",RES_hh_tes!G27/RES_hh_fec!G27)</f>
        <v>0.67792218134384874</v>
      </c>
      <c r="H27" s="70">
        <f>IF(RES_hh_tes!H27=0,"",RES_hh_tes!H27/RES_hh_fec!H27)</f>
        <v>0.68064979766615485</v>
      </c>
      <c r="I27" s="70">
        <f>IF(RES_hh_tes!I27=0,"",RES_hh_tes!I27/RES_hh_fec!I27)</f>
        <v>0.67636980786675405</v>
      </c>
      <c r="J27" s="70">
        <f>IF(RES_hh_tes!J27=0,"",RES_hh_tes!J27/RES_hh_fec!J27)</f>
        <v>0.66922723704406673</v>
      </c>
      <c r="K27" s="70">
        <f>IF(RES_hh_tes!K27=0,"",RES_hh_tes!K27/RES_hh_fec!K27)</f>
        <v>0.67054911077168167</v>
      </c>
      <c r="L27" s="70">
        <f>IF(RES_hh_tes!L27=0,"",RES_hh_tes!L27/RES_hh_fec!L27)</f>
        <v>0.6652996359583695</v>
      </c>
      <c r="M27" s="70">
        <f>IF(RES_hh_tes!M27=0,"",RES_hh_tes!M27/RES_hh_fec!M27)</f>
        <v>0.66789290247456612</v>
      </c>
      <c r="N27" s="70">
        <f>IF(RES_hh_tes!N27=0,"",RES_hh_tes!N27/RES_hh_fec!N27)</f>
        <v>0.6707060499041414</v>
      </c>
      <c r="O27" s="70">
        <f>IF(RES_hh_tes!O27=0,"",RES_hh_tes!O27/RES_hh_fec!O27)</f>
        <v>0.67178846907141287</v>
      </c>
      <c r="P27" s="70">
        <f>IF(RES_hh_tes!P27=0,"",RES_hh_tes!P27/RES_hh_fec!P27)</f>
        <v>0.66616426920660166</v>
      </c>
      <c r="Q27" s="70">
        <f>IF(RES_hh_tes!Q27=0,"",RES_hh_tes!Q27/RES_hh_fec!Q27)</f>
        <v>0.66730280145670029</v>
      </c>
      <c r="R27" s="70">
        <f>IF(RES_hh_tes!R27=0,"",RES_hh_tes!R27/RES_hh_fec!R27)</f>
        <v>0.66785536653626409</v>
      </c>
      <c r="S27" s="70">
        <f>IF(RES_hh_tes!S27=0,"",RES_hh_tes!S27/RES_hh_fec!S27)</f>
        <v>0.67364909653657767</v>
      </c>
      <c r="T27" s="70">
        <f>IF(RES_hh_tes!T27=0,"",RES_hh_tes!T27/RES_hh_fec!T27)</f>
        <v>0.6796609224720237</v>
      </c>
      <c r="U27" s="70">
        <f>IF(RES_hh_tes!U27=0,"",RES_hh_tes!U27/RES_hh_fec!U27)</f>
        <v>0.69155272506994303</v>
      </c>
      <c r="V27" s="70">
        <f>IF(RES_hh_tes!V27=0,"",RES_hh_tes!V27/RES_hh_fec!V27)</f>
        <v>0.70383207712158102</v>
      </c>
      <c r="W27" s="70">
        <f>IF(RES_hh_tes!W27=0,"",RES_hh_tes!W27/RES_hh_fec!W27)</f>
        <v>0.71918308654900054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0.57435196479351314</v>
      </c>
      <c r="C28" s="78">
        <f>IF(RES_hh_tes!C28=0,"",RES_hh_tes!C28/RES_hh_fec!C28)</f>
        <v>0.5748790331635335</v>
      </c>
      <c r="D28" s="78">
        <f>IF(RES_hh_tes!D28=0,"",RES_hh_tes!D28/RES_hh_fec!D28)</f>
        <v>0.57586675815327815</v>
      </c>
      <c r="E28" s="78">
        <f>IF(RES_hh_tes!E28=0,"",RES_hh_tes!E28/RES_hh_fec!E28)</f>
        <v>0.57678834733703332</v>
      </c>
      <c r="F28" s="78">
        <f>IF(RES_hh_tes!F28=0,"",RES_hh_tes!F28/RES_hh_fec!F28)</f>
        <v>0.57799837652573449</v>
      </c>
      <c r="G28" s="78">
        <f>IF(RES_hh_tes!G28=0,"",RES_hh_tes!G28/RES_hh_fec!G28)</f>
        <v>0.5794459747076256</v>
      </c>
      <c r="H28" s="78">
        <f>IF(RES_hh_tes!H28=0,"",RES_hh_tes!H28/RES_hh_fec!H28)</f>
        <v>0.58093485961619329</v>
      </c>
      <c r="I28" s="78">
        <f>IF(RES_hh_tes!I28=0,"",RES_hh_tes!I28/RES_hh_fec!I28)</f>
        <v>0.58172164362570156</v>
      </c>
      <c r="J28" s="78">
        <f>IF(RES_hh_tes!J28=0,"",RES_hh_tes!J28/RES_hh_fec!J28)</f>
        <v>0.58189290891691681</v>
      </c>
      <c r="K28" s="78">
        <f>IF(RES_hh_tes!K28=0,"",RES_hh_tes!K28/RES_hh_fec!K28)</f>
        <v>0.58213530931331459</v>
      </c>
      <c r="L28" s="78">
        <f>IF(RES_hh_tes!L28=0,"",RES_hh_tes!L28/RES_hh_fec!L28)</f>
        <v>0.58252327322571573</v>
      </c>
      <c r="M28" s="78">
        <f>IF(RES_hh_tes!M28=0,"",RES_hh_tes!M28/RES_hh_fec!M28)</f>
        <v>0.58311437630596774</v>
      </c>
      <c r="N28" s="78">
        <f>IF(RES_hh_tes!N28=0,"",RES_hh_tes!N28/RES_hh_fec!N28)</f>
        <v>0.58363111072146423</v>
      </c>
      <c r="O28" s="78">
        <f>IF(RES_hh_tes!O28=0,"",RES_hh_tes!O28/RES_hh_fec!O28)</f>
        <v>0.58399153939931625</v>
      </c>
      <c r="P28" s="78">
        <f>IF(RES_hh_tes!P28=0,"",RES_hh_tes!P28/RES_hh_fec!P28)</f>
        <v>0.58400326369523747</v>
      </c>
      <c r="Q28" s="78">
        <f>IF(RES_hh_tes!Q28=0,"",RES_hh_tes!Q28/RES_hh_fec!Q28)</f>
        <v>0.58401404686145386</v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0.56603406874914874</v>
      </c>
      <c r="C29" s="78">
        <f>IF(RES_hh_tes!C29=0,"",RES_hh_tes!C29/RES_hh_fec!C29)</f>
        <v>0.56656279294599488</v>
      </c>
      <c r="D29" s="78">
        <f>IF(RES_hh_tes!D29=0,"",RES_hh_tes!D29/RES_hh_fec!D29)</f>
        <v>0.56667051835214888</v>
      </c>
      <c r="E29" s="78">
        <f>IF(RES_hh_tes!E29=0,"",RES_hh_tes!E29/RES_hh_fec!E29)</f>
        <v>0.56803684934890286</v>
      </c>
      <c r="F29" s="78">
        <f>IF(RES_hh_tes!F29=0,"",RES_hh_tes!F29/RES_hh_fec!F29)</f>
        <v>0.56977043461209531</v>
      </c>
      <c r="G29" s="78">
        <f>IF(RES_hh_tes!G29=0,"",RES_hh_tes!G29/RES_hh_fec!G29)</f>
        <v>0.57190554990304143</v>
      </c>
      <c r="H29" s="78">
        <f>IF(RES_hh_tes!H29=0,"",RES_hh_tes!H29/RES_hh_fec!H29)</f>
        <v>0.57470254163899681</v>
      </c>
      <c r="I29" s="78">
        <f>IF(RES_hh_tes!I29=0,"",RES_hh_tes!I29/RES_hh_fec!I29)</f>
        <v>0.57624075652807982</v>
      </c>
      <c r="J29" s="78">
        <f>IF(RES_hh_tes!J29=0,"",RES_hh_tes!J29/RES_hh_fec!J29)</f>
        <v>0.57699662942734375</v>
      </c>
      <c r="K29" s="78">
        <f>IF(RES_hh_tes!K29=0,"",RES_hh_tes!K29/RES_hh_fec!K29)</f>
        <v>0.57792729852030955</v>
      </c>
      <c r="L29" s="78">
        <f>IF(RES_hh_tes!L29=0,"",RES_hh_tes!L29/RES_hh_fec!L29)</f>
        <v>0.57869191422565247</v>
      </c>
      <c r="M29" s="78">
        <f>IF(RES_hh_tes!M29=0,"",RES_hh_tes!M29/RES_hh_fec!M29)</f>
        <v>0.57946770008848969</v>
      </c>
      <c r="N29" s="78">
        <f>IF(RES_hh_tes!N29=0,"",RES_hh_tes!N29/RES_hh_fec!N29)</f>
        <v>0.58003332554994058</v>
      </c>
      <c r="O29" s="78">
        <f>IF(RES_hh_tes!O29=0,"",RES_hh_tes!O29/RES_hh_fec!O29)</f>
        <v>0.5805805617784725</v>
      </c>
      <c r="P29" s="78">
        <f>IF(RES_hh_tes!P29=0,"",RES_hh_tes!P29/RES_hh_fec!P29)</f>
        <v>0.58092880782529277</v>
      </c>
      <c r="Q29" s="78">
        <f>IF(RES_hh_tes!Q29=0,"",RES_hh_tes!Q29/RES_hh_fec!Q29)</f>
        <v>0.58115563607381315</v>
      </c>
      <c r="R29" s="78">
        <f>IF(RES_hh_tes!R29=0,"",RES_hh_tes!R29/RES_hh_fec!R29)</f>
        <v>0.581885577191944</v>
      </c>
      <c r="S29" s="78">
        <f>IF(RES_hh_tes!S29=0,"",RES_hh_tes!S29/RES_hh_fec!S29)</f>
        <v>0.58290992866607982</v>
      </c>
      <c r="T29" s="78">
        <f>IF(RES_hh_tes!T29=0,"",RES_hh_tes!T29/RES_hh_fec!T29)</f>
        <v>0.5842781134363304</v>
      </c>
      <c r="U29" s="78">
        <f>IF(RES_hh_tes!U29=0,"",RES_hh_tes!U29/RES_hh_fec!U29)</f>
        <v>0.58550402808723911</v>
      </c>
      <c r="V29" s="78">
        <f>IF(RES_hh_tes!V29=0,"",RES_hh_tes!V29/RES_hh_fec!V29)</f>
        <v>0.5861733297552808</v>
      </c>
      <c r="W29" s="78">
        <f>IF(RES_hh_tes!W29=0,"",RES_hh_tes!W29/RES_hh_fec!W29)</f>
        <v>0.5871293640645131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0.5611934939510812</v>
      </c>
      <c r="C30" s="78">
        <f>IF(RES_hh_tes!C30=0,"",RES_hh_tes!C30/RES_hh_fec!C30)</f>
        <v>0.56205528347325961</v>
      </c>
      <c r="D30" s="78">
        <f>IF(RES_hh_tes!D30=0,"",RES_hh_tes!D30/RES_hh_fec!D30)</f>
        <v>0.5631696936912699</v>
      </c>
      <c r="E30" s="78">
        <f>IF(RES_hh_tes!E30=0,"",RES_hh_tes!E30/RES_hh_fec!E30)</f>
        <v>0.56475862360527584</v>
      </c>
      <c r="F30" s="78">
        <f>IF(RES_hh_tes!F30=0,"",RES_hh_tes!F30/RES_hh_fec!F30)</f>
        <v>0.56660350340674193</v>
      </c>
      <c r="G30" s="78">
        <f>IF(RES_hh_tes!G30=0,"",RES_hh_tes!G30/RES_hh_fec!G30)</f>
        <v>0.56853758621576</v>
      </c>
      <c r="H30" s="78">
        <f>IF(RES_hh_tes!H30=0,"",RES_hh_tes!H30/RES_hh_fec!H30)</f>
        <v>0.5703160465106325</v>
      </c>
      <c r="I30" s="78">
        <f>IF(RES_hh_tes!I30=0,"",RES_hh_tes!I30/RES_hh_fec!I30)</f>
        <v>0.57123219147376492</v>
      </c>
      <c r="J30" s="78">
        <f>IF(RES_hh_tes!J30=0,"",RES_hh_tes!J30/RES_hh_fec!J30)</f>
        <v>0.57178413413518303</v>
      </c>
      <c r="K30" s="78">
        <f>IF(RES_hh_tes!K30=0,"",RES_hh_tes!K30/RES_hh_fec!K30)</f>
        <v>0.57251084805024277</v>
      </c>
      <c r="L30" s="78">
        <f>IF(RES_hh_tes!L30=0,"",RES_hh_tes!L30/RES_hh_fec!L30)</f>
        <v>0.57343945831454635</v>
      </c>
      <c r="M30" s="78">
        <f>IF(RES_hh_tes!M30=0,"",RES_hh_tes!M30/RES_hh_fec!M30)</f>
        <v>0.57437828073599662</v>
      </c>
      <c r="N30" s="78">
        <f>IF(RES_hh_tes!N30=0,"",RES_hh_tes!N30/RES_hh_fec!N30)</f>
        <v>0.575194721067251</v>
      </c>
      <c r="O30" s="78">
        <f>IF(RES_hh_tes!O30=0,"",RES_hh_tes!O30/RES_hh_fec!O30)</f>
        <v>0.57579734564209017</v>
      </c>
      <c r="P30" s="78">
        <f>IF(RES_hh_tes!P30=0,"",RES_hh_tes!P30/RES_hh_fec!P30)</f>
        <v>0.57608985477745345</v>
      </c>
      <c r="Q30" s="78">
        <f>IF(RES_hh_tes!Q30=0,"",RES_hh_tes!Q30/RES_hh_fec!Q30)</f>
        <v>0.57627942581856406</v>
      </c>
      <c r="R30" s="78">
        <f>IF(RES_hh_tes!R30=0,"",RES_hh_tes!R30/RES_hh_fec!R30)</f>
        <v>0.57684565167706037</v>
      </c>
      <c r="S30" s="78">
        <f>IF(RES_hh_tes!S30=0,"",RES_hh_tes!S30/RES_hh_fec!S30)</f>
        <v>0.57802411060631065</v>
      </c>
      <c r="T30" s="78">
        <f>IF(RES_hh_tes!T30=0,"",RES_hh_tes!T30/RES_hh_fec!T30)</f>
        <v>0.58030318534393666</v>
      </c>
      <c r="U30" s="78">
        <f>IF(RES_hh_tes!U30=0,"",RES_hh_tes!U30/RES_hh_fec!U30)</f>
        <v>0.58372036840727914</v>
      </c>
      <c r="V30" s="78">
        <f>IF(RES_hh_tes!V30=0,"",RES_hh_tes!V30/RES_hh_fec!V30)</f>
        <v>0.58767542937749939</v>
      </c>
      <c r="W30" s="78">
        <f>IF(RES_hh_tes!W30=0,"",RES_hh_tes!W30/RES_hh_fec!W30)</f>
        <v>0.59166549956199432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0.5684989633134806</v>
      </c>
      <c r="C31" s="78">
        <f>IF(RES_hh_tes!C31=0,"",RES_hh_tes!C31/RES_hh_fec!C31)</f>
        <v>0.56951781623239517</v>
      </c>
      <c r="D31" s="78">
        <f>IF(RES_hh_tes!D31=0,"",RES_hh_tes!D31/RES_hh_fec!D31)</f>
        <v>0.57066973172641455</v>
      </c>
      <c r="E31" s="78">
        <f>IF(RES_hh_tes!E31=0,"",RES_hh_tes!E31/RES_hh_fec!E31)</f>
        <v>0.57191107477999825</v>
      </c>
      <c r="F31" s="78">
        <f>IF(RES_hh_tes!F31=0,"",RES_hh_tes!F31/RES_hh_fec!F31)</f>
        <v>0.57301408419098954</v>
      </c>
      <c r="G31" s="78">
        <f>IF(RES_hh_tes!G31=0,"",RES_hh_tes!G31/RES_hh_fec!G31)</f>
        <v>0.57412562066346773</v>
      </c>
      <c r="H31" s="78">
        <f>IF(RES_hh_tes!H31=0,"",RES_hh_tes!H31/RES_hh_fec!H31)</f>
        <v>0.57534082537647435</v>
      </c>
      <c r="I31" s="78">
        <f>IF(RES_hh_tes!I31=0,"",RES_hh_tes!I31/RES_hh_fec!I31)</f>
        <v>0.57598966613624225</v>
      </c>
      <c r="J31" s="78">
        <f>IF(RES_hh_tes!J31=0,"",RES_hh_tes!J31/RES_hh_fec!J31)</f>
        <v>0.57630511986493316</v>
      </c>
      <c r="K31" s="78">
        <f>IF(RES_hh_tes!K31=0,"",RES_hh_tes!K31/RES_hh_fec!K31)</f>
        <v>0.57663205476350221</v>
      </c>
      <c r="L31" s="78">
        <f>IF(RES_hh_tes!L31=0,"",RES_hh_tes!L31/RES_hh_fec!L31)</f>
        <v>0.57695867287034819</v>
      </c>
      <c r="M31" s="78">
        <f>IF(RES_hh_tes!M31=0,"",RES_hh_tes!M31/RES_hh_fec!M31)</f>
        <v>0.57724982053554019</v>
      </c>
      <c r="N31" s="78">
        <f>IF(RES_hh_tes!N31=0,"",RES_hh_tes!N31/RES_hh_fec!N31)</f>
        <v>0.57751386389264592</v>
      </c>
      <c r="O31" s="78">
        <f>IF(RES_hh_tes!O31=0,"",RES_hh_tes!O31/RES_hh_fec!O31)</f>
        <v>0.57772683881362408</v>
      </c>
      <c r="P31" s="78">
        <f>IF(RES_hh_tes!P31=0,"",RES_hh_tes!P31/RES_hh_fec!P31)</f>
        <v>0.57785401404678205</v>
      </c>
      <c r="Q31" s="78">
        <f>IF(RES_hh_tes!Q31=0,"",RES_hh_tes!Q31/RES_hh_fec!Q31)</f>
        <v>0.57796796761176661</v>
      </c>
      <c r="R31" s="78">
        <f>IF(RES_hh_tes!R31=0,"",RES_hh_tes!R31/RES_hh_fec!R31)</f>
        <v>0.57820618782269728</v>
      </c>
      <c r="S31" s="78">
        <f>IF(RES_hh_tes!S31=0,"",RES_hh_tes!S31/RES_hh_fec!S31)</f>
        <v>0.57870810385737359</v>
      </c>
      <c r="T31" s="78">
        <f>IF(RES_hh_tes!T31=0,"",RES_hh_tes!T31/RES_hh_fec!T31)</f>
        <v>0.57960895660988632</v>
      </c>
      <c r="U31" s="78">
        <f>IF(RES_hh_tes!U31=0,"",RES_hh_tes!U31/RES_hh_fec!U31)</f>
        <v>0.58072088525715482</v>
      </c>
      <c r="V31" s="78">
        <f>IF(RES_hh_tes!V31=0,"",RES_hh_tes!V31/RES_hh_fec!V31)</f>
        <v>0.58229109746940888</v>
      </c>
      <c r="W31" s="78">
        <f>IF(RES_hh_tes!W31=0,"",RES_hh_tes!W31/RES_hh_fec!W31)</f>
        <v>0.58386473675331119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0.72624826659821051</v>
      </c>
      <c r="C32" s="81">
        <f>IF(RES_hh_tes!C32=0,"",RES_hh_tes!C32/RES_hh_fec!C32)</f>
        <v>0.72872584859483935</v>
      </c>
      <c r="D32" s="81">
        <f>IF(RES_hh_tes!D32=0,"",RES_hh_tes!D32/RES_hh_fec!D32)</f>
        <v>0.73141998757558879</v>
      </c>
      <c r="E32" s="81">
        <f>IF(RES_hh_tes!E32=0,"",RES_hh_tes!E32/RES_hh_fec!E32)</f>
        <v>0.73398576245954839</v>
      </c>
      <c r="F32" s="81">
        <f>IF(RES_hh_tes!F32=0,"",RES_hh_tes!F32/RES_hh_fec!F32)</f>
        <v>0.73690113154568482</v>
      </c>
      <c r="G32" s="81">
        <f>IF(RES_hh_tes!G32=0,"",RES_hh_tes!G32/RES_hh_fec!G32)</f>
        <v>0.73997978544532983</v>
      </c>
      <c r="H32" s="81">
        <f>IF(RES_hh_tes!H32=0,"",RES_hh_tes!H32/RES_hh_fec!H32)</f>
        <v>0.74364179524652052</v>
      </c>
      <c r="I32" s="81">
        <f>IF(RES_hh_tes!I32=0,"",RES_hh_tes!I32/RES_hh_fec!I32)</f>
        <v>0.7456333093464812</v>
      </c>
      <c r="J32" s="81">
        <f>IF(RES_hh_tes!J32=0,"",RES_hh_tes!J32/RES_hh_fec!J32)</f>
        <v>0.74684625330208987</v>
      </c>
      <c r="K32" s="81">
        <f>IF(RES_hh_tes!K32=0,"",RES_hh_tes!K32/RES_hh_fec!K32)</f>
        <v>0.74866258936449981</v>
      </c>
      <c r="L32" s="81">
        <f>IF(RES_hh_tes!L32=0,"",RES_hh_tes!L32/RES_hh_fec!L32)</f>
        <v>0.75061296961489665</v>
      </c>
      <c r="M32" s="81">
        <f>IF(RES_hh_tes!M32=0,"",RES_hh_tes!M32/RES_hh_fec!M32)</f>
        <v>0.75294377631969178</v>
      </c>
      <c r="N32" s="81">
        <f>IF(RES_hh_tes!N32=0,"",RES_hh_tes!N32/RES_hh_fec!N32)</f>
        <v>0.75580823222022364</v>
      </c>
      <c r="O32" s="81">
        <f>IF(RES_hh_tes!O32=0,"",RES_hh_tes!O32/RES_hh_fec!O32)</f>
        <v>0.75903417388349081</v>
      </c>
      <c r="P32" s="81">
        <f>IF(RES_hh_tes!P32=0,"",RES_hh_tes!P32/RES_hh_fec!P32)</f>
        <v>0.76170266068735226</v>
      </c>
      <c r="Q32" s="81">
        <f>IF(RES_hh_tes!Q32=0,"",RES_hh_tes!Q32/RES_hh_fec!Q32)</f>
        <v>0.76571080177463191</v>
      </c>
      <c r="R32" s="81">
        <f>IF(RES_hh_tes!R32=0,"",RES_hh_tes!R32/RES_hh_fec!R32)</f>
        <v>0.77209176077309982</v>
      </c>
      <c r="S32" s="81">
        <f>IF(RES_hh_tes!S32=0,"",RES_hh_tes!S32/RES_hh_fec!S32)</f>
        <v>0.78222760039104855</v>
      </c>
      <c r="T32" s="81">
        <f>IF(RES_hh_tes!T32=0,"",RES_hh_tes!T32/RES_hh_fec!T32)</f>
        <v>0.79330986805167114</v>
      </c>
      <c r="U32" s="81">
        <f>IF(RES_hh_tes!U32=0,"",RES_hh_tes!U32/RES_hh_fec!U32)</f>
        <v>0.80775664450895279</v>
      </c>
      <c r="V32" s="81">
        <f>IF(RES_hh_tes!V32=0,"",RES_hh_tes!V32/RES_hh_fec!V32)</f>
        <v>0.82167802967783121</v>
      </c>
      <c r="W32" s="81">
        <f>IF(RES_hh_tes!W32=0,"",RES_hh_tes!W32/RES_hh_fec!W32)</f>
        <v>0.83364264481643624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282.3740388569297</v>
      </c>
      <c r="C3" s="65">
        <f t="shared" si="0"/>
        <v>260.41098461508767</v>
      </c>
      <c r="D3" s="65">
        <f t="shared" si="0"/>
        <v>241.24909805307465</v>
      </c>
      <c r="E3" s="65">
        <f t="shared" si="0"/>
        <v>205.96442723303272</v>
      </c>
      <c r="F3" s="65">
        <f t="shared" si="0"/>
        <v>226.18467745764386</v>
      </c>
      <c r="G3" s="65">
        <f t="shared" si="0"/>
        <v>228.62715990610701</v>
      </c>
      <c r="H3" s="65">
        <f t="shared" si="0"/>
        <v>212.76027812023943</v>
      </c>
      <c r="I3" s="65">
        <f t="shared" si="0"/>
        <v>183.87969497095625</v>
      </c>
      <c r="J3" s="65">
        <f t="shared" si="0"/>
        <v>195.21233059320843</v>
      </c>
      <c r="K3" s="65">
        <f t="shared" si="0"/>
        <v>173.29609987878803</v>
      </c>
      <c r="L3" s="65">
        <f t="shared" si="0"/>
        <v>188.85617827489597</v>
      </c>
      <c r="M3" s="65">
        <f t="shared" si="0"/>
        <v>193.04586299425418</v>
      </c>
      <c r="N3" s="65">
        <f t="shared" si="0"/>
        <v>195.30539567692642</v>
      </c>
      <c r="O3" s="65">
        <f t="shared" si="0"/>
        <v>184.9692957270592</v>
      </c>
      <c r="P3" s="65">
        <f t="shared" si="0"/>
        <v>180.60339545929548</v>
      </c>
      <c r="Q3" s="65">
        <f t="shared" si="0"/>
        <v>160.18953987900949</v>
      </c>
      <c r="R3" s="65">
        <f t="shared" ref="R3:V3" si="1">SUM(R4,R15,R17,R27)</f>
        <v>169.14894354473324</v>
      </c>
      <c r="S3" s="65">
        <f t="shared" si="1"/>
        <v>157.10945870418797</v>
      </c>
      <c r="T3" s="65">
        <f t="shared" si="1"/>
        <v>156.78113947983007</v>
      </c>
      <c r="U3" s="65">
        <f t="shared" si="1"/>
        <v>165.84370338710602</v>
      </c>
      <c r="V3" s="65">
        <f t="shared" si="1"/>
        <v>153.56682872652974</v>
      </c>
      <c r="W3" s="65">
        <f t="shared" ref="W3" si="2">SUM(W4,W15,W17,W27)</f>
        <v>157.01977542551714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229.37677259202366</v>
      </c>
      <c r="C4" s="69">
        <f t="shared" si="3"/>
        <v>207.54775122270485</v>
      </c>
      <c r="D4" s="69">
        <f t="shared" si="3"/>
        <v>200.63334085748556</v>
      </c>
      <c r="E4" s="69">
        <f t="shared" si="3"/>
        <v>167.90437996952352</v>
      </c>
      <c r="F4" s="69">
        <f t="shared" si="3"/>
        <v>184.30374069962451</v>
      </c>
      <c r="G4" s="69">
        <f t="shared" si="3"/>
        <v>187.81607670325673</v>
      </c>
      <c r="H4" s="69">
        <f t="shared" si="3"/>
        <v>172.85699459523426</v>
      </c>
      <c r="I4" s="69">
        <f t="shared" si="3"/>
        <v>154.99772506537974</v>
      </c>
      <c r="J4" s="69">
        <f t="shared" si="3"/>
        <v>162.67760872849311</v>
      </c>
      <c r="K4" s="69">
        <f t="shared" si="3"/>
        <v>145.06656356978814</v>
      </c>
      <c r="L4" s="69">
        <f t="shared" si="3"/>
        <v>155.61462275884392</v>
      </c>
      <c r="M4" s="69">
        <f t="shared" si="3"/>
        <v>159.15333782039167</v>
      </c>
      <c r="N4" s="69">
        <f t="shared" si="3"/>
        <v>163.33921887105396</v>
      </c>
      <c r="O4" s="69">
        <f t="shared" si="3"/>
        <v>154.21729891261282</v>
      </c>
      <c r="P4" s="69">
        <f t="shared" si="3"/>
        <v>147.73159961728206</v>
      </c>
      <c r="Q4" s="69">
        <f t="shared" si="3"/>
        <v>126.60151689990113</v>
      </c>
      <c r="R4" s="69">
        <f t="shared" ref="R4:V4" si="4">SUM(R5:R14)</f>
        <v>128.61666892549661</v>
      </c>
      <c r="S4" s="69">
        <f t="shared" si="4"/>
        <v>118.1978340122353</v>
      </c>
      <c r="T4" s="69">
        <f t="shared" si="4"/>
        <v>121.14654910923089</v>
      </c>
      <c r="U4" s="69">
        <f t="shared" si="4"/>
        <v>126.32332305239395</v>
      </c>
      <c r="V4" s="69">
        <f t="shared" si="4"/>
        <v>122.80816964489701</v>
      </c>
      <c r="W4" s="69">
        <f t="shared" ref="W4" si="5">SUM(W5:W14)</f>
        <v>126.65609741168092</v>
      </c>
      <c r="DA4" s="88" t="s">
        <v>265</v>
      </c>
    </row>
    <row r="5" spans="1:105" ht="12" customHeight="1" x14ac:dyDescent="0.25">
      <c r="A5" s="28" t="s">
        <v>51</v>
      </c>
      <c r="B5" s="72">
        <v>106.86588214967536</v>
      </c>
      <c r="C5" s="72">
        <v>80.215719467413379</v>
      </c>
      <c r="D5" s="72">
        <v>94.031963301338521</v>
      </c>
      <c r="E5" s="72">
        <v>65.641634618678822</v>
      </c>
      <c r="F5" s="72">
        <v>91.297194207579508</v>
      </c>
      <c r="G5" s="72">
        <v>82.572256323191709</v>
      </c>
      <c r="H5" s="72">
        <v>64.393702912757519</v>
      </c>
      <c r="I5" s="72">
        <v>39.463802354406049</v>
      </c>
      <c r="J5" s="72">
        <v>43.651440869621489</v>
      </c>
      <c r="K5" s="72">
        <v>26.947135156549134</v>
      </c>
      <c r="L5" s="72">
        <v>32.290811613474538</v>
      </c>
      <c r="M5" s="72">
        <v>39.931842857461852</v>
      </c>
      <c r="N5" s="72">
        <v>36.669750401339556</v>
      </c>
      <c r="O5" s="72">
        <v>36.618237691764811</v>
      </c>
      <c r="P5" s="72">
        <v>30.292371281500223</v>
      </c>
      <c r="Q5" s="72">
        <v>15.500143796907174</v>
      </c>
      <c r="R5" s="72">
        <v>3.3968253247473625</v>
      </c>
      <c r="S5" s="72">
        <v>3.9647365756107926</v>
      </c>
      <c r="T5" s="72">
        <v>3.7960386448434091</v>
      </c>
      <c r="U5" s="72">
        <v>4.294247904670768</v>
      </c>
      <c r="V5" s="72">
        <v>3.4590688314146676</v>
      </c>
      <c r="W5" s="72">
        <v>2.1474776963309008</v>
      </c>
      <c r="DA5" s="89" t="s">
        <v>446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447</v>
      </c>
    </row>
    <row r="7" spans="1:105" ht="12" customHeight="1" x14ac:dyDescent="0.25">
      <c r="A7" s="28" t="s">
        <v>205</v>
      </c>
      <c r="B7" s="72">
        <v>39.567045460915146</v>
      </c>
      <c r="C7" s="72">
        <v>45.141987116859923</v>
      </c>
      <c r="D7" s="72">
        <v>33.726061972425647</v>
      </c>
      <c r="E7" s="72">
        <v>28.244811957090246</v>
      </c>
      <c r="F7" s="72">
        <v>16.927318397736698</v>
      </c>
      <c r="G7" s="72">
        <v>16.85299223326821</v>
      </c>
      <c r="H7" s="72">
        <v>19.588409786006665</v>
      </c>
      <c r="I7" s="72">
        <v>17.166584800245218</v>
      </c>
      <c r="J7" s="72">
        <v>20.051911226517358</v>
      </c>
      <c r="K7" s="72">
        <v>14.410332168690541</v>
      </c>
      <c r="L7" s="72">
        <v>11.518149479787615</v>
      </c>
      <c r="M7" s="72">
        <v>14.325094866806722</v>
      </c>
      <c r="N7" s="72">
        <v>14.269502541040655</v>
      </c>
      <c r="O7" s="72">
        <v>11.383819133343637</v>
      </c>
      <c r="P7" s="72">
        <v>11.392651930047103</v>
      </c>
      <c r="Q7" s="72">
        <v>11.396647921834186</v>
      </c>
      <c r="R7" s="72">
        <v>8.5716759411722752</v>
      </c>
      <c r="S7" s="72">
        <v>5.7335042064060744</v>
      </c>
      <c r="T7" s="72">
        <v>5.7602548008368277</v>
      </c>
      <c r="U7" s="72">
        <v>5.746506719664132</v>
      </c>
      <c r="V7" s="72">
        <v>5.7524033716643483</v>
      </c>
      <c r="W7" s="72">
        <v>2.8821338914738983</v>
      </c>
      <c r="DA7" s="89" t="s">
        <v>448</v>
      </c>
    </row>
    <row r="8" spans="1:105" ht="12" customHeight="1" x14ac:dyDescent="0.25">
      <c r="A8" s="28" t="s">
        <v>192</v>
      </c>
      <c r="B8" s="72">
        <v>82.943844981433145</v>
      </c>
      <c r="C8" s="72">
        <v>82.19004463843153</v>
      </c>
      <c r="D8" s="72">
        <v>72.875315583721402</v>
      </c>
      <c r="E8" s="72">
        <v>74.017933393754447</v>
      </c>
      <c r="F8" s="72">
        <v>76.079228094308306</v>
      </c>
      <c r="G8" s="72">
        <v>88.390828146796807</v>
      </c>
      <c r="H8" s="72">
        <v>88.874881896470058</v>
      </c>
      <c r="I8" s="72">
        <v>98.36733791072848</v>
      </c>
      <c r="J8" s="72">
        <v>98.974256632354255</v>
      </c>
      <c r="K8" s="72">
        <v>103.70909624454848</v>
      </c>
      <c r="L8" s="72">
        <v>111.80566166558177</v>
      </c>
      <c r="M8" s="72">
        <v>104.89640009612309</v>
      </c>
      <c r="N8" s="72">
        <v>112.39996592867375</v>
      </c>
      <c r="O8" s="72">
        <v>106.21524208750436</v>
      </c>
      <c r="P8" s="72">
        <v>106.04657640573473</v>
      </c>
      <c r="Q8" s="72">
        <v>99.704725181159759</v>
      </c>
      <c r="R8" s="72">
        <v>116.64816765957698</v>
      </c>
      <c r="S8" s="72">
        <v>108.49959323021844</v>
      </c>
      <c r="T8" s="72">
        <v>111.59025566355065</v>
      </c>
      <c r="U8" s="72">
        <v>116.28256842805905</v>
      </c>
      <c r="V8" s="72">
        <v>113.59669744181799</v>
      </c>
      <c r="W8" s="72">
        <v>121.62648582387612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26.983832688265945</v>
      </c>
      <c r="C17" s="69">
        <f t="shared" si="7"/>
        <v>24.680569627271272</v>
      </c>
      <c r="D17" s="69">
        <f t="shared" si="7"/>
        <v>25.070701326966148</v>
      </c>
      <c r="E17" s="69">
        <f t="shared" si="7"/>
        <v>20.162969830189255</v>
      </c>
      <c r="F17" s="69">
        <f t="shared" si="7"/>
        <v>22.920416771709061</v>
      </c>
      <c r="G17" s="69">
        <f t="shared" si="7"/>
        <v>24.630674839109592</v>
      </c>
      <c r="H17" s="69">
        <f t="shared" si="7"/>
        <v>23.532077022590229</v>
      </c>
      <c r="I17" s="69">
        <f t="shared" si="7"/>
        <v>16.834156921649544</v>
      </c>
      <c r="J17" s="69">
        <f t="shared" si="7"/>
        <v>17.424852695194588</v>
      </c>
      <c r="K17" s="69">
        <f t="shared" si="7"/>
        <v>14.493190488195049</v>
      </c>
      <c r="L17" s="69">
        <f t="shared" si="7"/>
        <v>15.450622451870462</v>
      </c>
      <c r="M17" s="69">
        <f t="shared" si="7"/>
        <v>16.152803138849634</v>
      </c>
      <c r="N17" s="69">
        <f t="shared" si="7"/>
        <v>16.756140952091279</v>
      </c>
      <c r="O17" s="69">
        <f t="shared" si="7"/>
        <v>15.88199120879433</v>
      </c>
      <c r="P17" s="69">
        <f t="shared" si="7"/>
        <v>15.079545696582535</v>
      </c>
      <c r="Q17" s="69">
        <f t="shared" si="7"/>
        <v>13.012706934852044</v>
      </c>
      <c r="R17" s="69">
        <f t="shared" ref="R17:V17" si="8">SUM(R18:R26)</f>
        <v>13.243981712361752</v>
      </c>
      <c r="S17" s="69">
        <f t="shared" si="8"/>
        <v>12.122235231090192</v>
      </c>
      <c r="T17" s="69">
        <f t="shared" si="8"/>
        <v>11.930376150869419</v>
      </c>
      <c r="U17" s="69">
        <f t="shared" si="8"/>
        <v>12.841631911635728</v>
      </c>
      <c r="V17" s="69">
        <f t="shared" si="8"/>
        <v>12.324999243284417</v>
      </c>
      <c r="W17" s="69">
        <f t="shared" ref="W17" si="9">SUM(W18:W26)</f>
        <v>12.734001541646272</v>
      </c>
      <c r="DA17" s="88" t="s">
        <v>267</v>
      </c>
    </row>
    <row r="18" spans="1:105" ht="12" customHeight="1" x14ac:dyDescent="0.25">
      <c r="A18" s="28" t="s">
        <v>51</v>
      </c>
      <c r="B18" s="72">
        <v>12.861454112863546</v>
      </c>
      <c r="C18" s="72">
        <v>9.8116891203763679</v>
      </c>
      <c r="D18" s="72">
        <v>12.038636834274735</v>
      </c>
      <c r="E18" s="72">
        <v>8.0941734584802756</v>
      </c>
      <c r="F18" s="72">
        <v>11.542835493296614</v>
      </c>
      <c r="G18" s="72">
        <v>10.993473762284202</v>
      </c>
      <c r="H18" s="72">
        <v>8.8962986227508143</v>
      </c>
      <c r="I18" s="72">
        <v>4.2835821051924423</v>
      </c>
      <c r="J18" s="72">
        <v>4.6357652238954943</v>
      </c>
      <c r="K18" s="72">
        <v>2.6233330631545662</v>
      </c>
      <c r="L18" s="72">
        <v>3.1138363026740907</v>
      </c>
      <c r="M18" s="72">
        <v>3.9676994799613956</v>
      </c>
      <c r="N18" s="72">
        <v>3.6889393364111962</v>
      </c>
      <c r="O18" s="72">
        <v>3.708905406592276</v>
      </c>
      <c r="P18" s="72">
        <v>3.0298511355578661</v>
      </c>
      <c r="Q18" s="72">
        <v>1.5444690742285836</v>
      </c>
      <c r="R18" s="72">
        <v>0.33244869998594073</v>
      </c>
      <c r="S18" s="72">
        <v>0.38129072857738711</v>
      </c>
      <c r="T18" s="72">
        <v>0.35093571498666304</v>
      </c>
      <c r="U18" s="72">
        <v>0.41446816243520718</v>
      </c>
      <c r="V18" s="72">
        <v>0.33435673511498881</v>
      </c>
      <c r="W18" s="72">
        <v>0.20709288918611277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4.3149745390848597</v>
      </c>
      <c r="C20" s="72">
        <v>5.0088928831400548</v>
      </c>
      <c r="D20" s="72">
        <v>3.8870980275743459</v>
      </c>
      <c r="E20" s="72">
        <v>3.0994880429097571</v>
      </c>
      <c r="F20" s="72">
        <v>1.8792616022633049</v>
      </c>
      <c r="G20" s="72">
        <v>1.9535877667317953</v>
      </c>
      <c r="H20" s="72">
        <v>2.352600213993334</v>
      </c>
      <c r="I20" s="72">
        <v>1.6399951997547872</v>
      </c>
      <c r="J20" s="72">
        <v>1.8890987734826388</v>
      </c>
      <c r="K20" s="72">
        <v>1.2618178313094575</v>
      </c>
      <c r="L20" s="72">
        <v>1.0195705202123813</v>
      </c>
      <c r="M20" s="72">
        <v>1.3470551331932761</v>
      </c>
      <c r="N20" s="72">
        <v>1.4026474589593503</v>
      </c>
      <c r="O20" s="72">
        <v>1.1539008666563644</v>
      </c>
      <c r="P20" s="72">
        <v>1.1450680699528926</v>
      </c>
      <c r="Q20" s="72">
        <v>1.1410720781658137</v>
      </c>
      <c r="R20" s="72">
        <v>0.83161405882772166</v>
      </c>
      <c r="S20" s="72">
        <v>0.53535579359392826</v>
      </c>
      <c r="T20" s="72">
        <v>0.50860519916317559</v>
      </c>
      <c r="U20" s="72">
        <v>0.52235328033586681</v>
      </c>
      <c r="V20" s="72">
        <v>0.51645662833565464</v>
      </c>
      <c r="W20" s="72">
        <v>0.25229610852610207</v>
      </c>
      <c r="DA20" s="89" t="s">
        <v>459</v>
      </c>
    </row>
    <row r="21" spans="1:105" ht="12" customHeight="1" x14ac:dyDescent="0.25">
      <c r="A21" s="28" t="s">
        <v>192</v>
      </c>
      <c r="B21" s="72">
        <v>9.8074040363175392</v>
      </c>
      <c r="C21" s="72">
        <v>9.8599876237548489</v>
      </c>
      <c r="D21" s="72">
        <v>9.1449664651170668</v>
      </c>
      <c r="E21" s="72">
        <v>8.9693083287992241</v>
      </c>
      <c r="F21" s="72">
        <v>9.4983196761491406</v>
      </c>
      <c r="G21" s="72">
        <v>11.683613310093595</v>
      </c>
      <c r="H21" s="72">
        <v>12.283178185846083</v>
      </c>
      <c r="I21" s="72">
        <v>10.910579616702313</v>
      </c>
      <c r="J21" s="72">
        <v>10.899988697816454</v>
      </c>
      <c r="K21" s="72">
        <v>10.608039593731025</v>
      </c>
      <c r="L21" s="72">
        <v>11.317215628983991</v>
      </c>
      <c r="M21" s="72">
        <v>10.838048525694962</v>
      </c>
      <c r="N21" s="72">
        <v>11.664554156720731</v>
      </c>
      <c r="O21" s="72">
        <v>11.01918493554569</v>
      </c>
      <c r="P21" s="72">
        <v>10.904626491071777</v>
      </c>
      <c r="Q21" s="72">
        <v>10.327165782457648</v>
      </c>
      <c r="R21" s="72">
        <v>12.07991895354809</v>
      </c>
      <c r="S21" s="72">
        <v>11.205588708918876</v>
      </c>
      <c r="T21" s="72">
        <v>11.07083523671958</v>
      </c>
      <c r="U21" s="72">
        <v>11.904810468864655</v>
      </c>
      <c r="V21" s="72">
        <v>11.474185879833774</v>
      </c>
      <c r="W21" s="72">
        <v>12.274612543934056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26.013433576640143</v>
      </c>
      <c r="C27" s="69">
        <f t="shared" si="10"/>
        <v>28.182663765111535</v>
      </c>
      <c r="D27" s="69">
        <f t="shared" si="10"/>
        <v>15.545055868622939</v>
      </c>
      <c r="E27" s="69">
        <f t="shared" si="10"/>
        <v>17.897077433319961</v>
      </c>
      <c r="F27" s="69">
        <f t="shared" si="10"/>
        <v>18.960519986310299</v>
      </c>
      <c r="G27" s="69">
        <f t="shared" si="10"/>
        <v>16.180408363740689</v>
      </c>
      <c r="H27" s="69">
        <f t="shared" si="10"/>
        <v>16.371206502414978</v>
      </c>
      <c r="I27" s="69">
        <f t="shared" si="10"/>
        <v>12.047812983926985</v>
      </c>
      <c r="J27" s="69">
        <f t="shared" si="10"/>
        <v>15.109869169520721</v>
      </c>
      <c r="K27" s="69">
        <f t="shared" si="10"/>
        <v>13.736345820804839</v>
      </c>
      <c r="L27" s="69">
        <f t="shared" si="10"/>
        <v>17.790933064181573</v>
      </c>
      <c r="M27" s="69">
        <f t="shared" si="10"/>
        <v>17.739722035012868</v>
      </c>
      <c r="N27" s="69">
        <f t="shared" si="10"/>
        <v>15.210035853781207</v>
      </c>
      <c r="O27" s="69">
        <f t="shared" si="10"/>
        <v>14.870005605652057</v>
      </c>
      <c r="P27" s="69">
        <f t="shared" si="10"/>
        <v>17.792250145430899</v>
      </c>
      <c r="Q27" s="69">
        <f t="shared" si="10"/>
        <v>20.575316044256311</v>
      </c>
      <c r="R27" s="69">
        <f t="shared" ref="R27:V27" si="11">SUM(R28:R32)</f>
        <v>27.28829290687489</v>
      </c>
      <c r="S27" s="69">
        <f t="shared" si="11"/>
        <v>26.789389460862488</v>
      </c>
      <c r="T27" s="69">
        <f t="shared" si="11"/>
        <v>23.704214219729774</v>
      </c>
      <c r="U27" s="69">
        <f t="shared" si="11"/>
        <v>26.678748423076353</v>
      </c>
      <c r="V27" s="69">
        <f t="shared" si="11"/>
        <v>18.433659838348319</v>
      </c>
      <c r="W27" s="69">
        <f t="shared" ref="W27" si="12">SUM(W28:W32)</f>
        <v>17.629676472189935</v>
      </c>
      <c r="DA27" s="88" t="s">
        <v>268</v>
      </c>
    </row>
    <row r="28" spans="1:105" ht="12" customHeight="1" x14ac:dyDescent="0.25">
      <c r="A28" s="28" t="s">
        <v>51</v>
      </c>
      <c r="B28" s="72">
        <v>3.0829583143908024</v>
      </c>
      <c r="C28" s="72">
        <v>2.3362665072978932</v>
      </c>
      <c r="D28" s="72">
        <v>2.4122521974613971</v>
      </c>
      <c r="E28" s="72">
        <v>1.698888195873635</v>
      </c>
      <c r="F28" s="72">
        <v>2.4242167967677566</v>
      </c>
      <c r="G28" s="72">
        <v>2.0165441006311169</v>
      </c>
      <c r="H28" s="72">
        <v>1.6752808647311952</v>
      </c>
      <c r="I28" s="72">
        <v>0.81981003135778574</v>
      </c>
      <c r="J28" s="72">
        <v>0.90025877969143675</v>
      </c>
      <c r="K28" s="72">
        <v>0.43532593908432132</v>
      </c>
      <c r="L28" s="72">
        <v>0.59072075874735464</v>
      </c>
      <c r="M28" s="72">
        <v>0.72458105683091167</v>
      </c>
      <c r="N28" s="72">
        <v>0.70007021917560952</v>
      </c>
      <c r="O28" s="72">
        <v>0.69952690870205514</v>
      </c>
      <c r="P28" s="72">
        <v>0.61894208223739144</v>
      </c>
      <c r="Q28" s="72">
        <v>0.42799796787381483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17.22622428</v>
      </c>
      <c r="C29" s="72">
        <v>20.097299520000007</v>
      </c>
      <c r="D29" s="72">
        <v>8.6132257200000026</v>
      </c>
      <c r="E29" s="72">
        <v>11.484300959999999</v>
      </c>
      <c r="F29" s="72">
        <v>11.484300959999993</v>
      </c>
      <c r="G29" s="72">
        <v>8.6132257199999973</v>
      </c>
      <c r="H29" s="72">
        <v>8.6132257199999902</v>
      </c>
      <c r="I29" s="72">
        <v>5.7421504799999896</v>
      </c>
      <c r="J29" s="72">
        <v>8.6132257199999884</v>
      </c>
      <c r="K29" s="72">
        <v>8.613225719999992</v>
      </c>
      <c r="L29" s="72">
        <v>11.371629599999988</v>
      </c>
      <c r="M29" s="72">
        <v>11.37162959999999</v>
      </c>
      <c r="N29" s="72">
        <v>8.6132257200000044</v>
      </c>
      <c r="O29" s="72">
        <v>8.613225719999992</v>
      </c>
      <c r="P29" s="72">
        <v>11.484300959999972</v>
      </c>
      <c r="Q29" s="72">
        <v>14.355149039999938</v>
      </c>
      <c r="R29" s="72">
        <v>20.09729951999995</v>
      </c>
      <c r="S29" s="72">
        <v>20.097299519999897</v>
      </c>
      <c r="T29" s="72">
        <v>17.226224279999929</v>
      </c>
      <c r="U29" s="72">
        <v>19.14981516000001</v>
      </c>
      <c r="V29" s="72">
        <v>11.484300960000027</v>
      </c>
      <c r="W29" s="72">
        <v>9.7615195200000269</v>
      </c>
      <c r="DA29" s="89" t="s">
        <v>467</v>
      </c>
    </row>
    <row r="30" spans="1:105" ht="12" customHeight="1" x14ac:dyDescent="0.25">
      <c r="A30" s="28" t="s">
        <v>192</v>
      </c>
      <c r="B30" s="72">
        <v>5.7042509822493415</v>
      </c>
      <c r="C30" s="72">
        <v>5.7490977378136341</v>
      </c>
      <c r="D30" s="72">
        <v>4.5195779511615379</v>
      </c>
      <c r="E30" s="72">
        <v>4.7138882774463262</v>
      </c>
      <c r="F30" s="72">
        <v>5.0520022295425475</v>
      </c>
      <c r="G30" s="72">
        <v>5.5506385431095753</v>
      </c>
      <c r="H30" s="72">
        <v>6.0826999176837928</v>
      </c>
      <c r="I30" s="72">
        <v>5.4858524725692099</v>
      </c>
      <c r="J30" s="72">
        <v>5.5963846698292956</v>
      </c>
      <c r="K30" s="72">
        <v>4.6877941617205252</v>
      </c>
      <c r="L30" s="72">
        <v>5.8285827054342327</v>
      </c>
      <c r="M30" s="72">
        <v>5.643511378181965</v>
      </c>
      <c r="N30" s="72">
        <v>5.8967399146055941</v>
      </c>
      <c r="O30" s="72">
        <v>5.5572529769500107</v>
      </c>
      <c r="P30" s="72">
        <v>5.6890071031935348</v>
      </c>
      <c r="Q30" s="72">
        <v>5.7921690363825569</v>
      </c>
      <c r="R30" s="72">
        <v>7.1909933868749398</v>
      </c>
      <c r="S30" s="72">
        <v>6.6920899408625907</v>
      </c>
      <c r="T30" s="72">
        <v>6.4779899397298459</v>
      </c>
      <c r="U30" s="72">
        <v>7.5289332630763424</v>
      </c>
      <c r="V30" s="72">
        <v>6.9493588783482929</v>
      </c>
      <c r="W30" s="72">
        <v>7.8681569521899082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18038.115691279028</v>
      </c>
      <c r="C3" s="65">
        <f>IF(RES_hh_fec!C3=0,0,1000*11630*RES_hh_fec!C3/RES_hh_num!C3)</f>
        <v>18207.11285916049</v>
      </c>
      <c r="D3" s="65">
        <f>IF(RES_hh_fec!D3=0,0,1000*11630*RES_hh_fec!D3/RES_hh_num!D3)</f>
        <v>17323.403644186885</v>
      </c>
      <c r="E3" s="65">
        <f>IF(RES_hh_fec!E3=0,0,1000*11630*RES_hh_fec!E3/RES_hh_num!E3)</f>
        <v>17265.595287142292</v>
      </c>
      <c r="F3" s="65">
        <f>IF(RES_hh_fec!F3=0,0,1000*11630*RES_hh_fec!F3/RES_hh_num!F3)</f>
        <v>17019.279960704374</v>
      </c>
      <c r="G3" s="65">
        <f>IF(RES_hh_fec!G3=0,0,1000*11630*RES_hh_fec!G3/RES_hh_num!G3)</f>
        <v>16406.177325027675</v>
      </c>
      <c r="H3" s="65">
        <f>IF(RES_hh_fec!H3=0,0,1000*11630*RES_hh_fec!H3/RES_hh_num!H3)</f>
        <v>16018.513291223191</v>
      </c>
      <c r="I3" s="65">
        <f>IF(RES_hh_fec!I3=0,0,1000*11630*RES_hh_fec!I3/RES_hh_num!I3)</f>
        <v>17389.681153482448</v>
      </c>
      <c r="J3" s="65">
        <f>IF(RES_hh_fec!J3=0,0,1000*11630*RES_hh_fec!J3/RES_hh_num!J3)</f>
        <v>16816.709577304944</v>
      </c>
      <c r="K3" s="65">
        <f>IF(RES_hh_fec!K3=0,0,1000*11630*RES_hh_fec!K3/RES_hh_num!K3)</f>
        <v>17131.964258420634</v>
      </c>
      <c r="L3" s="65">
        <f>IF(RES_hh_fec!L3=0,0,1000*11630*RES_hh_fec!L3/RES_hh_num!L3)</f>
        <v>18208.060299842175</v>
      </c>
      <c r="M3" s="65">
        <f>IF(RES_hh_fec!M3=0,0,1000*11630*RES_hh_fec!M3/RES_hh_num!M3)</f>
        <v>16420.209878179227</v>
      </c>
      <c r="N3" s="65">
        <f>IF(RES_hh_fec!N3=0,0,1000*11630*RES_hh_fec!N3/RES_hh_num!N3)</f>
        <v>17100.677760938532</v>
      </c>
      <c r="O3" s="65">
        <f>IF(RES_hh_fec!O3=0,0,1000*11630*RES_hh_fec!O3/RES_hh_num!O3)</f>
        <v>16460.019444326463</v>
      </c>
      <c r="P3" s="65">
        <f>IF(RES_hh_fec!P3=0,0,1000*11630*RES_hh_fec!P3/RES_hh_num!P3)</f>
        <v>15672.519306975013</v>
      </c>
      <c r="Q3" s="65">
        <f>IF(RES_hh_fec!Q3=0,0,1000*11630*RES_hh_fec!Q3/RES_hh_num!Q3)</f>
        <v>15022.297881557422</v>
      </c>
      <c r="R3" s="65">
        <f>IF(RES_hh_fec!R3=0,0,1000*11630*RES_hh_fec!R3/RES_hh_num!R3)</f>
        <v>16142.735839374516</v>
      </c>
      <c r="S3" s="65">
        <f>IF(RES_hh_fec!S3=0,0,1000*11630*RES_hh_fec!S3/RES_hh_num!S3)</f>
        <v>16002.478996110434</v>
      </c>
      <c r="T3" s="65">
        <f>IF(RES_hh_fec!T3=0,0,1000*11630*RES_hh_fec!T3/RES_hh_num!T3)</f>
        <v>16173.327675270733</v>
      </c>
      <c r="U3" s="65">
        <f>IF(RES_hh_fec!U3=0,0,1000*11630*RES_hh_fec!U3/RES_hh_num!U3)</f>
        <v>15578.058486247673</v>
      </c>
      <c r="V3" s="65">
        <f>IF(RES_hh_fec!V3=0,0,1000*11630*RES_hh_fec!V3/RES_hh_num!V3)</f>
        <v>15353.629743885767</v>
      </c>
      <c r="W3" s="65">
        <f>IF(RES_hh_fec!W3=0,0,1000*11630*RES_hh_fec!W3/RES_hh_num!W3)</f>
        <v>15460.032187528617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15106.035430984692</v>
      </c>
      <c r="C4" s="69">
        <f>IF(RES_hh_fec!C4=0,0,1000*11630*RES_hh_fec!C4/RES_hh_num!C4)</f>
        <v>15204.438041377103</v>
      </c>
      <c r="D4" s="69">
        <f>IF(RES_hh_fec!D4=0,0,1000*11630*RES_hh_fec!D4/RES_hh_num!D4)</f>
        <v>14518.799463544319</v>
      </c>
      <c r="E4" s="69">
        <f>IF(RES_hh_fec!E4=0,0,1000*11630*RES_hh_fec!E4/RES_hh_num!E4)</f>
        <v>14530.297805695163</v>
      </c>
      <c r="F4" s="69">
        <f>IF(RES_hh_fec!F4=0,0,1000*11630*RES_hh_fec!F4/RES_hh_num!F4)</f>
        <v>14273.138896197459</v>
      </c>
      <c r="G4" s="69">
        <f>IF(RES_hh_fec!G4=0,0,1000*11630*RES_hh_fec!G4/RES_hh_num!G4)</f>
        <v>13748.611146910709</v>
      </c>
      <c r="H4" s="69">
        <f>IF(RES_hh_fec!H4=0,0,1000*11630*RES_hh_fec!H4/RES_hh_num!H4)</f>
        <v>13311.058241488958</v>
      </c>
      <c r="I4" s="69">
        <f>IF(RES_hh_fec!I4=0,0,1000*11630*RES_hh_fec!I4/RES_hh_num!I4)</f>
        <v>14963.694543866484</v>
      </c>
      <c r="J4" s="69">
        <f>IF(RES_hh_fec!J4=0,0,1000*11630*RES_hh_fec!J4/RES_hh_num!J4)</f>
        <v>14476.221024968738</v>
      </c>
      <c r="K4" s="69">
        <f>IF(RES_hh_fec!K4=0,0,1000*11630*RES_hh_fec!K4/RES_hh_num!K4)</f>
        <v>14948.917474376876</v>
      </c>
      <c r="L4" s="69">
        <f>IF(RES_hh_fec!L4=0,0,1000*11630*RES_hh_fec!L4/RES_hh_num!L4)</f>
        <v>15861.227360139437</v>
      </c>
      <c r="M4" s="69">
        <f>IF(RES_hh_fec!M4=0,0,1000*11630*RES_hh_fec!M4/RES_hh_num!M4)</f>
        <v>14269.84814486176</v>
      </c>
      <c r="N4" s="69">
        <f>IF(RES_hh_fec!N4=0,0,1000*11630*RES_hh_fec!N4/RES_hh_num!N4)</f>
        <v>14885.28572305556</v>
      </c>
      <c r="O4" s="69">
        <f>IF(RES_hh_fec!O4=0,0,1000*11630*RES_hh_fec!O4/RES_hh_num!O4)</f>
        <v>14333.976241639473</v>
      </c>
      <c r="P4" s="69">
        <f>IF(RES_hh_fec!P4=0,0,1000*11630*RES_hh_fec!P4/RES_hh_num!P4)</f>
        <v>13641.303055802033</v>
      </c>
      <c r="Q4" s="69">
        <f>IF(RES_hh_fec!Q4=0,0,1000*11630*RES_hh_fec!Q4/RES_hh_num!Q4)</f>
        <v>13020.381227107784</v>
      </c>
      <c r="R4" s="69">
        <f>IF(RES_hh_fec!R4=0,0,1000*11630*RES_hh_fec!R4/RES_hh_num!R4)</f>
        <v>13947.653629671318</v>
      </c>
      <c r="S4" s="69">
        <f>IF(RES_hh_fec!S4=0,0,1000*11630*RES_hh_fec!S4/RES_hh_num!S4)</f>
        <v>13828.324184475201</v>
      </c>
      <c r="T4" s="69">
        <f>IF(RES_hh_fec!T4=0,0,1000*11630*RES_hh_fec!T4/RES_hh_num!T4)</f>
        <v>14062.621959239623</v>
      </c>
      <c r="U4" s="69">
        <f>IF(RES_hh_fec!U4=0,0,1000*11630*RES_hh_fec!U4/RES_hh_num!U4)</f>
        <v>13438.177844629276</v>
      </c>
      <c r="V4" s="69">
        <f>IF(RES_hh_fec!V4=0,0,1000*11630*RES_hh_fec!V4/RES_hh_num!V4)</f>
        <v>13304.509193948821</v>
      </c>
      <c r="W4" s="69">
        <f>IF(RES_hh_fec!W4=0,0,1000*11630*RES_hh_fec!W4/RES_hh_num!W4)</f>
        <v>13361.149849059271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16606.501776666177</v>
      </c>
      <c r="C5" s="72">
        <f>IF(RES_hh_fec!C5=0,0,1000*11630*RES_hh_fec!C5/RES_hh_num!C5)</f>
        <v>13554.959650631994</v>
      </c>
      <c r="D5" s="72">
        <f>IF(RES_hh_fec!D5=0,0,1000*11630*RES_hh_fec!D5/RES_hh_num!D5)</f>
        <v>16359.560390948993</v>
      </c>
      <c r="E5" s="72">
        <f>IF(RES_hh_fec!E5=0,0,1000*11630*RES_hh_fec!E5/RES_hh_num!E5)</f>
        <v>12196.764978113179</v>
      </c>
      <c r="F5" s="72">
        <f>IF(RES_hh_fec!F5=0,0,1000*11630*RES_hh_fec!F5/RES_hh_num!F5)</f>
        <v>17524.593108008779</v>
      </c>
      <c r="G5" s="72">
        <f>IF(RES_hh_fec!G5=0,0,1000*11630*RES_hh_fec!G5/RES_hh_num!G5)</f>
        <v>16366.448597651497</v>
      </c>
      <c r="H5" s="72">
        <f>IF(RES_hh_fec!H5=0,0,1000*11630*RES_hh_fec!H5/RES_hh_num!H5)</f>
        <v>14833.755821700299</v>
      </c>
      <c r="I5" s="72">
        <f>IF(RES_hh_fec!I5=0,0,1000*11630*RES_hh_fec!I5/RES_hh_num!I5)</f>
        <v>12212.766836154618</v>
      </c>
      <c r="J5" s="72">
        <f>IF(RES_hh_fec!J5=0,0,1000*11630*RES_hh_fec!J5/RES_hh_num!J5)</f>
        <v>16511.7088632702</v>
      </c>
      <c r="K5" s="72">
        <f>IF(RES_hh_fec!K5=0,0,1000*11630*RES_hh_fec!K5/RES_hh_num!K5)</f>
        <v>12835.040793365781</v>
      </c>
      <c r="L5" s="72">
        <f>IF(RES_hh_fec!L5=0,0,1000*11630*RES_hh_fec!L5/RES_hh_num!L5)</f>
        <v>15310.816503073478</v>
      </c>
      <c r="M5" s="72">
        <f>IF(RES_hh_fec!M5=0,0,1000*11630*RES_hh_fec!M5/RES_hh_num!M5)</f>
        <v>17464.481921858038</v>
      </c>
      <c r="N5" s="72">
        <f>IF(RES_hh_fec!N5=0,0,1000*11630*RES_hh_fec!N5/RES_hh_num!N5)</f>
        <v>15702.240913070338</v>
      </c>
      <c r="O5" s="72">
        <f>IF(RES_hh_fec!O5=0,0,1000*11630*RES_hh_fec!O5/RES_hh_num!O5)</f>
        <v>16377.738907023757</v>
      </c>
      <c r="P5" s="72">
        <f>IF(RES_hh_fec!P5=0,0,1000*11630*RES_hh_fec!P5/RES_hh_num!P5)</f>
        <v>16766.688820493087</v>
      </c>
      <c r="Q5" s="72">
        <f>IF(RES_hh_fec!Q5=0,0,1000*11630*RES_hh_fec!Q5/RES_hh_num!Q5)</f>
        <v>12881.589751606234</v>
      </c>
      <c r="R5" s="72">
        <f>IF(RES_hh_fec!R5=0,0,1000*11630*RES_hh_fec!R5/RES_hh_num!R5)</f>
        <v>5866.9262780176196</v>
      </c>
      <c r="S5" s="72">
        <f>IF(RES_hh_fec!S5=0,0,1000*11630*RES_hh_fec!S5/RES_hh_num!S5)</f>
        <v>11867.804293983236</v>
      </c>
      <c r="T5" s="72">
        <f>IF(RES_hh_fec!T5=0,0,1000*11630*RES_hh_fec!T5/RES_hh_num!T5)</f>
        <v>14916.958820768545</v>
      </c>
      <c r="U5" s="72">
        <f>IF(RES_hh_fec!U5=0,0,1000*11630*RES_hh_fec!U5/RES_hh_num!U5)</f>
        <v>17076.181564186878</v>
      </c>
      <c r="V5" s="72">
        <f>IF(RES_hh_fec!V5=0,0,1000*11630*RES_hh_fec!V5/RES_hh_num!V5)</f>
        <v>15410.415263370338</v>
      </c>
      <c r="W5" s="72">
        <f>IF(RES_hh_fec!W5=0,0,1000*11630*RES_hh_fec!W5/RES_hh_num!W5)</f>
        <v>12413.865748414128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0</v>
      </c>
      <c r="C6" s="72">
        <f>IF(RES_hh_fec!C6=0,0,1000*11630*RES_hh_fec!C6/RES_hh_num!C6)</f>
        <v>0</v>
      </c>
      <c r="D6" s="72">
        <f>IF(RES_hh_fec!D6=0,0,1000*11630*RES_hh_fec!D6/RES_hh_num!D6)</f>
        <v>0</v>
      </c>
      <c r="E6" s="72">
        <f>IF(RES_hh_fec!E6=0,0,1000*11630*RES_hh_fec!E6/RES_hh_num!E6)</f>
        <v>0</v>
      </c>
      <c r="F6" s="72">
        <f>IF(RES_hh_fec!F6=0,0,1000*11630*RES_hh_fec!F6/RES_hh_num!F6)</f>
        <v>0</v>
      </c>
      <c r="G6" s="72">
        <f>IF(RES_hh_fec!G6=0,0,1000*11630*RES_hh_fec!G6/RES_hh_num!G6)</f>
        <v>0</v>
      </c>
      <c r="H6" s="72">
        <f>IF(RES_hh_fec!H6=0,0,1000*11630*RES_hh_fec!H6/RES_hh_num!H6)</f>
        <v>0</v>
      </c>
      <c r="I6" s="72">
        <f>IF(RES_hh_fec!I6=0,0,1000*11630*RES_hh_fec!I6/RES_hh_num!I6)</f>
        <v>0</v>
      </c>
      <c r="J6" s="72">
        <f>IF(RES_hh_fec!J6=0,0,1000*11630*RES_hh_fec!J6/RES_hh_num!J6)</f>
        <v>0</v>
      </c>
      <c r="K6" s="72">
        <f>IF(RES_hh_fec!K6=0,0,1000*11630*RES_hh_fec!K6/RES_hh_num!K6)</f>
        <v>0</v>
      </c>
      <c r="L6" s="72">
        <f>IF(RES_hh_fec!L6=0,0,1000*11630*RES_hh_fec!L6/RES_hh_num!L6)</f>
        <v>0</v>
      </c>
      <c r="M6" s="72">
        <f>IF(RES_hh_fec!M6=0,0,1000*11630*RES_hh_fec!M6/RES_hh_num!M6)</f>
        <v>0</v>
      </c>
      <c r="N6" s="72">
        <f>IF(RES_hh_fec!N6=0,0,1000*11630*RES_hh_fec!N6/RES_hh_num!N6)</f>
        <v>0</v>
      </c>
      <c r="O6" s="72">
        <f>IF(RES_hh_fec!O6=0,0,1000*11630*RES_hh_fec!O6/RES_hh_num!O6)</f>
        <v>0</v>
      </c>
      <c r="P6" s="72">
        <f>IF(RES_hh_fec!P6=0,0,1000*11630*RES_hh_fec!P6/RES_hh_num!P6)</f>
        <v>0</v>
      </c>
      <c r="Q6" s="72">
        <f>IF(RES_hh_fec!Q6=0,0,1000*11630*RES_hh_fec!Q6/RES_hh_num!Q6)</f>
        <v>0</v>
      </c>
      <c r="R6" s="72">
        <f>IF(RES_hh_fec!R6=0,0,1000*11630*RES_hh_fec!R6/RES_hh_num!R6)</f>
        <v>0</v>
      </c>
      <c r="S6" s="72">
        <f>IF(RES_hh_fec!S6=0,0,1000*11630*RES_hh_fec!S6/RES_hh_num!S6)</f>
        <v>0</v>
      </c>
      <c r="T6" s="72">
        <f>IF(RES_hh_fec!T6=0,0,1000*11630*RES_hh_fec!T6/RES_hh_num!T6)</f>
        <v>0</v>
      </c>
      <c r="U6" s="72">
        <f>IF(RES_hh_fec!U6=0,0,1000*11630*RES_hh_fec!U6/RES_hh_num!U6)</f>
        <v>0</v>
      </c>
      <c r="V6" s="72">
        <f>IF(RES_hh_fec!V6=0,0,1000*11630*RES_hh_fec!V6/RES_hh_num!V6)</f>
        <v>0</v>
      </c>
      <c r="W6" s="72">
        <f>IF(RES_hh_fec!W6=0,0,1000*11630*RES_hh_fec!W6/RES_hh_num!W6)</f>
        <v>0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19373.629428032447</v>
      </c>
      <c r="C7" s="72">
        <f>IF(RES_hh_fec!C7=0,0,1000*11630*RES_hh_fec!C7/RES_hh_num!C7)</f>
        <v>24037.389710224255</v>
      </c>
      <c r="D7" s="72">
        <f>IF(RES_hh_fec!D7=0,0,1000*11630*RES_hh_fec!D7/RES_hh_num!D7)</f>
        <v>20071.198988370605</v>
      </c>
      <c r="E7" s="72">
        <f>IF(RES_hh_fec!E7=0,0,1000*11630*RES_hh_fec!E7/RES_hh_num!E7)</f>
        <v>20440.344882975984</v>
      </c>
      <c r="F7" s="72">
        <f>IF(RES_hh_fec!F7=0,0,1000*11630*RES_hh_fec!F7/RES_hh_num!F7)</f>
        <v>15844.003660270122</v>
      </c>
      <c r="G7" s="72">
        <f>IF(RES_hh_fec!G7=0,0,1000*11630*RES_hh_fec!G7/RES_hh_num!G7)</f>
        <v>17902.127815694028</v>
      </c>
      <c r="H7" s="72">
        <f>IF(RES_hh_fec!H7=0,0,1000*11630*RES_hh_fec!H7/RES_hh_num!H7)</f>
        <v>21228.920469776891</v>
      </c>
      <c r="I7" s="72">
        <f>IF(RES_hh_fec!I7=0,0,1000*11630*RES_hh_fec!I7/RES_hh_num!I7)</f>
        <v>19685.582667944331</v>
      </c>
      <c r="J7" s="72">
        <f>IF(RES_hh_fec!J7=0,0,1000*11630*RES_hh_fec!J7/RES_hh_num!J7)</f>
        <v>23923.729527078027</v>
      </c>
      <c r="K7" s="72">
        <f>IF(RES_hh_fec!K7=0,0,1000*11630*RES_hh_fec!K7/RES_hh_num!K7)</f>
        <v>19874.848671467389</v>
      </c>
      <c r="L7" s="72">
        <f>IF(RES_hh_fec!L7=0,0,1000*11630*RES_hh_fec!L7/RES_hh_num!L7)</f>
        <v>17222.955032832069</v>
      </c>
      <c r="M7" s="72">
        <f>IF(RES_hh_fec!M7=0,0,1000*11630*RES_hh_fec!M7/RES_hh_num!M7)</f>
        <v>20622.23910975445</v>
      </c>
      <c r="N7" s="72">
        <f>IF(RES_hh_fec!N7=0,0,1000*11630*RES_hh_fec!N7/RES_hh_num!N7)</f>
        <v>19974.575190282525</v>
      </c>
      <c r="O7" s="72">
        <f>IF(RES_hh_fec!O7=0,0,1000*11630*RES_hh_fec!O7/RES_hh_num!O7)</f>
        <v>16018.913556696087</v>
      </c>
      <c r="P7" s="72">
        <f>IF(RES_hh_fec!P7=0,0,1000*11630*RES_hh_fec!P7/RES_hh_num!P7)</f>
        <v>16527.669161643516</v>
      </c>
      <c r="Q7" s="72">
        <f>IF(RES_hh_fec!Q7=0,0,1000*11630*RES_hh_fec!Q7/RES_hh_num!Q7)</f>
        <v>17928.022173723955</v>
      </c>
      <c r="R7" s="72">
        <f>IF(RES_hh_fec!R7=0,0,1000*11630*RES_hh_fec!R7/RES_hh_num!R7)</f>
        <v>16478.224815876514</v>
      </c>
      <c r="S7" s="72">
        <f>IF(RES_hh_fec!S7=0,0,1000*11630*RES_hh_fec!S7/RES_hh_num!S7)</f>
        <v>14011.159180351269</v>
      </c>
      <c r="T7" s="72">
        <f>IF(RES_hh_fec!T7=0,0,1000*11630*RES_hh_fec!T7/RES_hh_num!T7)</f>
        <v>16408.357001446231</v>
      </c>
      <c r="U7" s="72">
        <f>IF(RES_hh_fec!U7=0,0,1000*11630*RES_hh_fec!U7/RES_hh_num!U7)</f>
        <v>18026.661546065981</v>
      </c>
      <c r="V7" s="72">
        <f>IF(RES_hh_fec!V7=0,0,1000*11630*RES_hh_fec!V7/RES_hh_num!V7)</f>
        <v>19497.256108410249</v>
      </c>
      <c r="W7" s="72">
        <f>IF(RES_hh_fec!W7=0,0,1000*11630*RES_hh_fec!W7/RES_hh_num!W7)</f>
        <v>12892.864696672539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18080.317833816127</v>
      </c>
      <c r="C8" s="72">
        <f>IF(RES_hh_fec!C8=0,0,1000*11630*RES_hh_fec!C8/RES_hh_num!C8)</f>
        <v>18439.601070907804</v>
      </c>
      <c r="D8" s="72">
        <f>IF(RES_hh_fec!D8=0,0,1000*11630*RES_hh_fec!D8/RES_hh_num!D8)</f>
        <v>16708.665612220051</v>
      </c>
      <c r="E8" s="72">
        <f>IF(RES_hh_fec!E8=0,0,1000*11630*RES_hh_fec!E8/RES_hh_num!E8)</f>
        <v>16449.640336585315</v>
      </c>
      <c r="F8" s="72">
        <f>IF(RES_hh_fec!F8=0,0,1000*11630*RES_hh_fec!F8/RES_hh_num!F8)</f>
        <v>15753.123279766185</v>
      </c>
      <c r="G8" s="72">
        <f>IF(RES_hh_fec!G8=0,0,1000*11630*RES_hh_fec!G8/RES_hh_num!G8)</f>
        <v>16496.363631361361</v>
      </c>
      <c r="H8" s="72">
        <f>IF(RES_hh_fec!H8=0,0,1000*11630*RES_hh_fec!H8/RES_hh_num!H8)</f>
        <v>15483.684733297936</v>
      </c>
      <c r="I8" s="72">
        <f>IF(RES_hh_fec!I8=0,0,1000*11630*RES_hh_fec!I8/RES_hh_num!I8)</f>
        <v>16392.819990961303</v>
      </c>
      <c r="J8" s="72">
        <f>IF(RES_hh_fec!J8=0,0,1000*11630*RES_hh_fec!J8/RES_hh_num!J8)</f>
        <v>15940.8193987628</v>
      </c>
      <c r="K8" s="72">
        <f>IF(RES_hh_fec!K8=0,0,1000*11630*RES_hh_fec!K8/RES_hh_num!K8)</f>
        <v>16225.76634543726</v>
      </c>
      <c r="L8" s="72">
        <f>IF(RES_hh_fec!L8=0,0,1000*11630*RES_hh_fec!L8/RES_hh_num!L8)</f>
        <v>16978.562195249749</v>
      </c>
      <c r="M8" s="72">
        <f>IF(RES_hh_fec!M8=0,0,1000*11630*RES_hh_fec!M8/RES_hh_num!M8)</f>
        <v>15464.077151269081</v>
      </c>
      <c r="N8" s="72">
        <f>IF(RES_hh_fec!N8=0,0,1000*11630*RES_hh_fec!N8/RES_hh_num!N8)</f>
        <v>16117.743468293051</v>
      </c>
      <c r="O8" s="72">
        <f>IF(RES_hh_fec!O8=0,0,1000*11630*RES_hh_fec!O8/RES_hh_num!O8)</f>
        <v>14991.225504268357</v>
      </c>
      <c r="P8" s="72">
        <f>IF(RES_hh_fec!P8=0,0,1000*11630*RES_hh_fec!P8/RES_hh_num!P8)</f>
        <v>14512.783757858309</v>
      </c>
      <c r="Q8" s="72">
        <f>IF(RES_hh_fec!Q8=0,0,1000*11630*RES_hh_fec!Q8/RES_hh_num!Q8)</f>
        <v>13404.075586546749</v>
      </c>
      <c r="R8" s="72">
        <f>IF(RES_hh_fec!R8=0,0,1000*11630*RES_hh_fec!R8/RES_hh_num!R8)</f>
        <v>15233.964997586214</v>
      </c>
      <c r="S8" s="72">
        <f>IF(RES_hh_fec!S8=0,0,1000*11630*RES_hh_fec!S8/RES_hh_num!S8)</f>
        <v>14106.159431482256</v>
      </c>
      <c r="T8" s="72">
        <f>IF(RES_hh_fec!T8=0,0,1000*11630*RES_hh_fec!T8/RES_hh_num!T8)</f>
        <v>14200.005689603175</v>
      </c>
      <c r="U8" s="72">
        <f>IF(RES_hh_fec!U8=0,0,1000*11630*RES_hh_fec!U8/RES_hh_num!U8)</f>
        <v>14204.625580161975</v>
      </c>
      <c r="V8" s="72">
        <f>IF(RES_hh_fec!V8=0,0,1000*11630*RES_hh_fec!V8/RES_hh_num!V8)</f>
        <v>13359.410701733699</v>
      </c>
      <c r="W8" s="72">
        <f>IF(RES_hh_fec!W8=0,0,1000*11630*RES_hh_fec!W8/RES_hh_num!W8)</f>
        <v>13908.969687697099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20575.753781335177</v>
      </c>
      <c r="C9" s="72">
        <f>IF(RES_hh_fec!C9=0,0,1000*11630*RES_hh_fec!C9/RES_hh_num!C9)</f>
        <v>20407.76452462739</v>
      </c>
      <c r="D9" s="72">
        <f>IF(RES_hh_fec!D9=0,0,1000*11630*RES_hh_fec!D9/RES_hh_num!D9)</f>
        <v>18499.871758664231</v>
      </c>
      <c r="E9" s="72">
        <f>IF(RES_hh_fec!E9=0,0,1000*11630*RES_hh_fec!E9/RES_hh_num!E9)</f>
        <v>19812.875528597568</v>
      </c>
      <c r="F9" s="72">
        <f>IF(RES_hh_fec!F9=0,0,1000*11630*RES_hh_fec!F9/RES_hh_num!F9)</f>
        <v>19109.68205881671</v>
      </c>
      <c r="G9" s="72">
        <f>IF(RES_hh_fec!G9=0,0,1000*11630*RES_hh_fec!G9/RES_hh_num!G9)</f>
        <v>16620.678946363751</v>
      </c>
      <c r="H9" s="72">
        <f>IF(RES_hh_fec!H9=0,0,1000*11630*RES_hh_fec!H9/RES_hh_num!H9)</f>
        <v>15422.776539973493</v>
      </c>
      <c r="I9" s="72">
        <f>IF(RES_hh_fec!I9=0,0,1000*11630*RES_hh_fec!I9/RES_hh_num!I9)</f>
        <v>18611.88231461485</v>
      </c>
      <c r="J9" s="72">
        <f>IF(RES_hh_fec!J9=0,0,1000*11630*RES_hh_fec!J9/RES_hh_num!J9)</f>
        <v>17502.644127360643</v>
      </c>
      <c r="K9" s="72">
        <f>IF(RES_hh_fec!K9=0,0,1000*11630*RES_hh_fec!K9/RES_hh_num!K9)</f>
        <v>17885.486909433843</v>
      </c>
      <c r="L9" s="72">
        <f>IF(RES_hh_fec!L9=0,0,1000*11630*RES_hh_fec!L9/RES_hh_num!L9)</f>
        <v>18280.109328569983</v>
      </c>
      <c r="M9" s="72">
        <f>IF(RES_hh_fec!M9=0,0,1000*11630*RES_hh_fec!M9/RES_hh_num!M9)</f>
        <v>15854.958764621724</v>
      </c>
      <c r="N9" s="72">
        <f>IF(RES_hh_fec!N9=0,0,1000*11630*RES_hh_fec!N9/RES_hh_num!N9)</f>
        <v>16749.555129071538</v>
      </c>
      <c r="O9" s="72">
        <f>IF(RES_hh_fec!O9=0,0,1000*11630*RES_hh_fec!O9/RES_hh_num!O9)</f>
        <v>15782.238295341296</v>
      </c>
      <c r="P9" s="72">
        <f>IF(RES_hh_fec!P9=0,0,1000*11630*RES_hh_fec!P9/RES_hh_num!P9)</f>
        <v>15245.130840531911</v>
      </c>
      <c r="Q9" s="72">
        <f>IF(RES_hh_fec!Q9=0,0,1000*11630*RES_hh_fec!Q9/RES_hh_num!Q9)</f>
        <v>14536.381636685135</v>
      </c>
      <c r="R9" s="72">
        <f>IF(RES_hh_fec!R9=0,0,1000*11630*RES_hh_fec!R9/RES_hh_num!R9)</f>
        <v>15279.118177740798</v>
      </c>
      <c r="S9" s="72">
        <f>IF(RES_hh_fec!S9=0,0,1000*11630*RES_hh_fec!S9/RES_hh_num!S9)</f>
        <v>15389.002868558979</v>
      </c>
      <c r="T9" s="72">
        <f>IF(RES_hh_fec!T9=0,0,1000*11630*RES_hh_fec!T9/RES_hh_num!T9)</f>
        <v>15386.631832966097</v>
      </c>
      <c r="U9" s="72">
        <f>IF(RES_hh_fec!U9=0,0,1000*11630*RES_hh_fec!U9/RES_hh_num!U9)</f>
        <v>14569.557549010606</v>
      </c>
      <c r="V9" s="72">
        <f>IF(RES_hh_fec!V9=0,0,1000*11630*RES_hh_fec!V9/RES_hh_num!V9)</f>
        <v>14876.409479511016</v>
      </c>
      <c r="W9" s="72">
        <f>IF(RES_hh_fec!W9=0,0,1000*11630*RES_hh_fec!W9/RES_hh_num!W9)</f>
        <v>14480.86270817631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12020.869468641393</v>
      </c>
      <c r="C11" s="72">
        <f>IF(RES_hh_fec!C11=0,0,1000*11630*RES_hh_fec!C11/RES_hh_num!C11)</f>
        <v>12306.528758122857</v>
      </c>
      <c r="D11" s="72">
        <f>IF(RES_hh_fec!D11=0,0,1000*11630*RES_hh_fec!D11/RES_hh_num!D11)</f>
        <v>12144.636333906641</v>
      </c>
      <c r="E11" s="72">
        <f>IF(RES_hh_fec!E11=0,0,1000*11630*RES_hh_fec!E11/RES_hh_num!E11)</f>
        <v>11612.496545050073</v>
      </c>
      <c r="F11" s="72">
        <f>IF(RES_hh_fec!F11=0,0,1000*11630*RES_hh_fec!F11/RES_hh_num!F11)</f>
        <v>11433.504518953741</v>
      </c>
      <c r="G11" s="72">
        <f>IF(RES_hh_fec!G11=0,0,1000*11630*RES_hh_fec!G11/RES_hh_num!G11)</f>
        <v>11795.542050098515</v>
      </c>
      <c r="H11" s="72">
        <f>IF(RES_hh_fec!H11=0,0,1000*11630*RES_hh_fec!H11/RES_hh_num!H11)</f>
        <v>11792.660241769006</v>
      </c>
      <c r="I11" s="72">
        <f>IF(RES_hh_fec!I11=0,0,1000*11630*RES_hh_fec!I11/RES_hh_num!I11)</f>
        <v>12353.108044500696</v>
      </c>
      <c r="J11" s="72">
        <f>IF(RES_hh_fec!J11=0,0,1000*11630*RES_hh_fec!J11/RES_hh_num!J11)</f>
        <v>11817.372235376564</v>
      </c>
      <c r="K11" s="72">
        <f>IF(RES_hh_fec!K11=0,0,1000*11630*RES_hh_fec!K11/RES_hh_num!K11)</f>
        <v>12337.884441820783</v>
      </c>
      <c r="L11" s="72">
        <f>IF(RES_hh_fec!L11=0,0,1000*11630*RES_hh_fec!L11/RES_hh_num!L11)</f>
        <v>13497.125476449412</v>
      </c>
      <c r="M11" s="72">
        <f>IF(RES_hh_fec!M11=0,0,1000*11630*RES_hh_fec!M11/RES_hh_num!M11)</f>
        <v>12584.894885695714</v>
      </c>
      <c r="N11" s="72">
        <f>IF(RES_hh_fec!N11=0,0,1000*11630*RES_hh_fec!N11/RES_hh_num!N11)</f>
        <v>13012.986616374146</v>
      </c>
      <c r="O11" s="72">
        <f>IF(RES_hh_fec!O11=0,0,1000*11630*RES_hh_fec!O11/RES_hh_num!O11)</f>
        <v>12827.220727787753</v>
      </c>
      <c r="P11" s="72">
        <f>IF(RES_hh_fec!P11=0,0,1000*11630*RES_hh_fec!P11/RES_hh_num!P11)</f>
        <v>11862.288298378631</v>
      </c>
      <c r="Q11" s="72">
        <f>IF(RES_hh_fec!Q11=0,0,1000*11630*RES_hh_fec!Q11/RES_hh_num!Q11)</f>
        <v>11383.093986662701</v>
      </c>
      <c r="R11" s="72">
        <f>IF(RES_hh_fec!R11=0,0,1000*11630*RES_hh_fec!R11/RES_hh_num!R11)</f>
        <v>12450.863566142765</v>
      </c>
      <c r="S11" s="72">
        <f>IF(RES_hh_fec!S11=0,0,1000*11630*RES_hh_fec!S11/RES_hh_num!S11)</f>
        <v>12307.917472581315</v>
      </c>
      <c r="T11" s="72">
        <f>IF(RES_hh_fec!T11=0,0,1000*11630*RES_hh_fec!T11/RES_hh_num!T11)</f>
        <v>12448.58712499885</v>
      </c>
      <c r="U11" s="72">
        <f>IF(RES_hh_fec!U11=0,0,1000*11630*RES_hh_fec!U11/RES_hh_num!U11)</f>
        <v>12204.464866793678</v>
      </c>
      <c r="V11" s="72">
        <f>IF(RES_hh_fec!V11=0,0,1000*11630*RES_hh_fec!V11/RES_hh_num!V11)</f>
        <v>11771.081164115001</v>
      </c>
      <c r="W11" s="72">
        <f>IF(RES_hh_fec!W11=0,0,1000*11630*RES_hh_fec!W11/RES_hh_num!W11)</f>
        <v>12067.856039905506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0</v>
      </c>
      <c r="S12" s="72">
        <f>IF(RES_hh_fec!S12=0,0,1000*11630*RES_hh_fec!S12/RES_hh_num!S12)</f>
        <v>0</v>
      </c>
      <c r="T12" s="72">
        <f>IF(RES_hh_fec!T12=0,0,1000*11630*RES_hh_fec!T12/RES_hh_num!T12)</f>
        <v>0</v>
      </c>
      <c r="U12" s="72">
        <f>IF(RES_hh_fec!U12=0,0,1000*11630*RES_hh_fec!U12/RES_hh_num!U12)</f>
        <v>0</v>
      </c>
      <c r="V12" s="72">
        <f>IF(RES_hh_fec!V12=0,0,1000*11630*RES_hh_fec!V12/RES_hh_num!V12)</f>
        <v>0</v>
      </c>
      <c r="W12" s="72">
        <f>IF(RES_hh_fec!W12=0,0,1000*11630*RES_hh_fec!W12/RES_hh_num!W12)</f>
        <v>0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11743.179657652461</v>
      </c>
      <c r="C13" s="74">
        <f>IF(RES_hh_fec!C13=0,0,1000*11630*RES_hh_fec!C13/RES_hh_num!C13)</f>
        <v>14616.07257639101</v>
      </c>
      <c r="D13" s="74">
        <f>IF(RES_hh_fec!D13=0,0,1000*11630*RES_hh_fec!D13/RES_hh_num!D13)</f>
        <v>13314.453340814211</v>
      </c>
      <c r="E13" s="74">
        <f>IF(RES_hh_fec!E13=0,0,1000*11630*RES_hh_fec!E13/RES_hh_num!E13)</f>
        <v>12958.478133127272</v>
      </c>
      <c r="F13" s="74">
        <f>IF(RES_hh_fec!F13=0,0,1000*11630*RES_hh_fec!F13/RES_hh_num!F13)</f>
        <v>12722.509674331091</v>
      </c>
      <c r="G13" s="74">
        <f>IF(RES_hh_fec!G13=0,0,1000*11630*RES_hh_fec!G13/RES_hh_num!G13)</f>
        <v>12355.607048490294</v>
      </c>
      <c r="H13" s="74">
        <f>IF(RES_hh_fec!H13=0,0,1000*11630*RES_hh_fec!H13/RES_hh_num!H13)</f>
        <v>11236.15117033613</v>
      </c>
      <c r="I13" s="74">
        <f>IF(RES_hh_fec!I13=0,0,1000*11630*RES_hh_fec!I13/RES_hh_num!I13)</f>
        <v>13914.528105833397</v>
      </c>
      <c r="J13" s="74">
        <f>IF(RES_hh_fec!J13=0,0,1000*11630*RES_hh_fec!J13/RES_hh_num!J13)</f>
        <v>13650.787343152846</v>
      </c>
      <c r="K13" s="74">
        <f>IF(RES_hh_fec!K13=0,0,1000*11630*RES_hh_fec!K13/RES_hh_num!K13)</f>
        <v>13660.141297069613</v>
      </c>
      <c r="L13" s="74">
        <f>IF(RES_hh_fec!L13=0,0,1000*11630*RES_hh_fec!L13/RES_hh_num!L13)</f>
        <v>16247.847597270389</v>
      </c>
      <c r="M13" s="74">
        <f>IF(RES_hh_fec!M13=0,0,1000*11630*RES_hh_fec!M13/RES_hh_num!M13)</f>
        <v>13677.33500273861</v>
      </c>
      <c r="N13" s="74">
        <f>IF(RES_hh_fec!N13=0,0,1000*11630*RES_hh_fec!N13/RES_hh_num!N13)</f>
        <v>13860.202370121307</v>
      </c>
      <c r="O13" s="74">
        <f>IF(RES_hh_fec!O13=0,0,1000*11630*RES_hh_fec!O13/RES_hh_num!O13)</f>
        <v>13589.855613330286</v>
      </c>
      <c r="P13" s="74">
        <f>IF(RES_hh_fec!P13=0,0,1000*11630*RES_hh_fec!P13/RES_hh_num!P13)</f>
        <v>12924.090432794434</v>
      </c>
      <c r="Q13" s="74">
        <f>IF(RES_hh_fec!Q13=0,0,1000*11630*RES_hh_fec!Q13/RES_hh_num!Q13)</f>
        <v>12412.077916814127</v>
      </c>
      <c r="R13" s="74">
        <f>IF(RES_hh_fec!R13=0,0,1000*11630*RES_hh_fec!R13/RES_hh_num!R13)</f>
        <v>13073.751073303703</v>
      </c>
      <c r="S13" s="74">
        <f>IF(RES_hh_fec!S13=0,0,1000*11630*RES_hh_fec!S13/RES_hh_num!S13)</f>
        <v>12548.188579453677</v>
      </c>
      <c r="T13" s="74">
        <f>IF(RES_hh_fec!T13=0,0,1000*11630*RES_hh_fec!T13/RES_hh_num!T13)</f>
        <v>15518.264784846764</v>
      </c>
      <c r="U13" s="74">
        <f>IF(RES_hh_fec!U13=0,0,1000*11630*RES_hh_fec!U13/RES_hh_num!U13)</f>
        <v>12472.576176084474</v>
      </c>
      <c r="V13" s="74">
        <f>IF(RES_hh_fec!V13=0,0,1000*11630*RES_hh_fec!V13/RES_hh_num!V13)</f>
        <v>11767.703664808429</v>
      </c>
      <c r="W13" s="74">
        <f>IF(RES_hh_fec!W13=0,0,1000*11630*RES_hh_fec!W13/RES_hh_num!W13)</f>
        <v>13065.985389459507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65.451989329432848</v>
      </c>
      <c r="C14" s="76">
        <f>IF(RES_hh_fec!C14=0,0,1000*11630*RES_hh_fec!C14/RES_hh_num!C14)</f>
        <v>64.400138956882287</v>
      </c>
      <c r="D14" s="76">
        <f>IF(RES_hh_fec!D14=0,0,1000*11630*RES_hh_fec!D14/RES_hh_num!D14)</f>
        <v>60.218636230462941</v>
      </c>
      <c r="E14" s="76">
        <f>IF(RES_hh_fec!E14=0,0,1000*11630*RES_hh_fec!E14/RES_hh_num!E14)</f>
        <v>59.907742335660451</v>
      </c>
      <c r="F14" s="76">
        <f>IF(RES_hh_fec!F14=0,0,1000*11630*RES_hh_fec!F14/RES_hh_num!F14)</f>
        <v>58.676425941276008</v>
      </c>
      <c r="G14" s="76">
        <f>IF(RES_hh_fec!G14=0,0,1000*11630*RES_hh_fec!G14/RES_hh_num!G14)</f>
        <v>56.72474639406849</v>
      </c>
      <c r="H14" s="76">
        <f>IF(RES_hh_fec!H14=0,0,1000*11630*RES_hh_fec!H14/RES_hh_num!H14)</f>
        <v>55.396449978649336</v>
      </c>
      <c r="I14" s="76">
        <f>IF(RES_hh_fec!I14=0,0,1000*11630*RES_hh_fec!I14/RES_hh_num!I14)</f>
        <v>62.930220890048766</v>
      </c>
      <c r="J14" s="76">
        <f>IF(RES_hh_fec!J14=0,0,1000*11630*RES_hh_fec!J14/RES_hh_num!J14)</f>
        <v>61.837997562343226</v>
      </c>
      <c r="K14" s="76">
        <f>IF(RES_hh_fec!K14=0,0,1000*11630*RES_hh_fec!K14/RES_hh_num!K14)</f>
        <v>64.157767603664809</v>
      </c>
      <c r="L14" s="76">
        <f>IF(RES_hh_fec!L14=0,0,1000*11630*RES_hh_fec!L14/RES_hh_num!L14)</f>
        <v>68.840133120804495</v>
      </c>
      <c r="M14" s="76">
        <f>IF(RES_hh_fec!M14=0,0,1000*11630*RES_hh_fec!M14/RES_hh_num!M14)</f>
        <v>62.855147192551399</v>
      </c>
      <c r="N14" s="76">
        <f>IF(RES_hh_fec!N14=0,0,1000*11630*RES_hh_fec!N14/RES_hh_num!N14)</f>
        <v>67.124795059156028</v>
      </c>
      <c r="O14" s="76">
        <f>IF(RES_hh_fec!O14=0,0,1000*11630*RES_hh_fec!O14/RES_hh_num!O14)</f>
        <v>65.219147814091059</v>
      </c>
      <c r="P14" s="76">
        <f>IF(RES_hh_fec!P14=0,0,1000*11630*RES_hh_fec!P14/RES_hh_num!P14)</f>
        <v>62.990352118572595</v>
      </c>
      <c r="Q14" s="76">
        <f>IF(RES_hh_fec!Q14=0,0,1000*11630*RES_hh_fec!Q14/RES_hh_num!Q14)</f>
        <v>60.278304226952315</v>
      </c>
      <c r="R14" s="76">
        <f>IF(RES_hh_fec!R14=0,0,1000*11630*RES_hh_fec!R14/RES_hh_num!R14)</f>
        <v>65.101318189340489</v>
      </c>
      <c r="S14" s="76">
        <f>IF(RES_hh_fec!S14=0,0,1000*11630*RES_hh_fec!S14/RES_hh_num!S14)</f>
        <v>64.394467195189563</v>
      </c>
      <c r="T14" s="76">
        <f>IF(RES_hh_fec!T14=0,0,1000*11630*RES_hh_fec!T14/RES_hh_num!T14)</f>
        <v>65.574684079339548</v>
      </c>
      <c r="U14" s="76">
        <f>IF(RES_hh_fec!U14=0,0,1000*11630*RES_hh_fec!U14/RES_hh_num!U14)</f>
        <v>64.312658658098741</v>
      </c>
      <c r="V14" s="76">
        <f>IF(RES_hh_fec!V14=0,0,1000*11630*RES_hh_fec!V14/RES_hh_num!V14)</f>
        <v>65.139587664317276</v>
      </c>
      <c r="W14" s="76">
        <f>IF(RES_hh_fec!W14=0,0,1000*11630*RES_hh_fec!W14/RES_hh_num!W14)</f>
        <v>66.054121734127648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2.3182865887825192E-2</v>
      </c>
      <c r="C15" s="69">
        <f t="shared" si="0"/>
        <v>2.9790788723996937E-2</v>
      </c>
      <c r="D15" s="69">
        <f t="shared" si="0"/>
        <v>3.8036557840366407E-2</v>
      </c>
      <c r="E15" s="69">
        <f t="shared" si="0"/>
        <v>4.3638420226429227E-2</v>
      </c>
      <c r="F15" s="69">
        <f t="shared" si="0"/>
        <v>6.1995738706053335E-2</v>
      </c>
      <c r="G15" s="69">
        <f t="shared" si="0"/>
        <v>9.2567917206025391E-2</v>
      </c>
      <c r="H15" s="69">
        <f t="shared" si="0"/>
        <v>0.11399408531629131</v>
      </c>
      <c r="I15" s="69">
        <f t="shared" si="0"/>
        <v>0.13884671656749767</v>
      </c>
      <c r="J15" s="69">
        <f t="shared" si="0"/>
        <v>0.16441976827631707</v>
      </c>
      <c r="K15" s="69">
        <f t="shared" si="0"/>
        <v>0.18087232828370028</v>
      </c>
      <c r="L15" s="69">
        <f t="shared" si="0"/>
        <v>0.38666440129417956</v>
      </c>
      <c r="M15" s="69">
        <f t="shared" si="0"/>
        <v>0.26930125459930948</v>
      </c>
      <c r="N15" s="69">
        <f t="shared" si="0"/>
        <v>0.23703088654741297</v>
      </c>
      <c r="O15" s="69">
        <f t="shared" si="0"/>
        <v>0.25093763933800928</v>
      </c>
      <c r="P15" s="69">
        <f t="shared" si="0"/>
        <v>0.31478385528608771</v>
      </c>
      <c r="Q15" s="69">
        <f t="shared" si="0"/>
        <v>0.29974631214236297</v>
      </c>
      <c r="R15" s="69">
        <f t="shared" si="0"/>
        <v>0.34736111992614022</v>
      </c>
      <c r="S15" s="69">
        <f t="shared" si="0"/>
        <v>0.3769173445607546</v>
      </c>
      <c r="T15" s="69">
        <f t="shared" si="0"/>
        <v>0.54875285498258464</v>
      </c>
      <c r="U15" s="69">
        <f t="shared" si="0"/>
        <v>0.398822255716626</v>
      </c>
      <c r="V15" s="69">
        <f t="shared" si="0"/>
        <v>0.45761493932623615</v>
      </c>
      <c r="W15" s="69">
        <f t="shared" si="0"/>
        <v>0.75504302662234013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2.3182865887825192E-2</v>
      </c>
      <c r="C16" s="72">
        <f>IF(RES_hh_fec!C16=0,0,1000*11630*RES_hh_fec!C16/RES_hh_num!C$3)</f>
        <v>2.9790788723996937E-2</v>
      </c>
      <c r="D16" s="72">
        <f>IF(RES_hh_fec!D16=0,0,1000*11630*RES_hh_fec!D16/RES_hh_num!D$3)</f>
        <v>3.8036557840366407E-2</v>
      </c>
      <c r="E16" s="72">
        <f>IF(RES_hh_fec!E16=0,0,1000*11630*RES_hh_fec!E16/RES_hh_num!E$3)</f>
        <v>4.3638420226429227E-2</v>
      </c>
      <c r="F16" s="72">
        <f>IF(RES_hh_fec!F16=0,0,1000*11630*RES_hh_fec!F16/RES_hh_num!F$3)</f>
        <v>6.1995738706053335E-2</v>
      </c>
      <c r="G16" s="72">
        <f>IF(RES_hh_fec!G16=0,0,1000*11630*RES_hh_fec!G16/RES_hh_num!G$3)</f>
        <v>9.2567917206025391E-2</v>
      </c>
      <c r="H16" s="72">
        <f>IF(RES_hh_fec!H16=0,0,1000*11630*RES_hh_fec!H16/RES_hh_num!H$3)</f>
        <v>0.11399408531629131</v>
      </c>
      <c r="I16" s="72">
        <f>IF(RES_hh_fec!I16=0,0,1000*11630*RES_hh_fec!I16/RES_hh_num!I$3)</f>
        <v>0.13884671656749767</v>
      </c>
      <c r="J16" s="72">
        <f>IF(RES_hh_fec!J16=0,0,1000*11630*RES_hh_fec!J16/RES_hh_num!J$3)</f>
        <v>0.16441976827631707</v>
      </c>
      <c r="K16" s="72">
        <f>IF(RES_hh_fec!K16=0,0,1000*11630*RES_hh_fec!K16/RES_hh_num!K$3)</f>
        <v>0.18087232828370028</v>
      </c>
      <c r="L16" s="72">
        <f>IF(RES_hh_fec!L16=0,0,1000*11630*RES_hh_fec!L16/RES_hh_num!L$3)</f>
        <v>0.38666440129417956</v>
      </c>
      <c r="M16" s="72">
        <f>IF(RES_hh_fec!M16=0,0,1000*11630*RES_hh_fec!M16/RES_hh_num!M$3)</f>
        <v>0.26930125459930948</v>
      </c>
      <c r="N16" s="72">
        <f>IF(RES_hh_fec!N16=0,0,1000*11630*RES_hh_fec!N16/RES_hh_num!N$3)</f>
        <v>0.23703088654741297</v>
      </c>
      <c r="O16" s="72">
        <f>IF(RES_hh_fec!O16=0,0,1000*11630*RES_hh_fec!O16/RES_hh_num!O$3)</f>
        <v>0.25093763933800928</v>
      </c>
      <c r="P16" s="72">
        <f>IF(RES_hh_fec!P16=0,0,1000*11630*RES_hh_fec!P16/RES_hh_num!P$3)</f>
        <v>0.31478385528608771</v>
      </c>
      <c r="Q16" s="72">
        <f>IF(RES_hh_fec!Q16=0,0,1000*11630*RES_hh_fec!Q16/RES_hh_num!Q$3)</f>
        <v>0.29974631214236297</v>
      </c>
      <c r="R16" s="72">
        <f>IF(RES_hh_fec!R16=0,0,1000*11630*RES_hh_fec!R16/RES_hh_num!R$3)</f>
        <v>0.34736111992614022</v>
      </c>
      <c r="S16" s="72">
        <f>IF(RES_hh_fec!S16=0,0,1000*11630*RES_hh_fec!S16/RES_hh_num!S$3)</f>
        <v>0.3769173445607546</v>
      </c>
      <c r="T16" s="72">
        <f>IF(RES_hh_fec!T16=0,0,1000*11630*RES_hh_fec!T16/RES_hh_num!T$3)</f>
        <v>0.54875285498258464</v>
      </c>
      <c r="U16" s="72">
        <f>IF(RES_hh_fec!U16=0,0,1000*11630*RES_hh_fec!U16/RES_hh_num!U$3)</f>
        <v>0.398822255716626</v>
      </c>
      <c r="V16" s="72">
        <f>IF(RES_hh_fec!V16=0,0,1000*11630*RES_hh_fec!V16/RES_hh_num!V$3)</f>
        <v>0.45761493932623615</v>
      </c>
      <c r="W16" s="72">
        <f>IF(RES_hh_fec!W16=0,0,1000*11630*RES_hh_fec!W16/RES_hh_num!W$3)</f>
        <v>0.75504302662234013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1794.2869216451609</v>
      </c>
      <c r="C17" s="69">
        <f>IF(RES_hh_fec!C17=0,0,1000*11630*RES_hh_fec!C17/RES_hh_num!C17)</f>
        <v>1828.4145489527932</v>
      </c>
      <c r="D17" s="69">
        <f>IF(RES_hh_fec!D17=0,0,1000*11630*RES_hh_fec!D17/RES_hh_num!D17)</f>
        <v>1821.3434669473177</v>
      </c>
      <c r="E17" s="69">
        <f>IF(RES_hh_fec!E17=0,0,1000*11630*RES_hh_fec!E17/RES_hh_num!E17)</f>
        <v>1746.3120540542582</v>
      </c>
      <c r="F17" s="69">
        <f>IF(RES_hh_fec!F17=0,0,1000*11630*RES_hh_fec!F17/RES_hh_num!F17)</f>
        <v>1754.9797733758301</v>
      </c>
      <c r="G17" s="69">
        <f>IF(RES_hh_fec!G17=0,0,1000*11630*RES_hh_fec!G17/RES_hh_num!G17)</f>
        <v>1771.8971806967004</v>
      </c>
      <c r="H17" s="69">
        <f>IF(RES_hh_fec!H17=0,0,1000*11630*RES_hh_fec!H17/RES_hh_num!H17)</f>
        <v>1782.3775501780383</v>
      </c>
      <c r="I17" s="69">
        <f>IF(RES_hh_fec!I17=0,0,1000*11630*RES_hh_fec!I17/RES_hh_num!I17)</f>
        <v>1594.6887084584744</v>
      </c>
      <c r="J17" s="69">
        <f>IF(RES_hh_fec!J17=0,0,1000*11630*RES_hh_fec!J17/RES_hh_num!J17)</f>
        <v>1523.7635718903271</v>
      </c>
      <c r="K17" s="69">
        <f>IF(RES_hh_fec!K17=0,0,1000*11630*RES_hh_fec!K17/RES_hh_num!K17)</f>
        <v>1456.7144626187742</v>
      </c>
      <c r="L17" s="69">
        <f>IF(RES_hh_fec!L17=0,0,1000*11630*RES_hh_fec!L17/RES_hh_num!L17)</f>
        <v>1521.0690856638835</v>
      </c>
      <c r="M17" s="69">
        <f>IF(RES_hh_fec!M17=0,0,1000*11630*RES_hh_fec!M17/RES_hh_num!M17)</f>
        <v>1390.8608279855821</v>
      </c>
      <c r="N17" s="69">
        <f>IF(RES_hh_fec!N17=0,0,1000*11630*RES_hh_fec!N17/RES_hh_num!N17)</f>
        <v>1451.1159204738824</v>
      </c>
      <c r="O17" s="69">
        <f>IF(RES_hh_fec!O17=0,0,1000*11630*RES_hh_fec!O17/RES_hh_num!O17)</f>
        <v>1395.0343253277078</v>
      </c>
      <c r="P17" s="69">
        <f>IF(RES_hh_fec!P17=0,0,1000*11630*RES_hh_fec!P17/RES_hh_num!P17)</f>
        <v>1316.1424383651322</v>
      </c>
      <c r="Q17" s="69">
        <f>IF(RES_hh_fec!Q17=0,0,1000*11630*RES_hh_fec!Q17/RES_hh_num!Q17)</f>
        <v>1266.8965964235072</v>
      </c>
      <c r="R17" s="69">
        <f>IF(RES_hh_fec!R17=0,0,1000*11630*RES_hh_fec!R17/RES_hh_num!R17)</f>
        <v>1362.562451335273</v>
      </c>
      <c r="S17" s="69">
        <f>IF(RES_hh_fec!S17=0,0,1000*11630*RES_hh_fec!S17/RES_hh_num!S17)</f>
        <v>1352.1430047562728</v>
      </c>
      <c r="T17" s="69">
        <f>IF(RES_hh_fec!T17=0,0,1000*11630*RES_hh_fec!T17/RES_hh_num!T17)</f>
        <v>1331.7131591615087</v>
      </c>
      <c r="U17" s="69">
        <f>IF(RES_hh_fec!U17=0,0,1000*11630*RES_hh_fec!U17/RES_hh_num!U17)</f>
        <v>1325.9848650191263</v>
      </c>
      <c r="V17" s="69">
        <f>IF(RES_hh_fec!V17=0,0,1000*11630*RES_hh_fec!V17/RES_hh_num!V17)</f>
        <v>1305.7049956417522</v>
      </c>
      <c r="W17" s="69">
        <f>IF(RES_hh_fec!W17=0,0,1000*11630*RES_hh_fec!W17/RES_hh_num!W17)</f>
        <v>1324.2679426332206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2136.4179699179876</v>
      </c>
      <c r="C18" s="72">
        <f>IF(RES_hh_fec!C18=0,0,1000*11630*RES_hh_fec!C18/RES_hh_num!C18)</f>
        <v>1755.1132527317175</v>
      </c>
      <c r="D18" s="72">
        <f>IF(RES_hh_fec!D18=0,0,1000*11630*RES_hh_fec!D18/RES_hh_num!D18)</f>
        <v>2235.7856442103293</v>
      </c>
      <c r="E18" s="72">
        <f>IF(RES_hh_fec!E18=0,0,1000*11630*RES_hh_fec!E18/RES_hh_num!E18)</f>
        <v>1575.7512328383868</v>
      </c>
      <c r="F18" s="72">
        <f>IF(RES_hh_fec!F18=0,0,1000*11630*RES_hh_fec!F18/RES_hh_num!F18)</f>
        <v>2335.8708094102476</v>
      </c>
      <c r="G18" s="72">
        <f>IF(RES_hh_fec!G18=0,0,1000*11630*RES_hh_fec!G18/RES_hh_num!G18)</f>
        <v>2333.5064352709287</v>
      </c>
      <c r="H18" s="72">
        <f>IF(RES_hh_fec!H18=0,0,1000*11630*RES_hh_fec!H18/RES_hh_num!H18)</f>
        <v>2140.7831888890496</v>
      </c>
      <c r="I18" s="72">
        <f>IF(RES_hh_fec!I18=0,0,1000*11630*RES_hh_fec!I18/RES_hh_num!I18)</f>
        <v>1380.7749415097774</v>
      </c>
      <c r="J18" s="72">
        <f>IF(RES_hh_fec!J18=0,0,1000*11630*RES_hh_fec!J18/RES_hh_num!J18)</f>
        <v>1819.7126951791267</v>
      </c>
      <c r="K18" s="72">
        <f>IF(RES_hh_fec!K18=0,0,1000*11630*RES_hh_fec!K18/RES_hh_num!K18)</f>
        <v>1291.0601503521839</v>
      </c>
      <c r="L18" s="72">
        <f>IF(RES_hh_fec!L18=0,0,1000*11630*RES_hh_fec!L18/RES_hh_num!L18)</f>
        <v>1519.5964497608147</v>
      </c>
      <c r="M18" s="72">
        <f>IF(RES_hh_fec!M18=0,0,1000*11630*RES_hh_fec!M18/RES_hh_num!M18)</f>
        <v>1939.1516307777208</v>
      </c>
      <c r="N18" s="72">
        <f>IF(RES_hh_fec!N18=0,0,1000*11630*RES_hh_fec!N18/RES_hh_num!N18)</f>
        <v>1788.8190610184724</v>
      </c>
      <c r="O18" s="72">
        <f>IF(RES_hh_fec!O18=0,0,1000*11630*RES_hh_fec!O18/RES_hh_num!O18)</f>
        <v>1850.7378120657802</v>
      </c>
      <c r="P18" s="72">
        <f>IF(RES_hh_fec!P18=0,0,1000*11630*RES_hh_fec!P18/RES_hh_num!P18)</f>
        <v>1717.4144904167267</v>
      </c>
      <c r="Q18" s="72">
        <f>IF(RES_hh_fec!Q18=0,0,1000*11630*RES_hh_fec!Q18/RES_hh_num!Q18)</f>
        <v>1314.508097441133</v>
      </c>
      <c r="R18" s="72">
        <f>IF(RES_hh_fec!R18=0,0,1000*11630*RES_hh_fec!R18/RES_hh_num!R18)</f>
        <v>587.62400684887427</v>
      </c>
      <c r="S18" s="72">
        <f>IF(RES_hh_fec!S18=0,0,1000*11630*RES_hh_fec!S18/RES_hh_num!S18)</f>
        <v>1168.6203434786964</v>
      </c>
      <c r="T18" s="72">
        <f>IF(RES_hh_fec!T18=0,0,1000*11630*RES_hh_fec!T18/RES_hh_num!T18)</f>
        <v>1409.1020223754622</v>
      </c>
      <c r="U18" s="72">
        <f>IF(RES_hh_fec!U18=0,0,1000*11630*RES_hh_fec!U18/RES_hh_num!U18)</f>
        <v>1682.2422655195928</v>
      </c>
      <c r="V18" s="72">
        <f>IF(RES_hh_fec!V18=0,0,1000*11630*RES_hh_fec!V18/RES_hh_num!V18)</f>
        <v>1512.5014248855036</v>
      </c>
      <c r="W18" s="72">
        <f>IF(RES_hh_fec!W18=0,0,1000*11630*RES_hh_fec!W18/RES_hh_num!W18)</f>
        <v>1211.4161710878934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2177.3446088280489</v>
      </c>
      <c r="C20" s="72">
        <f>IF(RES_hh_fec!C20=0,0,1000*11630*RES_hh_fec!C20/RES_hh_num!C20)</f>
        <v>2748.7595432617768</v>
      </c>
      <c r="D20" s="72">
        <f>IF(RES_hh_fec!D20=0,0,1000*11630*RES_hh_fec!D20/RES_hh_num!D20)</f>
        <v>2379.8003547694771</v>
      </c>
      <c r="E20" s="72">
        <f>IF(RES_hh_fec!E20=0,0,1000*11630*RES_hh_fec!E20/RES_hh_num!E20)</f>
        <v>2307.6491571369265</v>
      </c>
      <c r="F20" s="72">
        <f>IF(RES_hh_fec!F20=0,0,1000*11630*RES_hh_fec!F20/RES_hh_num!F20)</f>
        <v>1808.6688936118558</v>
      </c>
      <c r="G20" s="72">
        <f>IF(RES_hh_fec!G20=0,0,1000*11630*RES_hh_fec!G20/RES_hh_num!G20)</f>
        <v>2131.9915395679145</v>
      </c>
      <c r="H20" s="72">
        <f>IF(RES_hh_fec!H20=0,0,1000*11630*RES_hh_fec!H20/RES_hh_num!H20)</f>
        <v>2621.6302303929078</v>
      </c>
      <c r="I20" s="72">
        <f>IF(RES_hh_fec!I20=0,0,1000*11630*RES_hh_fec!I20/RES_hh_num!I20)</f>
        <v>1938.7670320056704</v>
      </c>
      <c r="J20" s="72">
        <f>IF(RES_hh_fec!J20=0,0,1000*11630*RES_hh_fec!J20/RES_hh_num!J20)</f>
        <v>2337.1755201058822</v>
      </c>
      <c r="K20" s="72">
        <f>IF(RES_hh_fec!K20=0,0,1000*11630*RES_hh_fec!K20/RES_hh_num!K20)</f>
        <v>1810.2416038850488</v>
      </c>
      <c r="L20" s="72">
        <f>IF(RES_hh_fec!L20=0,0,1000*11630*RES_hh_fec!L20/RES_hh_num!L20)</f>
        <v>1587.2307860008254</v>
      </c>
      <c r="M20" s="72">
        <f>IF(RES_hh_fec!M20=0,0,1000*11630*RES_hh_fec!M20/RES_hh_num!M20)</f>
        <v>2018.2611343722697</v>
      </c>
      <c r="N20" s="72">
        <f>IF(RES_hh_fec!N20=0,0,1000*11630*RES_hh_fec!N20/RES_hh_num!N20)</f>
        <v>2043.5630160992675</v>
      </c>
      <c r="O20" s="72">
        <f>IF(RES_hh_fec!O20=0,0,1000*11630*RES_hh_fec!O20/RES_hh_num!O20)</f>
        <v>1689.6930800631367</v>
      </c>
      <c r="P20" s="72">
        <f>IF(RES_hh_fec!P20=0,0,1000*11630*RES_hh_fec!P20/RES_hh_num!P20)</f>
        <v>1728.7567000858403</v>
      </c>
      <c r="Q20" s="72">
        <f>IF(RES_hh_fec!Q20=0,0,1000*11630*RES_hh_fec!Q20/RES_hh_num!Q20)</f>
        <v>1868.7300830125814</v>
      </c>
      <c r="R20" s="72">
        <f>IF(RES_hh_fec!R20=0,0,1000*11630*RES_hh_fec!R20/RES_hh_num!R20)</f>
        <v>1663.5334093067181</v>
      </c>
      <c r="S20" s="72">
        <f>IF(RES_hh_fec!S20=0,0,1000*11630*RES_hh_fec!S20/RES_hh_num!S20)</f>
        <v>1363.3707998241591</v>
      </c>
      <c r="T20" s="72">
        <f>IF(RES_hh_fec!T20=0,0,1000*11630*RES_hh_fec!T20/RES_hh_num!T20)</f>
        <v>1509.5820950885</v>
      </c>
      <c r="U20" s="72">
        <f>IF(RES_hh_fec!U20=0,0,1000*11630*RES_hh_fec!U20/RES_hh_num!U20)</f>
        <v>1708.6731696781351</v>
      </c>
      <c r="V20" s="72">
        <f>IF(RES_hh_fec!V20=0,0,1000*11630*RES_hh_fec!V20/RES_hh_num!V20)</f>
        <v>1824.7264317608578</v>
      </c>
      <c r="W20" s="72">
        <f>IF(RES_hh_fec!W20=0,0,1000*11630*RES_hh_fec!W20/RES_hh_num!W20)</f>
        <v>1174.8812225943079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2207.1230430818832</v>
      </c>
      <c r="C21" s="72">
        <f>IF(RES_hh_fec!C21=0,0,1000*11630*RES_hh_fec!C21/RES_hh_num!C21)</f>
        <v>2283.405244884415</v>
      </c>
      <c r="D21" s="72">
        <f>IF(RES_hh_fec!D21=0,0,1000*11630*RES_hh_fec!D21/RES_hh_num!D21)</f>
        <v>2164.3840047561298</v>
      </c>
      <c r="E21" s="72">
        <f>IF(RES_hh_fec!E21=0,0,1000*11630*RES_hh_fec!E21/RES_hh_num!E21)</f>
        <v>2057.2221047884932</v>
      </c>
      <c r="F21" s="72">
        <f>IF(RES_hh_fec!F21=0,0,1000*11630*RES_hh_fec!F21/RES_hh_num!F21)</f>
        <v>2029.4596334170449</v>
      </c>
      <c r="G21" s="72">
        <f>IF(RES_hh_fec!G21=0,0,1000*11630*RES_hh_fec!G21/RES_hh_num!G21)</f>
        <v>2248.9164018180845</v>
      </c>
      <c r="H21" s="72">
        <f>IF(RES_hh_fec!H21=0,0,1000*11630*RES_hh_fec!H21/RES_hh_num!H21)</f>
        <v>2207.697424121624</v>
      </c>
      <c r="I21" s="72">
        <f>IF(RES_hh_fec!I21=0,0,1000*11630*RES_hh_fec!I21/RES_hh_num!I21)</f>
        <v>1876.7923604713949</v>
      </c>
      <c r="J21" s="72">
        <f>IF(RES_hh_fec!J21=0,0,1000*11630*RES_hh_fec!J21/RES_hh_num!J21)</f>
        <v>1813.6644741031896</v>
      </c>
      <c r="K21" s="72">
        <f>IF(RES_hh_fec!K21=0,0,1000*11630*RES_hh_fec!K21/RES_hh_num!K21)</f>
        <v>1716.0132174407263</v>
      </c>
      <c r="L21" s="72">
        <f>IF(RES_hh_fec!L21=0,0,1000*11630*RES_hh_fec!L21/RES_hh_num!L21)</f>
        <v>1776.7499402183764</v>
      </c>
      <c r="M21" s="72">
        <f>IF(RES_hh_fec!M21=0,0,1000*11630*RES_hh_fec!M21/RES_hh_num!M21)</f>
        <v>1651.4642921427196</v>
      </c>
      <c r="N21" s="72">
        <f>IF(RES_hh_fec!N21=0,0,1000*11630*RES_hh_fec!N21/RES_hh_num!N21)</f>
        <v>1728.364442907354</v>
      </c>
      <c r="O21" s="72">
        <f>IF(RES_hh_fec!O21=0,0,1000*11630*RES_hh_fec!O21/RES_hh_num!O21)</f>
        <v>1606.8213180558539</v>
      </c>
      <c r="P21" s="72">
        <f>IF(RES_hh_fec!P21=0,0,1000*11630*RES_hh_fec!P21/RES_hh_num!P21)</f>
        <v>1541.7163879911113</v>
      </c>
      <c r="Q21" s="72">
        <f>IF(RES_hh_fec!Q21=0,0,1000*11630*RES_hh_fec!Q21/RES_hh_num!Q21)</f>
        <v>1434.2732179506816</v>
      </c>
      <c r="R21" s="72">
        <f>IF(RES_hh_fec!R21=0,0,1000*11630*RES_hh_fec!R21/RES_hh_num!R21)</f>
        <v>1629.6603334927026</v>
      </c>
      <c r="S21" s="72">
        <f>IF(RES_hh_fec!S21=0,0,1000*11630*RES_hh_fec!S21/RES_hh_num!S21)</f>
        <v>1504.982732532394</v>
      </c>
      <c r="T21" s="72">
        <f>IF(RES_hh_fec!T21=0,0,1000*11630*RES_hh_fec!T21/RES_hh_num!T21)</f>
        <v>1455.1503777119219</v>
      </c>
      <c r="U21" s="72">
        <f>IF(RES_hh_fec!U21=0,0,1000*11630*RES_hh_fec!U21/RES_hh_num!U21)</f>
        <v>1502.086431757941</v>
      </c>
      <c r="V21" s="72">
        <f>IF(RES_hh_fec!V21=0,0,1000*11630*RES_hh_fec!V21/RES_hh_num!V21)</f>
        <v>1393.6308956286305</v>
      </c>
      <c r="W21" s="72">
        <f>IF(RES_hh_fec!W21=0,0,1000*11630*RES_hh_fec!W21/RES_hh_num!W21)</f>
        <v>1449.5669664834297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2450.0785371175007</v>
      </c>
      <c r="C22" s="72">
        <f>IF(RES_hh_fec!C22=0,0,1000*11630*RES_hh_fec!C22/RES_hh_num!C22)</f>
        <v>2459.7363494975939</v>
      </c>
      <c r="D22" s="72">
        <f>IF(RES_hh_fec!D22=0,0,1000*11630*RES_hh_fec!D22/RES_hh_num!D22)</f>
        <v>2318.7079803932684</v>
      </c>
      <c r="E22" s="72">
        <f>IF(RES_hh_fec!E22=0,0,1000*11630*RES_hh_fec!E22/RES_hh_num!E22)</f>
        <v>2376.2732777304159</v>
      </c>
      <c r="F22" s="72">
        <f>IF(RES_hh_fec!F22=0,0,1000*11630*RES_hh_fec!F22/RES_hh_num!F22)</f>
        <v>2335.6958624406761</v>
      </c>
      <c r="G22" s="72">
        <f>IF(RES_hh_fec!G22=0,0,1000*11630*RES_hh_fec!G22/RES_hh_num!G22)</f>
        <v>2123.6123469191602</v>
      </c>
      <c r="H22" s="72">
        <f>IF(RES_hh_fec!H22=0,0,1000*11630*RES_hh_fec!H22/RES_hh_num!H22)</f>
        <v>2038.0140333157317</v>
      </c>
      <c r="I22" s="72">
        <f>IF(RES_hh_fec!I22=0,0,1000*11630*RES_hh_fec!I22/RES_hh_num!I22)</f>
        <v>1953.7153354237144</v>
      </c>
      <c r="J22" s="72">
        <f>IF(RES_hh_fec!J22=0,0,1000*11630*RES_hh_fec!J22/RES_hh_num!J22)</f>
        <v>1806.4062136650443</v>
      </c>
      <c r="K22" s="72">
        <f>IF(RES_hh_fec!K22=0,0,1000*11630*RES_hh_fec!K22/RES_hh_num!K22)</f>
        <v>1702.9774699095387</v>
      </c>
      <c r="L22" s="72">
        <f>IF(RES_hh_fec!L22=0,0,1000*11630*RES_hh_fec!L22/RES_hh_num!L22)</f>
        <v>1713.8314236982624</v>
      </c>
      <c r="M22" s="72">
        <f>IF(RES_hh_fec!M22=0,0,1000*11630*RES_hh_fec!M22/RES_hh_num!M22)</f>
        <v>1490.5083655083656</v>
      </c>
      <c r="N22" s="72">
        <f>IF(RES_hh_fec!N22=0,0,1000*11630*RES_hh_fec!N22/RES_hh_num!N22)</f>
        <v>1573.9254012943086</v>
      </c>
      <c r="O22" s="72">
        <f>IF(RES_hh_fec!O22=0,0,1000*11630*RES_hh_fec!O22/RES_hh_num!O22)</f>
        <v>1481.767908393243</v>
      </c>
      <c r="P22" s="72">
        <f>IF(RES_hh_fec!P22=0,0,1000*11630*RES_hh_fec!P22/RES_hh_num!P22)</f>
        <v>1428.837948258715</v>
      </c>
      <c r="Q22" s="72">
        <f>IF(RES_hh_fec!Q22=0,0,1000*11630*RES_hh_fec!Q22/RES_hh_num!Q22)</f>
        <v>1365.7864181087011</v>
      </c>
      <c r="R22" s="72">
        <f>IF(RES_hh_fec!R22=0,0,1000*11630*RES_hh_fec!R22/RES_hh_num!R22)</f>
        <v>1433.599479087645</v>
      </c>
      <c r="S22" s="72">
        <f>IF(RES_hh_fec!S22=0,0,1000*11630*RES_hh_fec!S22/RES_hh_num!S22)</f>
        <v>1441.9656749356304</v>
      </c>
      <c r="T22" s="72">
        <f>IF(RES_hh_fec!T22=0,0,1000*11630*RES_hh_fec!T22/RES_hh_num!T22)</f>
        <v>1433.1358595210338</v>
      </c>
      <c r="U22" s="72">
        <f>IF(RES_hh_fec!U22=0,0,1000*11630*RES_hh_fec!U22/RES_hh_num!U22)</f>
        <v>1369.8405509829918</v>
      </c>
      <c r="V22" s="72">
        <f>IF(RES_hh_fec!V22=0,0,1000*11630*RES_hh_fec!V22/RES_hh_num!V22)</f>
        <v>1409.3979483636576</v>
      </c>
      <c r="W22" s="72">
        <f>IF(RES_hh_fec!W22=0,0,1000*11630*RES_hh_fec!W22/RES_hh_num!W22)</f>
        <v>1374.1772259218151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1436.4276066057175</v>
      </c>
      <c r="C24" s="72">
        <f>IF(RES_hh_fec!C24=0,0,1000*11630*RES_hh_fec!C24/RES_hh_num!C24)</f>
        <v>1494.3731047071103</v>
      </c>
      <c r="D24" s="72">
        <f>IF(RES_hh_fec!D24=0,0,1000*11630*RES_hh_fec!D24/RES_hh_num!D24)</f>
        <v>1534.7623758625728</v>
      </c>
      <c r="E24" s="72">
        <f>IF(RES_hh_fec!E24=0,0,1000*11630*RES_hh_fec!E24/RES_hh_num!E24)</f>
        <v>1407.3243434168876</v>
      </c>
      <c r="F24" s="72">
        <f>IF(RES_hh_fec!F24=0,0,1000*11630*RES_hh_fec!F24/RES_hh_num!F24)</f>
        <v>1419.0014511113759</v>
      </c>
      <c r="G24" s="72">
        <f>IF(RES_hh_fec!G24=0,0,1000*11630*RES_hh_fec!G24/RES_hh_num!G24)</f>
        <v>1530.8617573637271</v>
      </c>
      <c r="H24" s="72">
        <f>IF(RES_hh_fec!H24=0,0,1000*11630*RES_hh_fec!H24/RES_hh_num!H24)</f>
        <v>1587.4656161003227</v>
      </c>
      <c r="I24" s="72">
        <f>IF(RES_hh_fec!I24=0,0,1000*11630*RES_hh_fec!I24/RES_hh_num!I24)</f>
        <v>1326.7220695355861</v>
      </c>
      <c r="J24" s="72">
        <f>IF(RES_hh_fec!J24=0,0,1000*11630*RES_hh_fec!J24/RES_hh_num!J24)</f>
        <v>1254.1141245529757</v>
      </c>
      <c r="K24" s="72">
        <f>IF(RES_hh_fec!K24=0,0,1000*11630*RES_hh_fec!K24/RES_hh_num!K24)</f>
        <v>1211.0737949589327</v>
      </c>
      <c r="L24" s="72">
        <f>IF(RES_hh_fec!L24=0,0,1000*11630*RES_hh_fec!L24/RES_hh_num!L24)</f>
        <v>1309.2507392520081</v>
      </c>
      <c r="M24" s="72">
        <f>IF(RES_hh_fec!M24=0,0,1000*11630*RES_hh_fec!M24/RES_hh_num!M24)</f>
        <v>1238.2807994422992</v>
      </c>
      <c r="N24" s="72">
        <f>IF(RES_hh_fec!N24=0,0,1000*11630*RES_hh_fec!N24/RES_hh_num!N24)</f>
        <v>1279.3043078021019</v>
      </c>
      <c r="O24" s="72">
        <f>IF(RES_hh_fec!O24=0,0,1000*11630*RES_hh_fec!O24/RES_hh_num!O24)</f>
        <v>1258.2377728935314</v>
      </c>
      <c r="P24" s="72">
        <f>IF(RES_hh_fec!P24=0,0,1000*11630*RES_hh_fec!P24/RES_hh_num!P24)</f>
        <v>1156.8531661316276</v>
      </c>
      <c r="Q24" s="72">
        <f>IF(RES_hh_fec!Q24=0,0,1000*11630*RES_hh_fec!Q24/RES_hh_num!Q24)</f>
        <v>1122.8452721553608</v>
      </c>
      <c r="R24" s="72">
        <f>IF(RES_hh_fec!R24=0,0,1000*11630*RES_hh_fec!R24/RES_hh_num!R24)</f>
        <v>1235.7179507850997</v>
      </c>
      <c r="S24" s="72">
        <f>IF(RES_hh_fec!S24=0,0,1000*11630*RES_hh_fec!S24/RES_hh_num!S24)</f>
        <v>1226.4181488288161</v>
      </c>
      <c r="T24" s="72">
        <f>IF(RES_hh_fec!T24=0,0,1000*11630*RES_hh_fec!T24/RES_hh_num!T24)</f>
        <v>1207.5313081968568</v>
      </c>
      <c r="U24" s="72">
        <f>IF(RES_hh_fec!U24=0,0,1000*11630*RES_hh_fec!U24/RES_hh_num!U24)</f>
        <v>1231.8617173658877</v>
      </c>
      <c r="V24" s="72">
        <f>IF(RES_hh_fec!V24=0,0,1000*11630*RES_hh_fec!V24/RES_hh_num!V24)</f>
        <v>1182.6517073036659</v>
      </c>
      <c r="W24" s="72">
        <f>IF(RES_hh_fec!W24=0,0,1000*11630*RES_hh_fec!W24/RES_hh_num!W24)</f>
        <v>1229.6240850584481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1794.7231667797325</v>
      </c>
      <c r="C25" s="74">
        <f>IF(RES_hh_fec!C25=0,0,1000*11630*RES_hh_fec!C25/RES_hh_num!C25)</f>
        <v>1892.7653407617365</v>
      </c>
      <c r="D25" s="74">
        <f>IF(RES_hh_fec!D25=0,0,1000*11630*RES_hh_fec!D25/RES_hh_num!D25)</f>
        <v>1849.6735771166134</v>
      </c>
      <c r="E25" s="74">
        <f>IF(RES_hh_fec!E25=0,0,1000*11630*RES_hh_fec!E25/RES_hh_num!E25)</f>
        <v>1814.2855329896579</v>
      </c>
      <c r="F25" s="74">
        <f>IF(RES_hh_fec!F25=0,0,1000*11630*RES_hh_fec!F25/RES_hh_num!F25)</f>
        <v>1779.2385458496326</v>
      </c>
      <c r="G25" s="74">
        <f>IF(RES_hh_fec!G25=0,0,1000*11630*RES_hh_fec!G25/RES_hh_num!G25)</f>
        <v>1740.6664675804595</v>
      </c>
      <c r="H25" s="74">
        <f>IF(RES_hh_fec!H25=0,0,1000*11630*RES_hh_fec!H25/RES_hh_num!H25)</f>
        <v>1753.545006442374</v>
      </c>
      <c r="I25" s="74">
        <f>IF(RES_hh_fec!I25=0,0,1000*11630*RES_hh_fec!I25/RES_hh_num!I25)</f>
        <v>1683.1262433625539</v>
      </c>
      <c r="J25" s="74">
        <f>IF(RES_hh_fec!J25=0,0,1000*11630*RES_hh_fec!J25/RES_hh_num!J25)</f>
        <v>1638.7422297771811</v>
      </c>
      <c r="K25" s="74">
        <f>IF(RES_hh_fec!K25=0,0,1000*11630*RES_hh_fec!K25/RES_hh_num!K25)</f>
        <v>1565.0710091376252</v>
      </c>
      <c r="L25" s="74">
        <f>IF(RES_hh_fec!L25=0,0,1000*11630*RES_hh_fec!L25/RES_hh_num!L25)</f>
        <v>1654.7801795178245</v>
      </c>
      <c r="M25" s="74">
        <f>IF(RES_hh_fec!M25=0,0,1000*11630*RES_hh_fec!M25/RES_hh_num!M25)</f>
        <v>1523.630283119455</v>
      </c>
      <c r="N25" s="74">
        <f>IF(RES_hh_fec!N25=0,0,1000*11630*RES_hh_fec!N25/RES_hh_num!N25)</f>
        <v>1580.6817314738307</v>
      </c>
      <c r="O25" s="74">
        <f>IF(RES_hh_fec!O25=0,0,1000*11630*RES_hh_fec!O25/RES_hh_num!O25)</f>
        <v>1526.4678798796133</v>
      </c>
      <c r="P25" s="74">
        <f>IF(RES_hh_fec!P25=0,0,1000*11630*RES_hh_fec!P25/RES_hh_num!P25)</f>
        <v>1402.4176249722973</v>
      </c>
      <c r="Q25" s="74">
        <f>IF(RES_hh_fec!Q25=0,0,1000*11630*RES_hh_fec!Q25/RES_hh_num!Q25)</f>
        <v>1390.5055432316285</v>
      </c>
      <c r="R25" s="74">
        <f>IF(RES_hh_fec!R25=0,0,1000*11630*RES_hh_fec!R25/RES_hh_num!R25)</f>
        <v>1497.3483732281472</v>
      </c>
      <c r="S25" s="74">
        <f>IF(RES_hh_fec!S25=0,0,1000*11630*RES_hh_fec!S25/RES_hh_num!S25)</f>
        <v>1472.2320406931317</v>
      </c>
      <c r="T25" s="74">
        <f>IF(RES_hh_fec!T25=0,0,1000*11630*RES_hh_fec!T25/RES_hh_num!T25)</f>
        <v>1388.0076195356999</v>
      </c>
      <c r="U25" s="74">
        <f>IF(RES_hh_fec!U25=0,0,1000*11630*RES_hh_fec!U25/RES_hh_num!U25)</f>
        <v>1465.1475744455061</v>
      </c>
      <c r="V25" s="74">
        <f>IF(RES_hh_fec!V25=0,0,1000*11630*RES_hh_fec!V25/RES_hh_num!V25)</f>
        <v>1360.5954350183661</v>
      </c>
      <c r="W25" s="74">
        <f>IF(RES_hh_fec!W25=0,0,1000*11630*RES_hh_fec!W25/RES_hh_num!W25)</f>
        <v>1464.1662129742674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1137.7701557832909</v>
      </c>
      <c r="C27" s="69">
        <f>IF(RES_hh_fec!C27=0,0,1000*11630*RES_hh_fec!C27/RES_hh_num!C27)</f>
        <v>1174.2304780418699</v>
      </c>
      <c r="D27" s="69">
        <f>IF(RES_hh_fec!D27=0,0,1000*11630*RES_hh_fec!D27/RES_hh_num!D27)</f>
        <v>983.22267713740735</v>
      </c>
      <c r="E27" s="69">
        <f>IF(RES_hh_fec!E27=0,0,1000*11630*RES_hh_fec!E27/RES_hh_num!E27)</f>
        <v>988.94178897264396</v>
      </c>
      <c r="F27" s="69">
        <f>IF(RES_hh_fec!F27=0,0,1000*11630*RES_hh_fec!F27/RES_hh_num!F27)</f>
        <v>991.0992953923793</v>
      </c>
      <c r="G27" s="69">
        <f>IF(RES_hh_fec!G27=0,0,1000*11630*RES_hh_fec!G27/RES_hh_num!G27)</f>
        <v>885.57642950305717</v>
      </c>
      <c r="H27" s="69">
        <f>IF(RES_hh_fec!H27=0,0,1000*11630*RES_hh_fec!H27/RES_hh_num!H27)</f>
        <v>924.96350547087957</v>
      </c>
      <c r="I27" s="69">
        <f>IF(RES_hh_fec!I27=0,0,1000*11630*RES_hh_fec!I27/RES_hh_num!I27)</f>
        <v>831.159054440923</v>
      </c>
      <c r="J27" s="69">
        <f>IF(RES_hh_fec!J27=0,0,1000*11630*RES_hh_fec!J27/RES_hh_num!J27)</f>
        <v>816.56056067760346</v>
      </c>
      <c r="K27" s="69">
        <f>IF(RES_hh_fec!K27=0,0,1000*11630*RES_hh_fec!K27/RES_hh_num!K27)</f>
        <v>726.15144909669948</v>
      </c>
      <c r="L27" s="69">
        <f>IF(RES_hh_fec!L27=0,0,1000*11630*RES_hh_fec!L27/RES_hh_num!L27)</f>
        <v>825.37718963755719</v>
      </c>
      <c r="M27" s="69">
        <f>IF(RES_hh_fec!M27=0,0,1000*11630*RES_hh_fec!M27/RES_hh_num!M27)</f>
        <v>759.23160407728187</v>
      </c>
      <c r="N27" s="69">
        <f>IF(RES_hh_fec!N27=0,0,1000*11630*RES_hh_fec!N27/RES_hh_num!N27)</f>
        <v>764.0390865225429</v>
      </c>
      <c r="O27" s="69">
        <f>IF(RES_hh_fec!O27=0,0,1000*11630*RES_hh_fec!O27/RES_hh_num!O27)</f>
        <v>730.75793971994392</v>
      </c>
      <c r="P27" s="69">
        <f>IF(RES_hh_fec!P27=0,0,1000*11630*RES_hh_fec!P27/RES_hh_num!P27)</f>
        <v>714.75902895255979</v>
      </c>
      <c r="Q27" s="69">
        <f>IF(RES_hh_fec!Q27=0,0,1000*11630*RES_hh_fec!Q27/RES_hh_num!Q27)</f>
        <v>734.72031171398885</v>
      </c>
      <c r="R27" s="69">
        <f>IF(RES_hh_fec!R27=0,0,1000*11630*RES_hh_fec!R27/RES_hh_num!R27)</f>
        <v>832.17239724800004</v>
      </c>
      <c r="S27" s="69">
        <f>IF(RES_hh_fec!S27=0,0,1000*11630*RES_hh_fec!S27/RES_hh_num!S27)</f>
        <v>821.63488953439776</v>
      </c>
      <c r="T27" s="69">
        <f>IF(RES_hh_fec!T27=0,0,1000*11630*RES_hh_fec!T27/RES_hh_num!T27)</f>
        <v>778.44380401461933</v>
      </c>
      <c r="U27" s="69">
        <f>IF(RES_hh_fec!U27=0,0,1000*11630*RES_hh_fec!U27/RES_hh_num!U27)</f>
        <v>813.49695434355829</v>
      </c>
      <c r="V27" s="69">
        <f>IF(RES_hh_fec!V27=0,0,1000*11630*RES_hh_fec!V27/RES_hh_num!V27)</f>
        <v>742.95793935586596</v>
      </c>
      <c r="W27" s="69">
        <f>IF(RES_hh_fec!W27=0,0,1000*11630*RES_hh_fec!W27/RES_hh_num!W27)</f>
        <v>773.85935280950218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1440.7424877595145</v>
      </c>
      <c r="C28" s="72">
        <f>IF(RES_hh_fec!C28=0,0,1000*11630*RES_hh_fec!C28/RES_hh_num!C28)</f>
        <v>1187.9847369177946</v>
      </c>
      <c r="D28" s="72">
        <f>IF(RES_hh_fec!D28=0,0,1000*11630*RES_hh_fec!D28/RES_hh_num!D28)</f>
        <v>1258.3446165962966</v>
      </c>
      <c r="E28" s="72">
        <f>IF(RES_hh_fec!E28=0,0,1000*11630*RES_hh_fec!E28/RES_hh_num!E28)</f>
        <v>939.97980409413947</v>
      </c>
      <c r="F28" s="72">
        <f>IF(RES_hh_fec!F28=0,0,1000*11630*RES_hh_fec!F28/RES_hh_num!F28)</f>
        <v>1420.6500383579616</v>
      </c>
      <c r="G28" s="72">
        <f>IF(RES_hh_fec!G28=0,0,1000*11630*RES_hh_fec!G28/RES_hh_num!G28)</f>
        <v>1209.0165200317738</v>
      </c>
      <c r="H28" s="72">
        <f>IF(RES_hh_fec!H28=0,0,1000*11630*RES_hh_fec!H28/RES_hh_num!H28)</f>
        <v>1134.8971778823416</v>
      </c>
      <c r="I28" s="72">
        <f>IF(RES_hh_fec!I28=0,0,1000*11630*RES_hh_fec!I28/RES_hh_num!I28)</f>
        <v>749.55535728502446</v>
      </c>
      <c r="J28" s="72">
        <f>IF(RES_hh_fec!J28=0,0,1000*11630*RES_hh_fec!J28/RES_hh_num!J28)</f>
        <v>1013.8920247536373</v>
      </c>
      <c r="K28" s="72">
        <f>IF(RES_hh_fec!K28=0,0,1000*11630*RES_hh_fec!K28/RES_hh_num!K28)</f>
        <v>632.49123475567899</v>
      </c>
      <c r="L28" s="72">
        <f>IF(RES_hh_fec!L28=0,0,1000*11630*RES_hh_fec!L28/RES_hh_num!L28)</f>
        <v>849.37825912555161</v>
      </c>
      <c r="M28" s="72">
        <f>IF(RES_hh_fec!M28=0,0,1000*11630*RES_hh_fec!M28/RES_hh_num!M28)</f>
        <v>1062.941554271034</v>
      </c>
      <c r="N28" s="72">
        <f>IF(RES_hh_fec!N28=0,0,1000*11630*RES_hh_fec!N28/RES_hh_num!N28)</f>
        <v>1025.371828521435</v>
      </c>
      <c r="O28" s="72">
        <f>IF(RES_hh_fec!O28=0,0,1000*11630*RES_hh_fec!O28/RES_hh_num!O28)</f>
        <v>1015.719993051937</v>
      </c>
      <c r="P28" s="72">
        <f>IF(RES_hh_fec!P28=0,0,1000*11630*RES_hh_fec!P28/RES_hh_num!P28)</f>
        <v>953.64764874946491</v>
      </c>
      <c r="Q28" s="72">
        <f>IF(RES_hh_fec!Q28=0,0,1000*11630*RES_hh_fec!Q28/RES_hh_num!Q28)</f>
        <v>967.99963480325005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1278.5870848086324</v>
      </c>
      <c r="C29" s="72">
        <f>IF(RES_hh_fec!C29=0,0,1000*11630*RES_hh_fec!C29/RES_hh_num!C29)</f>
        <v>1626.5926348109062</v>
      </c>
      <c r="D29" s="72">
        <f>IF(RES_hh_fec!D29=0,0,1000*11630*RES_hh_fec!D29/RES_hh_num!D29)</f>
        <v>853.7172963479984</v>
      </c>
      <c r="E29" s="72">
        <f>IF(RES_hh_fec!E29=0,0,1000*11630*RES_hh_fec!E29/RES_hh_num!E29)</f>
        <v>1191.0943574036987</v>
      </c>
      <c r="F29" s="72">
        <f>IF(RES_hh_fec!F29=0,0,1000*11630*RES_hh_fec!F29/RES_hh_num!F29)</f>
        <v>1268.2755506497415</v>
      </c>
      <c r="G29" s="72">
        <f>IF(RES_hh_fec!G29=0,0,1000*11630*RES_hh_fec!G29/RES_hh_num!G29)</f>
        <v>1026.5316620191136</v>
      </c>
      <c r="H29" s="72">
        <f>IF(RES_hh_fec!H29=0,0,1000*11630*RES_hh_fec!H29/RES_hh_num!H29)</f>
        <v>1096.5008675534991</v>
      </c>
      <c r="I29" s="72">
        <f>IF(RES_hh_fec!I29=0,0,1000*11630*RES_hh_fec!I29/RES_hh_num!I29)</f>
        <v>735.38139291324831</v>
      </c>
      <c r="J29" s="72">
        <f>IF(RES_hh_fec!J29=0,0,1000*11630*RES_hh_fec!J29/RES_hh_num!J29)</f>
        <v>973.90388616340897</v>
      </c>
      <c r="K29" s="72">
        <f>IF(RES_hh_fec!K29=0,0,1000*11630*RES_hh_fec!K29/RES_hh_num!K29)</f>
        <v>846.17272930149522</v>
      </c>
      <c r="L29" s="72">
        <f>IF(RES_hh_fec!L29=0,0,1000*11630*RES_hh_fec!L29/RES_hh_num!L29)</f>
        <v>1004.63585462281</v>
      </c>
      <c r="M29" s="72">
        <f>IF(RES_hh_fec!M29=0,0,1000*11630*RES_hh_fec!M29/RES_hh_num!M29)</f>
        <v>981.74187601733638</v>
      </c>
      <c r="N29" s="72">
        <f>IF(RES_hh_fec!N29=0,0,1000*11630*RES_hh_fec!N29/RES_hh_num!N29)</f>
        <v>773.73737373737379</v>
      </c>
      <c r="O29" s="72">
        <f>IF(RES_hh_fec!O29=0,0,1000*11630*RES_hh_fec!O29/RES_hh_num!O29)</f>
        <v>728.4586271157134</v>
      </c>
      <c r="P29" s="72">
        <f>IF(RES_hh_fec!P29=0,0,1000*11630*RES_hh_fec!P29/RES_hh_num!P29)</f>
        <v>813.59532660647892</v>
      </c>
      <c r="Q29" s="72">
        <f>IF(RES_hh_fec!Q29=0,0,1000*11630*RES_hh_fec!Q29/RES_hh_num!Q29)</f>
        <v>848.33270686785147</v>
      </c>
      <c r="R29" s="72">
        <f>IF(RES_hh_fec!R29=0,0,1000*11630*RES_hh_fec!R29/RES_hh_num!R29)</f>
        <v>1063.2887051414561</v>
      </c>
      <c r="S29" s="72">
        <f>IF(RES_hh_fec!S29=0,0,1000*11630*RES_hh_fec!S29/RES_hh_num!S29)</f>
        <v>1055.8021862618741</v>
      </c>
      <c r="T29" s="72">
        <f>IF(RES_hh_fec!T29=0,0,1000*11630*RES_hh_fec!T29/RES_hh_num!T29)</f>
        <v>918.06394595707059</v>
      </c>
      <c r="U29" s="72">
        <f>IF(RES_hh_fec!U29=0,0,1000*11630*RES_hh_fec!U29/RES_hh_num!U29)</f>
        <v>1094.7328779575616</v>
      </c>
      <c r="V29" s="72">
        <f>IF(RES_hh_fec!V29=0,0,1000*11630*RES_hh_fec!V29/RES_hh_num!V29)</f>
        <v>820.98083793439412</v>
      </c>
      <c r="W29" s="72">
        <f>IF(RES_hh_fec!W29=0,0,1000*11630*RES_hh_fec!W29/RES_hh_num!W29)</f>
        <v>875.40743155149937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1355.950994286083</v>
      </c>
      <c r="C30" s="72">
        <f>IF(RES_hh_fec!C30=0,0,1000*11630*RES_hh_fec!C30/RES_hh_num!C30)</f>
        <v>1407.2132495027486</v>
      </c>
      <c r="D30" s="72">
        <f>IF(RES_hh_fec!D30=0,0,1000*11630*RES_hh_fec!D30/RES_hh_num!D30)</f>
        <v>1126.2496061898721</v>
      </c>
      <c r="E30" s="72">
        <f>IF(RES_hh_fec!E30=0,0,1000*11630*RES_hh_fec!E30/RES_hh_num!E30)</f>
        <v>1130.9575783847813</v>
      </c>
      <c r="F30" s="72">
        <f>IF(RES_hh_fec!F30=0,0,1000*11630*RES_hh_fec!F30/RES_hh_num!F30)</f>
        <v>1121.1897927544489</v>
      </c>
      <c r="G30" s="72">
        <f>IF(RES_hh_fec!G30=0,0,1000*11630*RES_hh_fec!G30/RES_hh_num!G30)</f>
        <v>1105.1449988332161</v>
      </c>
      <c r="H30" s="72">
        <f>IF(RES_hh_fec!H30=0,0,1000*11630*RES_hh_fec!H30/RES_hh_num!H30)</f>
        <v>1129.4659813174978</v>
      </c>
      <c r="I30" s="72">
        <f>IF(RES_hh_fec!I30=0,0,1000*11630*RES_hh_fec!I30/RES_hh_num!I30)</f>
        <v>983.20716445465098</v>
      </c>
      <c r="J30" s="72">
        <f>IF(RES_hh_fec!J30=0,0,1000*11630*RES_hh_fec!J30/RES_hh_num!J30)</f>
        <v>978.50777935211181</v>
      </c>
      <c r="K30" s="72">
        <f>IF(RES_hh_fec!K30=0,0,1000*11630*RES_hh_fec!K30/RES_hh_num!K30)</f>
        <v>809.69400798682966</v>
      </c>
      <c r="L30" s="72">
        <f>IF(RES_hh_fec!L30=0,0,1000*11630*RES_hh_fec!L30/RES_hh_num!L30)</f>
        <v>961.32989231335523</v>
      </c>
      <c r="M30" s="72">
        <f>IF(RES_hh_fec!M30=0,0,1000*11630*RES_hh_fec!M30/RES_hh_num!M30)</f>
        <v>895.60297897977011</v>
      </c>
      <c r="N30" s="72">
        <f>IF(RES_hh_fec!N30=0,0,1000*11630*RES_hh_fec!N30/RES_hh_num!N30)</f>
        <v>903.50177779447188</v>
      </c>
      <c r="O30" s="72">
        <f>IF(RES_hh_fec!O30=0,0,1000*11630*RES_hh_fec!O30/RES_hh_num!O30)</f>
        <v>838.43511939282769</v>
      </c>
      <c r="P30" s="72">
        <f>IF(RES_hh_fec!P30=0,0,1000*11630*RES_hh_fec!P30/RES_hh_num!P30)</f>
        <v>833.30314509241691</v>
      </c>
      <c r="Q30" s="72">
        <f>IF(RES_hh_fec!Q30=0,0,1000*11630*RES_hh_fec!Q30/RES_hh_num!Q30)</f>
        <v>834.15110538999727</v>
      </c>
      <c r="R30" s="72">
        <f>IF(RES_hh_fec!R30=0,0,1000*11630*RES_hh_fec!R30/RES_hh_num!R30)</f>
        <v>1006.5308229352327</v>
      </c>
      <c r="S30" s="72">
        <f>IF(RES_hh_fec!S30=0,0,1000*11630*RES_hh_fec!S30/RES_hh_num!S30)</f>
        <v>933.11142045355484</v>
      </c>
      <c r="T30" s="72">
        <f>IF(RES_hh_fec!T30=0,0,1000*11630*RES_hh_fec!T30/RES_hh_num!T30)</f>
        <v>883.77166289373656</v>
      </c>
      <c r="U30" s="72">
        <f>IF(RES_hh_fec!U30=0,0,1000*11630*RES_hh_fec!U30/RES_hh_num!U30)</f>
        <v>984.94884652798726</v>
      </c>
      <c r="V30" s="72">
        <f>IF(RES_hh_fec!V30=0,0,1000*11630*RES_hh_fec!V30/RES_hh_num!V30)</f>
        <v>874.22714692108502</v>
      </c>
      <c r="W30" s="72">
        <f>IF(RES_hh_fec!W30=0,0,1000*11630*RES_hh_fec!W30/RES_hh_num!W30)</f>
        <v>961.87903837676299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1336.344841186032</v>
      </c>
      <c r="C31" s="72">
        <f>IF(RES_hh_fec!C31=0,0,1000*11630*RES_hh_fec!C31/RES_hh_num!C31)</f>
        <v>1334.7779172408746</v>
      </c>
      <c r="D31" s="72">
        <f>IF(RES_hh_fec!D31=0,0,1000*11630*RES_hh_fec!D31/RES_hh_num!D31)</f>
        <v>1105.8336178981804</v>
      </c>
      <c r="E31" s="72">
        <f>IF(RES_hh_fec!E31=0,0,1000*11630*RES_hh_fec!E31/RES_hh_num!E31)</f>
        <v>1218.5035191239331</v>
      </c>
      <c r="F31" s="72">
        <f>IF(RES_hh_fec!F31=0,0,1000*11630*RES_hh_fec!F31/RES_hh_num!F31)</f>
        <v>1213.3399241254194</v>
      </c>
      <c r="G31" s="72">
        <f>IF(RES_hh_fec!G31=0,0,1000*11630*RES_hh_fec!G31/RES_hh_num!G31)</f>
        <v>985.71658183178056</v>
      </c>
      <c r="H31" s="72">
        <f>IF(RES_hh_fec!H31=0,0,1000*11630*RES_hh_fec!H31/RES_hh_num!H31)</f>
        <v>1002.0930954775523</v>
      </c>
      <c r="I31" s="72">
        <f>IF(RES_hh_fec!I31=0,0,1000*11630*RES_hh_fec!I31/RES_hh_num!I31)</f>
        <v>1015.382699273099</v>
      </c>
      <c r="J31" s="72">
        <f>IF(RES_hh_fec!J31=0,0,1000*11630*RES_hh_fec!J31/RES_hh_num!J31)</f>
        <v>992.80336549950982</v>
      </c>
      <c r="K31" s="72">
        <f>IF(RES_hh_fec!K31=0,0,1000*11630*RES_hh_fec!K31/RES_hh_num!K31)</f>
        <v>837.13268759769005</v>
      </c>
      <c r="L31" s="72">
        <f>IF(RES_hh_fec!L31=0,0,1000*11630*RES_hh_fec!L31/RES_hh_num!L31)</f>
        <v>982.40912228684806</v>
      </c>
      <c r="M31" s="72">
        <f>IF(RES_hh_fec!M31=0,0,1000*11630*RES_hh_fec!M31/RES_hh_num!M31)</f>
        <v>850.77903359128038</v>
      </c>
      <c r="N31" s="72">
        <f>IF(RES_hh_fec!N31=0,0,1000*11630*RES_hh_fec!N31/RES_hh_num!N31)</f>
        <v>892.79019814759238</v>
      </c>
      <c r="O31" s="72">
        <f>IF(RES_hh_fec!O31=0,0,1000*11630*RES_hh_fec!O31/RES_hh_num!O31)</f>
        <v>853.31275268537468</v>
      </c>
      <c r="P31" s="72">
        <f>IF(RES_hh_fec!P31=0,0,1000*11630*RES_hh_fec!P31/RES_hh_num!P31)</f>
        <v>849.50381138252408</v>
      </c>
      <c r="Q31" s="72">
        <f>IF(RES_hh_fec!Q31=0,0,1000*11630*RES_hh_fec!Q31/RES_hh_num!Q31)</f>
        <v>849.96690028300418</v>
      </c>
      <c r="R31" s="72">
        <f>IF(RES_hh_fec!R31=0,0,1000*11630*RES_hh_fec!R31/RES_hh_num!R31)</f>
        <v>925.21674207853562</v>
      </c>
      <c r="S31" s="72">
        <f>IF(RES_hh_fec!S31=0,0,1000*11630*RES_hh_fec!S31/RES_hh_num!S31)</f>
        <v>949.73419551116172</v>
      </c>
      <c r="T31" s="72">
        <f>IF(RES_hh_fec!T31=0,0,1000*11630*RES_hh_fec!T31/RES_hh_num!T31)</f>
        <v>945.6825584079196</v>
      </c>
      <c r="U31" s="72">
        <f>IF(RES_hh_fec!U31=0,0,1000*11630*RES_hh_fec!U31/RES_hh_num!U31)</f>
        <v>917.72270276180768</v>
      </c>
      <c r="V31" s="72">
        <f>IF(RES_hh_fec!V31=0,0,1000*11630*RES_hh_fec!V31/RES_hh_num!V31)</f>
        <v>943.74868950267819</v>
      </c>
      <c r="W31" s="72">
        <f>IF(RES_hh_fec!W31=0,0,1000*11630*RES_hh_fec!W31/RES_hh_num!W31)</f>
        <v>926.99271394415973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1042.5295310641154</v>
      </c>
      <c r="C32" s="77">
        <f>IF(RES_hh_fec!C32=0,0,1000*11630*RES_hh_fec!C32/RES_hh_num!C32)</f>
        <v>1051.8947601631085</v>
      </c>
      <c r="D32" s="77">
        <f>IF(RES_hh_fec!D32=0,0,1000*11630*RES_hh_fec!D32/RES_hh_num!D32)</f>
        <v>953.22851052804731</v>
      </c>
      <c r="E32" s="77">
        <f>IF(RES_hh_fec!E32=0,0,1000*11630*RES_hh_fec!E32/RES_hh_num!E32)</f>
        <v>892.87715635337281</v>
      </c>
      <c r="F32" s="77">
        <f>IF(RES_hh_fec!F32=0,0,1000*11630*RES_hh_fec!F32/RES_hh_num!F32)</f>
        <v>883.96293070228262</v>
      </c>
      <c r="G32" s="77">
        <f>IF(RES_hh_fec!G32=0,0,1000*11630*RES_hh_fec!G32/RES_hh_num!G32)</f>
        <v>823.17483282923774</v>
      </c>
      <c r="H32" s="77">
        <f>IF(RES_hh_fec!H32=0,0,1000*11630*RES_hh_fec!H32/RES_hh_num!H32)</f>
        <v>867.95951516439516</v>
      </c>
      <c r="I32" s="77">
        <f>IF(RES_hh_fec!I32=0,0,1000*11630*RES_hh_fec!I32/RES_hh_num!I32)</f>
        <v>761.03089556199734</v>
      </c>
      <c r="J32" s="77">
        <f>IF(RES_hh_fec!J32=0,0,1000*11630*RES_hh_fec!J32/RES_hh_num!J32)</f>
        <v>713.60937247169261</v>
      </c>
      <c r="K32" s="77">
        <f>IF(RES_hh_fec!K32=0,0,1000*11630*RES_hh_fec!K32/RES_hh_num!K32)</f>
        <v>655.87116095290253</v>
      </c>
      <c r="L32" s="77">
        <f>IF(RES_hh_fec!L32=0,0,1000*11630*RES_hh_fec!L32/RES_hh_num!L32)</f>
        <v>714.57542883578105</v>
      </c>
      <c r="M32" s="77">
        <f>IF(RES_hh_fec!M32=0,0,1000*11630*RES_hh_fec!M32/RES_hh_num!M32)</f>
        <v>669.4905654473921</v>
      </c>
      <c r="N32" s="77">
        <f>IF(RES_hh_fec!N32=0,0,1000*11630*RES_hh_fec!N32/RES_hh_num!N32)</f>
        <v>686.54518215559563</v>
      </c>
      <c r="O32" s="77">
        <f>IF(RES_hh_fec!O32=0,0,1000*11630*RES_hh_fec!O32/RES_hh_num!O32)</f>
        <v>659.52020924357305</v>
      </c>
      <c r="P32" s="77">
        <f>IF(RES_hh_fec!P32=0,0,1000*11630*RES_hh_fec!P32/RES_hh_num!P32)</f>
        <v>615.19819213529888</v>
      </c>
      <c r="Q32" s="77">
        <f>IF(RES_hh_fec!Q32=0,0,1000*11630*RES_hh_fec!Q32/RES_hh_num!Q32)</f>
        <v>639.80563323309241</v>
      </c>
      <c r="R32" s="77">
        <f>IF(RES_hh_fec!R32=0,0,1000*11630*RES_hh_fec!R32/RES_hh_num!R32)</f>
        <v>708.20847925346118</v>
      </c>
      <c r="S32" s="77">
        <f>IF(RES_hh_fec!S32=0,0,1000*11630*RES_hh_fec!S32/RES_hh_num!S32)</f>
        <v>691.91585514228075</v>
      </c>
      <c r="T32" s="77">
        <f>IF(RES_hh_fec!T32=0,0,1000*11630*RES_hh_fec!T32/RES_hh_num!T32)</f>
        <v>655.77754883453088</v>
      </c>
      <c r="U32" s="77">
        <f>IF(RES_hh_fec!U32=0,0,1000*11630*RES_hh_fec!U32/RES_hh_num!U32)</f>
        <v>689.79652210974325</v>
      </c>
      <c r="V32" s="77">
        <f>IF(RES_hh_fec!V32=0,0,1000*11630*RES_hh_fec!V32/RES_hh_num!V32)</f>
        <v>632.31344268381804</v>
      </c>
      <c r="W32" s="77">
        <f>IF(RES_hh_fec!W32=0,0,1000*11630*RES_hh_fec!W32/RES_hh_num!W32)</f>
        <v>679.86825993925913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10772.891163133581</v>
      </c>
      <c r="C3" s="65">
        <f>IF(RES_hh_tes!C3=0,0,1000*11630*RES_hh_tes!C3/RES_hh_num!C3)</f>
        <v>11030.096265162476</v>
      </c>
      <c r="D3" s="65">
        <f>IF(RES_hh_tes!D3=0,0,1000*11630*RES_hh_tes!D3/RES_hh_num!D3)</f>
        <v>10660.734933855867</v>
      </c>
      <c r="E3" s="65">
        <f>IF(RES_hh_tes!E3=0,0,1000*11630*RES_hh_tes!E3/RES_hh_num!E3)</f>
        <v>10579.099819798148</v>
      </c>
      <c r="F3" s="65">
        <f>IF(RES_hh_tes!F3=0,0,1000*11630*RES_hh_tes!F3/RES_hh_num!F3)</f>
        <v>10562.710717763262</v>
      </c>
      <c r="G3" s="65">
        <f>IF(RES_hh_tes!G3=0,0,1000*11630*RES_hh_tes!G3/RES_hh_num!G3)</f>
        <v>10406.25401606856</v>
      </c>
      <c r="H3" s="65">
        <f>IF(RES_hh_tes!H3=0,0,1000*11630*RES_hh_tes!H3/RES_hh_num!H3)</f>
        <v>10304.296990026851</v>
      </c>
      <c r="I3" s="65">
        <f>IF(RES_hh_tes!I3=0,0,1000*11630*RES_hh_tes!I3/RES_hh_num!I3)</f>
        <v>11104.386736797036</v>
      </c>
      <c r="J3" s="65">
        <f>IF(RES_hh_tes!J3=0,0,1000*11630*RES_hh_tes!J3/RES_hh_num!J3)</f>
        <v>10828.217181176968</v>
      </c>
      <c r="K3" s="65">
        <f>IF(RES_hh_tes!K3=0,0,1000*11630*RES_hh_tes!K3/RES_hh_num!K3)</f>
        <v>11158.406723489452</v>
      </c>
      <c r="L3" s="65">
        <f>IF(RES_hh_tes!L3=0,0,1000*11630*RES_hh_tes!L3/RES_hh_num!L3)</f>
        <v>12083.368589595888</v>
      </c>
      <c r="M3" s="65">
        <f>IF(RES_hh_tes!M3=0,0,1000*11630*RES_hh_tes!M3/RES_hh_num!M3)</f>
        <v>11114.938046545438</v>
      </c>
      <c r="N3" s="65">
        <f>IF(RES_hh_tes!N3=0,0,1000*11630*RES_hh_tes!N3/RES_hh_num!N3)</f>
        <v>11772.239190939348</v>
      </c>
      <c r="O3" s="65">
        <f>IF(RES_hh_tes!O3=0,0,1000*11630*RES_hh_tes!O3/RES_hh_num!O3)</f>
        <v>11547.888628334724</v>
      </c>
      <c r="P3" s="65">
        <f>IF(RES_hh_tes!P3=0,0,1000*11630*RES_hh_tes!P3/RES_hh_num!P3)</f>
        <v>11000.075236146055</v>
      </c>
      <c r="Q3" s="65">
        <f>IF(RES_hh_tes!Q3=0,0,1000*11630*RES_hh_tes!Q3/RES_hh_num!Q3)</f>
        <v>10613.424110089023</v>
      </c>
      <c r="R3" s="65">
        <f>IF(RES_hh_tes!R3=0,0,1000*11630*RES_hh_tes!R3/RES_hh_num!R3)</f>
        <v>11540.73203404185</v>
      </c>
      <c r="S3" s="65">
        <f>IF(RES_hh_tes!S3=0,0,1000*11630*RES_hh_tes!S3/RES_hh_num!S3)</f>
        <v>11607.207593267747</v>
      </c>
      <c r="T3" s="65">
        <f>IF(RES_hh_tes!T3=0,0,1000*11630*RES_hh_tes!T3/RES_hh_num!T3)</f>
        <v>11902.750306646076</v>
      </c>
      <c r="U3" s="65">
        <f>IF(RES_hh_tes!U3=0,0,1000*11630*RES_hh_tes!U3/RES_hh_num!U3)</f>
        <v>11651.610850420757</v>
      </c>
      <c r="V3" s="65">
        <f>IF(RES_hh_tes!V3=0,0,1000*11630*RES_hh_tes!V3/RES_hh_num!V3)</f>
        <v>11607.428643070334</v>
      </c>
      <c r="W3" s="65">
        <f>IF(RES_hh_tes!W3=0,0,1000*11630*RES_hh_tes!W3/RES_hh_num!W3)</f>
        <v>11875.187690688621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8900.0180639577411</v>
      </c>
      <c r="C4" s="69">
        <f>IF(RES_hh_tes!C4=0,0,1000*11630*RES_hh_tes!C4/RES_hh_num!C4)</f>
        <v>9093.9762956684626</v>
      </c>
      <c r="D4" s="69">
        <f>IF(RES_hh_tes!D4=0,0,1000*11630*RES_hh_tes!D4/RES_hh_num!D4)</f>
        <v>8826.2933439870976</v>
      </c>
      <c r="E4" s="69">
        <f>IF(RES_hh_tes!E4=0,0,1000*11630*RES_hh_tes!E4/RES_hh_num!E4)</f>
        <v>8798.0819940995625</v>
      </c>
      <c r="F4" s="69">
        <f>IF(RES_hh_tes!F4=0,0,1000*11630*RES_hh_tes!F4/RES_hh_num!F4)</f>
        <v>8760.2783938483335</v>
      </c>
      <c r="G4" s="69">
        <f>IF(RES_hh_tes!G4=0,0,1000*11630*RES_hh_tes!G4/RES_hh_num!G4)</f>
        <v>8633.971853664927</v>
      </c>
      <c r="H4" s="69">
        <f>IF(RES_hh_tes!H4=0,0,1000*11630*RES_hh_tes!H4/RES_hh_num!H4)</f>
        <v>8478.8838910936374</v>
      </c>
      <c r="I4" s="69">
        <f>IF(RES_hh_tes!I4=0,0,1000*11630*RES_hh_tes!I4/RES_hh_num!I4)</f>
        <v>9476.2845359549483</v>
      </c>
      <c r="J4" s="69">
        <f>IF(RES_hh_tes!J4=0,0,1000*11630*RES_hh_tes!J4/RES_hh_num!J4)</f>
        <v>9252.9542309012777</v>
      </c>
      <c r="K4" s="69">
        <f>IF(RES_hh_tes!K4=0,0,1000*11630*RES_hh_tes!K4/RES_hh_num!K4)</f>
        <v>9674.8062065601116</v>
      </c>
      <c r="L4" s="69">
        <f>IF(RES_hh_tes!L4=0,0,1000*11630*RES_hh_tes!L4/RES_hh_num!L4)</f>
        <v>10473.170583238338</v>
      </c>
      <c r="M4" s="69">
        <f>IF(RES_hh_tes!M4=0,0,1000*11630*RES_hh_tes!M4/RES_hh_num!M4)</f>
        <v>9618.2136990623676</v>
      </c>
      <c r="N4" s="69">
        <f>IF(RES_hh_tes!N4=0,0,1000*11630*RES_hh_tes!N4/RES_hh_num!N4)</f>
        <v>10208.597547144216</v>
      </c>
      <c r="O4" s="69">
        <f>IF(RES_hh_tes!O4=0,0,1000*11630*RES_hh_tes!O4/RES_hh_num!O4)</f>
        <v>10027.282647110378</v>
      </c>
      <c r="P4" s="69">
        <f>IF(RES_hh_tes!P4=0,0,1000*11630*RES_hh_tes!P4/RES_hh_num!P4)</f>
        <v>9548.7729917107408</v>
      </c>
      <c r="Q4" s="69">
        <f>IF(RES_hh_tes!Q4=0,0,1000*11630*RES_hh_tes!Q4/RES_hh_num!Q4)</f>
        <v>9175.5765218799352</v>
      </c>
      <c r="R4" s="69">
        <f>IF(RES_hh_tes!R4=0,0,1000*11630*RES_hh_tes!R4/RES_hh_num!R4)</f>
        <v>9951.3059082389591</v>
      </c>
      <c r="S4" s="69">
        <f>IF(RES_hh_tes!S4=0,0,1000*11630*RES_hh_tes!S4/RES_hh_num!S4)</f>
        <v>10010.009536126618</v>
      </c>
      <c r="T4" s="69">
        <f>IF(RES_hh_tes!T4=0,0,1000*11630*RES_hh_tes!T4/RES_hh_num!T4)</f>
        <v>10329.053959270113</v>
      </c>
      <c r="U4" s="69">
        <f>IF(RES_hh_tes!U4=0,0,1000*11630*RES_hh_tes!U4/RES_hh_num!U4)</f>
        <v>10030.346028044736</v>
      </c>
      <c r="V4" s="69">
        <f>IF(RES_hh_tes!V4=0,0,1000*11630*RES_hh_tes!V4/RES_hh_num!V4)</f>
        <v>10027.434532188332</v>
      </c>
      <c r="W4" s="69">
        <f>IF(RES_hh_tes!W4=0,0,1000*11630*RES_hh_tes!W4/RES_hh_num!W4)</f>
        <v>10228.306393781088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9660.5841467251466</v>
      </c>
      <c r="C5" s="72">
        <f>IF(RES_hh_tes!C5=0,0,1000*11630*RES_hh_tes!C5/RES_hh_num!C5)</f>
        <v>7886.2891821369067</v>
      </c>
      <c r="D5" s="72">
        <f>IF(RES_hh_tes!D5=0,0,1000*11630*RES_hh_tes!D5/RES_hh_num!D5)</f>
        <v>9554.375043302045</v>
      </c>
      <c r="E5" s="72">
        <f>IF(RES_hh_tes!E5=0,0,1000*11630*RES_hh_tes!E5/RES_hh_num!E5)</f>
        <v>7134.981809465944</v>
      </c>
      <c r="F5" s="72">
        <f>IF(RES_hh_tes!F5=0,0,1000*11630*RES_hh_tes!F5/RES_hh_num!F5)</f>
        <v>10315.52522329935</v>
      </c>
      <c r="G5" s="72">
        <f>IF(RES_hh_tes!G5=0,0,1000*11630*RES_hh_tes!G5/RES_hh_num!G5)</f>
        <v>9690.6868712900796</v>
      </c>
      <c r="H5" s="72">
        <f>IF(RES_hh_tes!H5=0,0,1000*11630*RES_hh_tes!H5/RES_hh_num!H5)</f>
        <v>8799.8153652280107</v>
      </c>
      <c r="I5" s="72">
        <f>IF(RES_hh_tes!I5=0,0,1000*11630*RES_hh_tes!I5/RES_hh_num!I5)</f>
        <v>7257.3871949959384</v>
      </c>
      <c r="J5" s="72">
        <f>IF(RES_hh_tes!J5=0,0,1000*11630*RES_hh_tes!J5/RES_hh_num!J5)</f>
        <v>9812.1393734879548</v>
      </c>
      <c r="K5" s="72">
        <f>IF(RES_hh_tes!K5=0,0,1000*11630*RES_hh_tes!K5/RES_hh_num!K5)</f>
        <v>7627.4494128875021</v>
      </c>
      <c r="L5" s="72">
        <f>IF(RES_hh_tes!L5=0,0,1000*11630*RES_hh_tes!L5/RES_hh_num!L5)</f>
        <v>9152.4674809427434</v>
      </c>
      <c r="M5" s="72">
        <f>IF(RES_hh_tes!M5=0,0,1000*11630*RES_hh_tes!M5/RES_hh_num!M5)</f>
        <v>10852.499720789556</v>
      </c>
      <c r="N5" s="72">
        <f>IF(RES_hh_tes!N5=0,0,1000*11630*RES_hh_tes!N5/RES_hh_num!N5)</f>
        <v>10100.595113268111</v>
      </c>
      <c r="O5" s="72">
        <f>IF(RES_hh_tes!O5=0,0,1000*11630*RES_hh_tes!O5/RES_hh_num!O5)</f>
        <v>10829.347628904328</v>
      </c>
      <c r="P5" s="72">
        <f>IF(RES_hh_tes!P5=0,0,1000*11630*RES_hh_tes!P5/RES_hh_num!P5)</f>
        <v>11086.244483680861</v>
      </c>
      <c r="Q5" s="72">
        <f>IF(RES_hh_tes!Q5=0,0,1000*11630*RES_hh_tes!Q5/RES_hh_num!Q5)</f>
        <v>8517.4614413331765</v>
      </c>
      <c r="R5" s="72">
        <f>IF(RES_hh_tes!R5=0,0,1000*11630*RES_hh_tes!R5/RES_hh_num!R5)</f>
        <v>3879.5650114737227</v>
      </c>
      <c r="S5" s="72">
        <f>IF(RES_hh_tes!S5=0,0,1000*11630*RES_hh_tes!S5/RES_hh_num!S5)</f>
        <v>7848.2561411718898</v>
      </c>
      <c r="T5" s="72">
        <f>IF(RES_hh_tes!T5=0,0,1000*11630*RES_hh_tes!T5/RES_hh_num!T5)</f>
        <v>9918.2852854308312</v>
      </c>
      <c r="U5" s="72">
        <f>IF(RES_hh_tes!U5=0,0,1000*11630*RES_hh_tes!U5/RES_hh_num!U5)</f>
        <v>11388.745792502874</v>
      </c>
      <c r="V5" s="72">
        <f>IF(RES_hh_tes!V5=0,0,1000*11630*RES_hh_tes!V5/RES_hh_num!V5)</f>
        <v>10347.109169083236</v>
      </c>
      <c r="W5" s="72">
        <f>IF(RES_hh_tes!W5=0,0,1000*11630*RES_hh_tes!W5/RES_hh_num!W5)</f>
        <v>8384.6912116697604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0</v>
      </c>
      <c r="C6" s="72">
        <f>IF(RES_hh_tes!C6=0,0,1000*11630*RES_hh_tes!C6/RES_hh_num!C6)</f>
        <v>0</v>
      </c>
      <c r="D6" s="72">
        <f>IF(RES_hh_tes!D6=0,0,1000*11630*RES_hh_tes!D6/RES_hh_num!D6)</f>
        <v>0</v>
      </c>
      <c r="E6" s="72">
        <f>IF(RES_hh_tes!E6=0,0,1000*11630*RES_hh_tes!E6/RES_hh_num!E6)</f>
        <v>0</v>
      </c>
      <c r="F6" s="72">
        <f>IF(RES_hh_tes!F6=0,0,1000*11630*RES_hh_tes!F6/RES_hh_num!F6)</f>
        <v>0</v>
      </c>
      <c r="G6" s="72">
        <f>IF(RES_hh_tes!G6=0,0,1000*11630*RES_hh_tes!G6/RES_hh_num!G6)</f>
        <v>0</v>
      </c>
      <c r="H6" s="72">
        <f>IF(RES_hh_tes!H6=0,0,1000*11630*RES_hh_tes!H6/RES_hh_num!H6)</f>
        <v>0</v>
      </c>
      <c r="I6" s="72">
        <f>IF(RES_hh_tes!I6=0,0,1000*11630*RES_hh_tes!I6/RES_hh_num!I6)</f>
        <v>0</v>
      </c>
      <c r="J6" s="72">
        <f>IF(RES_hh_tes!J6=0,0,1000*11630*RES_hh_tes!J6/RES_hh_num!J6)</f>
        <v>0</v>
      </c>
      <c r="K6" s="72">
        <f>IF(RES_hh_tes!K6=0,0,1000*11630*RES_hh_tes!K6/RES_hh_num!K6)</f>
        <v>0</v>
      </c>
      <c r="L6" s="72">
        <f>IF(RES_hh_tes!L6=0,0,1000*11630*RES_hh_tes!L6/RES_hh_num!L6)</f>
        <v>0</v>
      </c>
      <c r="M6" s="72">
        <f>IF(RES_hh_tes!M6=0,0,1000*11630*RES_hh_tes!M6/RES_hh_num!M6)</f>
        <v>0</v>
      </c>
      <c r="N6" s="72">
        <f>IF(RES_hh_tes!N6=0,0,1000*11630*RES_hh_tes!N6/RES_hh_num!N6)</f>
        <v>0</v>
      </c>
      <c r="O6" s="72">
        <f>IF(RES_hh_tes!O6=0,0,1000*11630*RES_hh_tes!O6/RES_hh_num!O6)</f>
        <v>0</v>
      </c>
      <c r="P6" s="72">
        <f>IF(RES_hh_tes!P6=0,0,1000*11630*RES_hh_tes!P6/RES_hh_num!P6)</f>
        <v>0</v>
      </c>
      <c r="Q6" s="72">
        <f>IF(RES_hh_tes!Q6=0,0,1000*11630*RES_hh_tes!Q6/RES_hh_num!Q6)</f>
        <v>0</v>
      </c>
      <c r="R6" s="72">
        <f>IF(RES_hh_tes!R6=0,0,1000*11630*RES_hh_tes!R6/RES_hh_num!R6)</f>
        <v>0</v>
      </c>
      <c r="S6" s="72">
        <f>IF(RES_hh_tes!S6=0,0,1000*11630*RES_hh_tes!S6/RES_hh_num!S6)</f>
        <v>0</v>
      </c>
      <c r="T6" s="72">
        <f>IF(RES_hh_tes!T6=0,0,1000*11630*RES_hh_tes!T6/RES_hh_num!T6)</f>
        <v>0</v>
      </c>
      <c r="U6" s="72">
        <f>IF(RES_hh_tes!U6=0,0,1000*11630*RES_hh_tes!U6/RES_hh_num!U6)</f>
        <v>0</v>
      </c>
      <c r="V6" s="72">
        <f>IF(RES_hh_tes!V6=0,0,1000*11630*RES_hh_tes!V6/RES_hh_num!V6)</f>
        <v>0</v>
      </c>
      <c r="W6" s="72">
        <f>IF(RES_hh_tes!W6=0,0,1000*11630*RES_hh_tes!W6/RES_hh_num!W6)</f>
        <v>0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8370.0188987787787</v>
      </c>
      <c r="C7" s="72">
        <f>IF(RES_hh_tes!C7=0,0,1000*11630*RES_hh_tes!C7/RES_hh_num!C7)</f>
        <v>10384.910421625649</v>
      </c>
      <c r="D7" s="72">
        <f>IF(RES_hh_tes!D7=0,0,1000*11630*RES_hh_tes!D7/RES_hh_num!D7)</f>
        <v>8671.3909480859147</v>
      </c>
      <c r="E7" s="72">
        <f>IF(RES_hh_tes!E7=0,0,1000*11630*RES_hh_tes!E7/RES_hh_num!E7)</f>
        <v>8830.8736163041322</v>
      </c>
      <c r="F7" s="72">
        <f>IF(RES_hh_tes!F7=0,0,1000*11630*RES_hh_tes!F7/RES_hh_num!F7)</f>
        <v>6845.1092533490846</v>
      </c>
      <c r="G7" s="72">
        <f>IF(RES_hh_tes!G7=0,0,1000*11630*RES_hh_tes!G7/RES_hh_num!G7)</f>
        <v>7734.2837955236901</v>
      </c>
      <c r="H7" s="72">
        <f>IF(RES_hh_tes!H7=0,0,1000*11630*RES_hh_tes!H7/RES_hh_num!H7)</f>
        <v>9171.5631390989056</v>
      </c>
      <c r="I7" s="72">
        <f>IF(RES_hh_tes!I7=0,0,1000*11630*RES_hh_tes!I7/RES_hh_num!I7)</f>
        <v>8504.7925364854891</v>
      </c>
      <c r="J7" s="72">
        <f>IF(RES_hh_tes!J7=0,0,1000*11630*RES_hh_tes!J7/RES_hh_num!J7)</f>
        <v>10515.552969678318</v>
      </c>
      <c r="K7" s="72">
        <f>IF(RES_hh_tes!K7=0,0,1000*11630*RES_hh_tes!K7/RES_hh_num!K7)</f>
        <v>8881.9573967505694</v>
      </c>
      <c r="L7" s="72">
        <f>IF(RES_hh_tes!L7=0,0,1000*11630*RES_hh_tes!L7/RES_hh_num!L7)</f>
        <v>8005.358358408911</v>
      </c>
      <c r="M7" s="72">
        <f>IF(RES_hh_tes!M7=0,0,1000*11630*RES_hh_tes!M7/RES_hh_num!M7)</f>
        <v>10275.463881689917</v>
      </c>
      <c r="N7" s="72">
        <f>IF(RES_hh_tes!N7=0,0,1000*11630*RES_hh_tes!N7/RES_hh_num!N7)</f>
        <v>10757.117649615697</v>
      </c>
      <c r="O7" s="72">
        <f>IF(RES_hh_tes!O7=0,0,1000*11630*RES_hh_tes!O7/RES_hh_num!O7)</f>
        <v>9265.1262101186239</v>
      </c>
      <c r="P7" s="72">
        <f>IF(RES_hh_tes!P7=0,0,1000*11630*RES_hh_tes!P7/RES_hh_num!P7)</f>
        <v>9562.4753644729153</v>
      </c>
      <c r="Q7" s="72">
        <f>IF(RES_hh_tes!Q7=0,0,1000*11630*RES_hh_tes!Q7/RES_hh_num!Q7)</f>
        <v>10373.494835963837</v>
      </c>
      <c r="R7" s="72">
        <f>IF(RES_hh_tes!R7=0,0,1000*11630*RES_hh_tes!R7/RES_hh_num!R7)</f>
        <v>9535.4603629497851</v>
      </c>
      <c r="S7" s="72">
        <f>IF(RES_hh_tes!S7=0,0,1000*11630*RES_hh_tes!S7/RES_hh_num!S7)</f>
        <v>8107.5281412237518</v>
      </c>
      <c r="T7" s="72">
        <f>IF(RES_hh_tes!T7=0,0,1000*11630*RES_hh_tes!T7/RES_hh_num!T7)</f>
        <v>9494.2390356612796</v>
      </c>
      <c r="U7" s="72">
        <f>IF(RES_hh_tes!U7=0,0,1000*11630*RES_hh_tes!U7/RES_hh_num!U7)</f>
        <v>10431.233499852789</v>
      </c>
      <c r="V7" s="72">
        <f>IF(RES_hh_tes!V7=0,0,1000*11630*RES_hh_tes!V7/RES_hh_num!V7)</f>
        <v>11284.374950109099</v>
      </c>
      <c r="W7" s="72">
        <f>IF(RES_hh_tes!W7=0,0,1000*11630*RES_hh_tes!W7/RES_hh_num!W7)</f>
        <v>7463.0517442085675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8760.3717026645445</v>
      </c>
      <c r="C8" s="72">
        <f>IF(RES_hh_tes!C8=0,0,1000*11630*RES_hh_tes!C8/RES_hh_num!C8)</f>
        <v>9010.0134952621975</v>
      </c>
      <c r="D8" s="72">
        <f>IF(RES_hh_tes!D8=0,0,1000*11630*RES_hh_tes!D8/RES_hh_num!D8)</f>
        <v>8254.4271734796221</v>
      </c>
      <c r="E8" s="72">
        <f>IF(RES_hh_tes!E8=0,0,1000*11630*RES_hh_tes!E8/RES_hh_num!E8)</f>
        <v>8298.4037313397548</v>
      </c>
      <c r="F8" s="72">
        <f>IF(RES_hh_tes!F8=0,0,1000*11630*RES_hh_tes!F8/RES_hh_num!F8)</f>
        <v>8168.0305520638422</v>
      </c>
      <c r="G8" s="72">
        <f>IF(RES_hh_tes!G8=0,0,1000*11630*RES_hh_tes!G8/RES_hh_num!G8)</f>
        <v>8825.4616736703301</v>
      </c>
      <c r="H8" s="72">
        <f>IF(RES_hh_tes!H8=0,0,1000*11630*RES_hh_tes!H8/RES_hh_num!H8)</f>
        <v>8496.8637711128067</v>
      </c>
      <c r="I8" s="72">
        <f>IF(RES_hh_tes!I8=0,0,1000*11630*RES_hh_tes!I8/RES_hh_num!I8)</f>
        <v>9197.5390394141614</v>
      </c>
      <c r="J8" s="72">
        <f>IF(RES_hh_tes!J8=0,0,1000*11630*RES_hh_tes!J8/RES_hh_num!J8)</f>
        <v>9136.7076023202135</v>
      </c>
      <c r="K8" s="72">
        <f>IF(RES_hh_tes!K8=0,0,1000*11630*RES_hh_tes!K8/RES_hh_num!K8)</f>
        <v>9502.4552988708438</v>
      </c>
      <c r="L8" s="72">
        <f>IF(RES_hh_tes!L8=0,0,1000*11630*RES_hh_tes!L8/RES_hh_num!L8)</f>
        <v>10170.114369839983</v>
      </c>
      <c r="M8" s="72">
        <f>IF(RES_hh_tes!M8=0,0,1000*11630*RES_hh_tes!M8/RES_hh_num!M8)</f>
        <v>9487.9029839852701</v>
      </c>
      <c r="N8" s="72">
        <f>IF(RES_hh_tes!N8=0,0,1000*11630*RES_hh_tes!N8/RES_hh_num!N8)</f>
        <v>10149.419775858576</v>
      </c>
      <c r="O8" s="72">
        <f>IF(RES_hh_tes!O8=0,0,1000*11630*RES_hh_tes!O8/RES_hh_num!O8)</f>
        <v>9665.5141344208951</v>
      </c>
      <c r="P8" s="72">
        <f>IF(RES_hh_tes!P8=0,0,1000*11630*RES_hh_tes!P8/RES_hh_num!P8)</f>
        <v>9450.8544535860692</v>
      </c>
      <c r="Q8" s="72">
        <f>IF(RES_hh_tes!Q8=0,0,1000*11630*RES_hh_tes!Q8/RES_hh_num!Q8)</f>
        <v>8828.3913056338861</v>
      </c>
      <c r="R8" s="72">
        <f>IF(RES_hh_tes!R8=0,0,1000*11630*RES_hh_tes!R8/RES_hh_num!R8)</f>
        <v>10190.273199870673</v>
      </c>
      <c r="S8" s="72">
        <f>IF(RES_hh_tes!S8=0,0,1000*11630*RES_hh_tes!S8/RES_hh_num!S8)</f>
        <v>9581.6056288335876</v>
      </c>
      <c r="T8" s="72">
        <f>IF(RES_hh_tes!T8=0,0,1000*11630*RES_hh_tes!T8/RES_hh_num!T8)</f>
        <v>9832.7041626620103</v>
      </c>
      <c r="U8" s="72">
        <f>IF(RES_hh_tes!U8=0,0,1000*11630*RES_hh_tes!U8/RES_hh_num!U8)</f>
        <v>10056.134549540271</v>
      </c>
      <c r="V8" s="72">
        <f>IF(RES_hh_tes!V8=0,0,1000*11630*RES_hh_tes!V8/RES_hh_num!V8)</f>
        <v>9666.4464935094784</v>
      </c>
      <c r="W8" s="72">
        <f>IF(RES_hh_tes!W8=0,0,1000*11630*RES_hh_tes!W8/RES_hh_num!W8)</f>
        <v>10263.203319340764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8898.405928535256</v>
      </c>
      <c r="C9" s="72">
        <f>IF(RES_hh_tes!C9=0,0,1000*11630*RES_hh_tes!C9/RES_hh_num!C9)</f>
        <v>8953.6144910598196</v>
      </c>
      <c r="D9" s="72">
        <f>IF(RES_hh_tes!D9=0,0,1000*11630*RES_hh_tes!D9/RES_hh_num!D9)</f>
        <v>8334.684112406303</v>
      </c>
      <c r="E9" s="72">
        <f>IF(RES_hh_tes!E9=0,0,1000*11630*RES_hh_tes!E9/RES_hh_num!E9)</f>
        <v>9179.6113669100068</v>
      </c>
      <c r="F9" s="72">
        <f>IF(RES_hh_tes!F9=0,0,1000*11630*RES_hh_tes!F9/RES_hh_num!F9)</f>
        <v>9052.1985795680284</v>
      </c>
      <c r="G9" s="72">
        <f>IF(RES_hh_tes!G9=0,0,1000*11630*RES_hh_tes!G9/RES_hh_num!G9)</f>
        <v>8050.3675697303788</v>
      </c>
      <c r="H9" s="72">
        <f>IF(RES_hh_tes!H9=0,0,1000*11630*RES_hh_tes!H9/RES_hh_num!H9)</f>
        <v>7709.7360365622098</v>
      </c>
      <c r="I9" s="72">
        <f>IF(RES_hh_tes!I9=0,0,1000*11630*RES_hh_tes!I9/RES_hh_num!I9)</f>
        <v>9699.7931363627431</v>
      </c>
      <c r="J9" s="72">
        <f>IF(RES_hh_tes!J9=0,0,1000*11630*RES_hh_tes!J9/RES_hh_num!J9)</f>
        <v>9455.9605553928814</v>
      </c>
      <c r="K9" s="72">
        <f>IF(RES_hh_tes!K9=0,0,1000*11630*RES_hh_tes!K9/RES_hh_num!K9)</f>
        <v>9959.9132418637128</v>
      </c>
      <c r="L9" s="72">
        <f>IF(RES_hh_tes!L9=0,0,1000*11630*RES_hh_tes!L9/RES_hh_num!L9)</f>
        <v>10441.567066791653</v>
      </c>
      <c r="M9" s="72">
        <f>IF(RES_hh_tes!M9=0,0,1000*11630*RES_hh_tes!M9/RES_hh_num!M9)</f>
        <v>9297.4549444836412</v>
      </c>
      <c r="N9" s="72">
        <f>IF(RES_hh_tes!N9=0,0,1000*11630*RES_hh_tes!N9/RES_hh_num!N9)</f>
        <v>10130.720108128091</v>
      </c>
      <c r="O9" s="72">
        <f>IF(RES_hh_tes!O9=0,0,1000*11630*RES_hh_tes!O9/RES_hh_num!O9)</f>
        <v>9821.0736156559615</v>
      </c>
      <c r="P9" s="72">
        <f>IF(RES_hh_tes!P9=0,0,1000*11630*RES_hh_tes!P9/RES_hh_num!P9)</f>
        <v>9568.2699972845185</v>
      </c>
      <c r="Q9" s="72">
        <f>IF(RES_hh_tes!Q9=0,0,1000*11630*RES_hh_tes!Q9/RES_hh_num!Q9)</f>
        <v>9212.8882366766757</v>
      </c>
      <c r="R9" s="72">
        <f>IF(RES_hh_tes!R9=0,0,1000*11630*RES_hh_tes!R9/RES_hh_num!R9)</f>
        <v>9795.5239371814896</v>
      </c>
      <c r="S9" s="72">
        <f>IF(RES_hh_tes!S9=0,0,1000*11630*RES_hh_tes!S9/RES_hh_num!S9)</f>
        <v>10012.494353650904</v>
      </c>
      <c r="T9" s="72">
        <f>IF(RES_hh_tes!T9=0,0,1000*11630*RES_hh_tes!T9/RES_hh_num!T9)</f>
        <v>10176.796590663043</v>
      </c>
      <c r="U9" s="72">
        <f>IF(RES_hh_tes!U9=0,0,1000*11630*RES_hh_tes!U9/RES_hh_num!U9)</f>
        <v>9794.9696662004771</v>
      </c>
      <c r="V9" s="72">
        <f>IF(RES_hh_tes!V9=0,0,1000*11630*RES_hh_tes!V9/RES_hh_num!V9)</f>
        <v>10174.063927221214</v>
      </c>
      <c r="W9" s="72">
        <f>IF(RES_hh_tes!W9=0,0,1000*11630*RES_hh_tes!W9/RES_hh_num!W9)</f>
        <v>10063.351464787536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8827.1029474422157</v>
      </c>
      <c r="C11" s="72">
        <f>IF(RES_hh_tes!C11=0,0,1000*11630*RES_hh_tes!C11/RES_hh_num!C11)</f>
        <v>9070.2182009641565</v>
      </c>
      <c r="D11" s="72">
        <f>IF(RES_hh_tes!D11=0,0,1000*11630*RES_hh_tes!D11/RES_hh_num!D11)</f>
        <v>8977.9551035102977</v>
      </c>
      <c r="E11" s="72">
        <f>IF(RES_hh_tes!E11=0,0,1000*11630*RES_hh_tes!E11/RES_hh_num!E11)</f>
        <v>8612.965041680196</v>
      </c>
      <c r="F11" s="72">
        <f>IF(RES_hh_tes!F11=0,0,1000*11630*RES_hh_tes!F11/RES_hh_num!F11)</f>
        <v>8515.0842895593378</v>
      </c>
      <c r="G11" s="72">
        <f>IF(RES_hh_tes!G11=0,0,1000*11630*RES_hh_tes!G11/RES_hh_num!G11)</f>
        <v>8814.6082095334568</v>
      </c>
      <c r="H11" s="72">
        <f>IF(RES_hh_tes!H11=0,0,1000*11630*RES_hh_tes!H11/RES_hh_num!H11)</f>
        <v>8848.8630720338497</v>
      </c>
      <c r="I11" s="72">
        <f>IF(RES_hh_tes!I11=0,0,1000*11630*RES_hh_tes!I11/RES_hh_num!I11)</f>
        <v>9298.434883118076</v>
      </c>
      <c r="J11" s="72">
        <f>IF(RES_hh_tes!J11=0,0,1000*11630*RES_hh_tes!J11/RES_hh_num!J11)</f>
        <v>8935.6164992282374</v>
      </c>
      <c r="K11" s="72">
        <f>IF(RES_hh_tes!K11=0,0,1000*11630*RES_hh_tes!K11/RES_hh_num!K11)</f>
        <v>9376.3662055002787</v>
      </c>
      <c r="L11" s="72">
        <f>IF(RES_hh_tes!L11=0,0,1000*11630*RES_hh_tes!L11/RES_hh_num!L11)</f>
        <v>10335.844627081213</v>
      </c>
      <c r="M11" s="72">
        <f>IF(RES_hh_tes!M11=0,0,1000*11630*RES_hh_tes!M11/RES_hh_num!M11)</f>
        <v>9725.9726759681071</v>
      </c>
      <c r="N11" s="72">
        <f>IF(RES_hh_tes!N11=0,0,1000*11630*RES_hh_tes!N11/RES_hh_num!N11)</f>
        <v>10163.986517806397</v>
      </c>
      <c r="O11" s="72">
        <f>IF(RES_hh_tes!O11=0,0,1000*11630*RES_hh_tes!O11/RES_hh_num!O11)</f>
        <v>10127.756574234405</v>
      </c>
      <c r="P11" s="72">
        <f>IF(RES_hh_tes!P11=0,0,1000*11630*RES_hh_tes!P11/RES_hh_num!P11)</f>
        <v>9393.3523609679687</v>
      </c>
      <c r="Q11" s="72">
        <f>IF(RES_hh_tes!Q11=0,0,1000*11630*RES_hh_tes!Q11/RES_hh_num!Q11)</f>
        <v>9062.1256474344136</v>
      </c>
      <c r="R11" s="72">
        <f>IF(RES_hh_tes!R11=0,0,1000*11630*RES_hh_tes!R11/RES_hh_num!R11)</f>
        <v>9996.9247703567562</v>
      </c>
      <c r="S11" s="72">
        <f>IF(RES_hh_tes!S11=0,0,1000*11630*RES_hh_tes!S11/RES_hh_num!S11)</f>
        <v>10008.124860552303</v>
      </c>
      <c r="T11" s="72">
        <f>IF(RES_hh_tes!T11=0,0,1000*11630*RES_hh_tes!T11/RES_hh_num!T11)</f>
        <v>10226.223389794828</v>
      </c>
      <c r="U11" s="72">
        <f>IF(RES_hh_tes!U11=0,0,1000*11630*RES_hh_tes!U11/RES_hh_num!U11)</f>
        <v>10140.624134613618</v>
      </c>
      <c r="V11" s="72">
        <f>IF(RES_hh_tes!V11=0,0,1000*11630*RES_hh_tes!V11/RES_hh_num!V11)</f>
        <v>9870.0844360989304</v>
      </c>
      <c r="W11" s="72">
        <f>IF(RES_hh_tes!W11=0,0,1000*11630*RES_hh_tes!W11/RES_hh_num!W11)</f>
        <v>10208.187985308658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0</v>
      </c>
      <c r="S12" s="72">
        <f>IF(RES_hh_tes!S12=0,0,1000*11630*RES_hh_tes!S12/RES_hh_num!S12)</f>
        <v>0</v>
      </c>
      <c r="T12" s="72">
        <f>IF(RES_hh_tes!T12=0,0,1000*11630*RES_hh_tes!T12/RES_hh_num!T12)</f>
        <v>0</v>
      </c>
      <c r="U12" s="72">
        <f>IF(RES_hh_tes!U12=0,0,1000*11630*RES_hh_tes!U12/RES_hh_num!U12)</f>
        <v>0</v>
      </c>
      <c r="V12" s="72">
        <f>IF(RES_hh_tes!V12=0,0,1000*11630*RES_hh_tes!V12/RES_hh_num!V12)</f>
        <v>0</v>
      </c>
      <c r="W12" s="72">
        <f>IF(RES_hh_tes!W12=0,0,1000*11630*RES_hh_tes!W12/RES_hh_num!W12)</f>
        <v>0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7730.3291587685426</v>
      </c>
      <c r="C13" s="74">
        <f>IF(RES_hh_tes!C13=0,0,1000*11630*RES_hh_tes!C13/RES_hh_num!C13)</f>
        <v>9662.7778595312338</v>
      </c>
      <c r="D13" s="74">
        <f>IF(RES_hh_tes!D13=0,0,1000*11630*RES_hh_tes!D13/RES_hh_num!D13)</f>
        <v>8845.7996829531512</v>
      </c>
      <c r="E13" s="74">
        <f>IF(RES_hh_tes!E13=0,0,1000*11630*RES_hh_tes!E13/RES_hh_num!E13)</f>
        <v>8661.1394715301976</v>
      </c>
      <c r="F13" s="74">
        <f>IF(RES_hh_tes!F13=0,0,1000*11630*RES_hh_tes!F13/RES_hh_num!F13)</f>
        <v>8558.1903758772987</v>
      </c>
      <c r="G13" s="74">
        <f>IF(RES_hh_tes!G13=0,0,1000*11630*RES_hh_tes!G13/RES_hh_num!G13)</f>
        <v>8391.1912816396452</v>
      </c>
      <c r="H13" s="74">
        <f>IF(RES_hh_tes!H13=0,0,1000*11630*RES_hh_tes!H13/RES_hh_num!H13)</f>
        <v>7718.1791895940441</v>
      </c>
      <c r="I13" s="74">
        <f>IF(RES_hh_tes!I13=0,0,1000*11630*RES_hh_tes!I13/RES_hh_num!I13)</f>
        <v>9680.6493578091449</v>
      </c>
      <c r="J13" s="74">
        <f>IF(RES_hh_tes!J13=0,0,1000*11630*RES_hh_tes!J13/RES_hh_num!J13)</f>
        <v>9599.2013359404518</v>
      </c>
      <c r="K13" s="74">
        <f>IF(RES_hh_tes!K13=0,0,1000*11630*RES_hh_tes!K13/RES_hh_num!K13)</f>
        <v>9686.752671860424</v>
      </c>
      <c r="L13" s="74">
        <f>IF(RES_hh_tes!L13=0,0,1000*11630*RES_hh_tes!L13/RES_hh_num!L13)</f>
        <v>11590.304497868548</v>
      </c>
      <c r="M13" s="74">
        <f>IF(RES_hh_tes!M13=0,0,1000*11630*RES_hh_tes!M13/RES_hh_num!M13)</f>
        <v>9817.0923540980748</v>
      </c>
      <c r="N13" s="74">
        <f>IF(RES_hh_tes!N13=0,0,1000*11630*RES_hh_tes!N13/RES_hh_num!N13)</f>
        <v>10016.375553351403</v>
      </c>
      <c r="O13" s="74">
        <f>IF(RES_hh_tes!O13=0,0,1000*11630*RES_hh_tes!O13/RES_hh_num!O13)</f>
        <v>9883.5757339265929</v>
      </c>
      <c r="P13" s="74">
        <f>IF(RES_hh_tes!P13=0,0,1000*11630*RES_hh_tes!P13/RES_hh_num!P13)</f>
        <v>9432.3468009553144</v>
      </c>
      <c r="Q13" s="74">
        <f>IF(RES_hh_tes!Q13=0,0,1000*11630*RES_hh_tes!Q13/RES_hh_num!Q13)</f>
        <v>9121.0377444726964</v>
      </c>
      <c r="R13" s="74">
        <f>IF(RES_hh_tes!R13=0,0,1000*11630*RES_hh_tes!R13/RES_hh_num!R13)</f>
        <v>9728.1055397036434</v>
      </c>
      <c r="S13" s="74">
        <f>IF(RES_hh_tes!S13=0,0,1000*11630*RES_hh_tes!S13/RES_hh_num!S13)</f>
        <v>9488.145098084482</v>
      </c>
      <c r="T13" s="74">
        <f>IF(RES_hh_tes!T13=0,0,1000*11630*RES_hh_tes!T13/RES_hh_num!T13)</f>
        <v>11937.700843532713</v>
      </c>
      <c r="U13" s="74">
        <f>IF(RES_hh_tes!U13=0,0,1000*11630*RES_hh_tes!U13/RES_hh_num!U13)</f>
        <v>9762.2830851703839</v>
      </c>
      <c r="V13" s="74">
        <f>IF(RES_hh_tes!V13=0,0,1000*11630*RES_hh_tes!V13/RES_hh_num!V13)</f>
        <v>9379.6790898984291</v>
      </c>
      <c r="W13" s="74">
        <f>IF(RES_hh_tes!W13=0,0,1000*11630*RES_hh_tes!W13/RES_hh_num!W13)</f>
        <v>10620.437883895762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65.451989329432848</v>
      </c>
      <c r="C14" s="76">
        <f>IF(RES_hh_tes!C14=0,0,1000*11630*RES_hh_tes!C14/RES_hh_num!C14)</f>
        <v>64.400138956882287</v>
      </c>
      <c r="D14" s="76">
        <f>IF(RES_hh_tes!D14=0,0,1000*11630*RES_hh_tes!D14/RES_hh_num!D14)</f>
        <v>60.218636230462941</v>
      </c>
      <c r="E14" s="76">
        <f>IF(RES_hh_tes!E14=0,0,1000*11630*RES_hh_tes!E14/RES_hh_num!E14)</f>
        <v>59.907742335660451</v>
      </c>
      <c r="F14" s="76">
        <f>IF(RES_hh_tes!F14=0,0,1000*11630*RES_hh_tes!F14/RES_hh_num!F14)</f>
        <v>58.676425941276008</v>
      </c>
      <c r="G14" s="76">
        <f>IF(RES_hh_tes!G14=0,0,1000*11630*RES_hh_tes!G14/RES_hh_num!G14)</f>
        <v>56.72474639406849</v>
      </c>
      <c r="H14" s="76">
        <f>IF(RES_hh_tes!H14=0,0,1000*11630*RES_hh_tes!H14/RES_hh_num!H14)</f>
        <v>55.396449978649336</v>
      </c>
      <c r="I14" s="76">
        <f>IF(RES_hh_tes!I14=0,0,1000*11630*RES_hh_tes!I14/RES_hh_num!I14)</f>
        <v>62.930220890048766</v>
      </c>
      <c r="J14" s="76">
        <f>IF(RES_hh_tes!J14=0,0,1000*11630*RES_hh_tes!J14/RES_hh_num!J14)</f>
        <v>61.837997562343226</v>
      </c>
      <c r="K14" s="76">
        <f>IF(RES_hh_tes!K14=0,0,1000*11630*RES_hh_tes!K14/RES_hh_num!K14)</f>
        <v>64.157767603664809</v>
      </c>
      <c r="L14" s="76">
        <f>IF(RES_hh_tes!L14=0,0,1000*11630*RES_hh_tes!L14/RES_hh_num!L14)</f>
        <v>68.840133120804495</v>
      </c>
      <c r="M14" s="76">
        <f>IF(RES_hh_tes!M14=0,0,1000*11630*RES_hh_tes!M14/RES_hh_num!M14)</f>
        <v>62.855147192551399</v>
      </c>
      <c r="N14" s="76">
        <f>IF(RES_hh_tes!N14=0,0,1000*11630*RES_hh_tes!N14/RES_hh_num!N14)</f>
        <v>67.124795059156028</v>
      </c>
      <c r="O14" s="76">
        <f>IF(RES_hh_tes!O14=0,0,1000*11630*RES_hh_tes!O14/RES_hh_num!O14)</f>
        <v>65.219147814091059</v>
      </c>
      <c r="P14" s="76">
        <f>IF(RES_hh_tes!P14=0,0,1000*11630*RES_hh_tes!P14/RES_hh_num!P14)</f>
        <v>62.990352118572595</v>
      </c>
      <c r="Q14" s="76">
        <f>IF(RES_hh_tes!Q14=0,0,1000*11630*RES_hh_tes!Q14/RES_hh_num!Q14)</f>
        <v>60.278304226952315</v>
      </c>
      <c r="R14" s="76">
        <f>IF(RES_hh_tes!R14=0,0,1000*11630*RES_hh_tes!R14/RES_hh_num!R14)</f>
        <v>65.101318189340489</v>
      </c>
      <c r="S14" s="76">
        <f>IF(RES_hh_tes!S14=0,0,1000*11630*RES_hh_tes!S14/RES_hh_num!S14)</f>
        <v>64.394467195189563</v>
      </c>
      <c r="T14" s="76">
        <f>IF(RES_hh_tes!T14=0,0,1000*11630*RES_hh_tes!T14/RES_hh_num!T14)</f>
        <v>65.574684079339548</v>
      </c>
      <c r="U14" s="76">
        <f>IF(RES_hh_tes!U14=0,0,1000*11630*RES_hh_tes!U14/RES_hh_num!U14)</f>
        <v>64.312658658098741</v>
      </c>
      <c r="V14" s="76">
        <f>IF(RES_hh_tes!V14=0,0,1000*11630*RES_hh_tes!V14/RES_hh_num!V14)</f>
        <v>65.139587664317276</v>
      </c>
      <c r="W14" s="76">
        <f>IF(RES_hh_tes!W14=0,0,1000*11630*RES_hh_tes!W14/RES_hh_num!W14)</f>
        <v>66.054121734127648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4.7250771789353795E-2</v>
      </c>
      <c r="C15" s="69">
        <f t="shared" si="0"/>
        <v>6.6284597486642227E-2</v>
      </c>
      <c r="D15" s="69">
        <f t="shared" si="0"/>
        <v>9.2943865841387807E-2</v>
      </c>
      <c r="E15" s="69">
        <f t="shared" si="0"/>
        <v>0.11346929592424009</v>
      </c>
      <c r="F15" s="69">
        <f t="shared" si="0"/>
        <v>0.17324838088877517</v>
      </c>
      <c r="G15" s="69">
        <f t="shared" si="0"/>
        <v>0.27409049994184348</v>
      </c>
      <c r="H15" s="69">
        <f t="shared" si="0"/>
        <v>0.34760137525707785</v>
      </c>
      <c r="I15" s="69">
        <f t="shared" si="0"/>
        <v>0.43815895471958571</v>
      </c>
      <c r="J15" s="69">
        <f t="shared" si="0"/>
        <v>0.5315260548419406</v>
      </c>
      <c r="K15" s="69">
        <f t="shared" si="0"/>
        <v>0.59850852587258618</v>
      </c>
      <c r="L15" s="69">
        <f t="shared" si="0"/>
        <v>1.3108788857896547</v>
      </c>
      <c r="M15" s="69">
        <f t="shared" si="0"/>
        <v>0.93357294653560163</v>
      </c>
      <c r="N15" s="69">
        <f t="shared" si="0"/>
        <v>0.85355414723740286</v>
      </c>
      <c r="O15" s="69">
        <f t="shared" si="0"/>
        <v>0.94557392550527919</v>
      </c>
      <c r="P15" s="69">
        <f t="shared" si="0"/>
        <v>1.2421174394391707</v>
      </c>
      <c r="Q15" s="69">
        <f t="shared" si="0"/>
        <v>1.2329105827934064</v>
      </c>
      <c r="R15" s="69">
        <f t="shared" si="0"/>
        <v>1.4814930578476766</v>
      </c>
      <c r="S15" s="69">
        <f t="shared" si="0"/>
        <v>1.6613280777414006</v>
      </c>
      <c r="T15" s="69">
        <f t="shared" si="0"/>
        <v>2.4841210738515467</v>
      </c>
      <c r="U15" s="69">
        <f t="shared" si="0"/>
        <v>1.8514377117840051</v>
      </c>
      <c r="V15" s="69">
        <f t="shared" si="0"/>
        <v>2.1794723770679263</v>
      </c>
      <c r="W15" s="69">
        <f t="shared" si="0"/>
        <v>3.6667484068849849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4.7250771789353795E-2</v>
      </c>
      <c r="C16" s="72">
        <f>IF(RES_hh_tes!C16=0,0,1000*11630*RES_hh_tes!C16/RES_hh_num!C$3)</f>
        <v>6.6284597486642227E-2</v>
      </c>
      <c r="D16" s="72">
        <f>IF(RES_hh_tes!D16=0,0,1000*11630*RES_hh_tes!D16/RES_hh_num!D$3)</f>
        <v>9.2943865841387807E-2</v>
      </c>
      <c r="E16" s="72">
        <f>IF(RES_hh_tes!E16=0,0,1000*11630*RES_hh_tes!E16/RES_hh_num!E$3)</f>
        <v>0.11346929592424009</v>
      </c>
      <c r="F16" s="72">
        <f>IF(RES_hh_tes!F16=0,0,1000*11630*RES_hh_tes!F16/RES_hh_num!F$3)</f>
        <v>0.17324838088877517</v>
      </c>
      <c r="G16" s="72">
        <f>IF(RES_hh_tes!G16=0,0,1000*11630*RES_hh_tes!G16/RES_hh_num!G$3)</f>
        <v>0.27409049994184348</v>
      </c>
      <c r="H16" s="72">
        <f>IF(RES_hh_tes!H16=0,0,1000*11630*RES_hh_tes!H16/RES_hh_num!H$3)</f>
        <v>0.34760137525707785</v>
      </c>
      <c r="I16" s="72">
        <f>IF(RES_hh_tes!I16=0,0,1000*11630*RES_hh_tes!I16/RES_hh_num!I$3)</f>
        <v>0.43815895471958571</v>
      </c>
      <c r="J16" s="72">
        <f>IF(RES_hh_tes!J16=0,0,1000*11630*RES_hh_tes!J16/RES_hh_num!J$3)</f>
        <v>0.5315260548419406</v>
      </c>
      <c r="K16" s="72">
        <f>IF(RES_hh_tes!K16=0,0,1000*11630*RES_hh_tes!K16/RES_hh_num!K$3)</f>
        <v>0.59850852587258618</v>
      </c>
      <c r="L16" s="72">
        <f>IF(RES_hh_tes!L16=0,0,1000*11630*RES_hh_tes!L16/RES_hh_num!L$3)</f>
        <v>1.3108788857896547</v>
      </c>
      <c r="M16" s="72">
        <f>IF(RES_hh_tes!M16=0,0,1000*11630*RES_hh_tes!M16/RES_hh_num!M$3)</f>
        <v>0.93357294653560163</v>
      </c>
      <c r="N16" s="72">
        <f>IF(RES_hh_tes!N16=0,0,1000*11630*RES_hh_tes!N16/RES_hh_num!N$3)</f>
        <v>0.85355414723740286</v>
      </c>
      <c r="O16" s="72">
        <f>IF(RES_hh_tes!O16=0,0,1000*11630*RES_hh_tes!O16/RES_hh_num!O$3)</f>
        <v>0.94557392550527919</v>
      </c>
      <c r="P16" s="72">
        <f>IF(RES_hh_tes!P16=0,0,1000*11630*RES_hh_tes!P16/RES_hh_num!P$3)</f>
        <v>1.2421174394391707</v>
      </c>
      <c r="Q16" s="72">
        <f>IF(RES_hh_tes!Q16=0,0,1000*11630*RES_hh_tes!Q16/RES_hh_num!Q$3)</f>
        <v>1.2329105827934064</v>
      </c>
      <c r="R16" s="72">
        <f>IF(RES_hh_tes!R16=0,0,1000*11630*RES_hh_tes!R16/RES_hh_num!R$3)</f>
        <v>1.4814930578476766</v>
      </c>
      <c r="S16" s="72">
        <f>IF(RES_hh_tes!S16=0,0,1000*11630*RES_hh_tes!S16/RES_hh_num!S$3)</f>
        <v>1.6613280777414006</v>
      </c>
      <c r="T16" s="72">
        <f>IF(RES_hh_tes!T16=0,0,1000*11630*RES_hh_tes!T16/RES_hh_num!T$3)</f>
        <v>2.4841210738515467</v>
      </c>
      <c r="U16" s="72">
        <f>IF(RES_hh_tes!U16=0,0,1000*11630*RES_hh_tes!U16/RES_hh_num!U$3)</f>
        <v>1.8514377117840051</v>
      </c>
      <c r="V16" s="72">
        <f>IF(RES_hh_tes!V16=0,0,1000*11630*RES_hh_tes!V16/RES_hh_num!V$3)</f>
        <v>2.1794723770679263</v>
      </c>
      <c r="W16" s="72">
        <f>IF(RES_hh_tes!W16=0,0,1000*11630*RES_hh_tes!W16/RES_hh_num!W$3)</f>
        <v>3.6667484068849849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1117.8976376074495</v>
      </c>
      <c r="C17" s="69">
        <f>IF(RES_hh_tes!C17=0,0,1000*11630*RES_hh_tes!C17/RES_hh_num!C17)</f>
        <v>1155.4965540642138</v>
      </c>
      <c r="D17" s="69">
        <f>IF(RES_hh_tes!D17=0,0,1000*11630*RES_hh_tes!D17/RES_hh_num!D17)</f>
        <v>1168.4467742973591</v>
      </c>
      <c r="E17" s="69">
        <f>IF(RES_hh_tes!E17=0,0,1000*11630*RES_hh_tes!E17/RES_hh_num!E17)</f>
        <v>1117.3300808335757</v>
      </c>
      <c r="F17" s="69">
        <f>IF(RES_hh_tes!F17=0,0,1000*11630*RES_hh_tes!F17/RES_hh_num!F17)</f>
        <v>1136.2250522079685</v>
      </c>
      <c r="G17" s="69">
        <f>IF(RES_hh_tes!G17=0,0,1000*11630*RES_hh_tes!G17/RES_hh_num!G17)</f>
        <v>1171.656167068279</v>
      </c>
      <c r="H17" s="69">
        <f>IF(RES_hh_tes!H17=0,0,1000*11630*RES_hh_tes!H17/RES_hh_num!H17)</f>
        <v>1195.4892747106226</v>
      </c>
      <c r="I17" s="69">
        <f>IF(RES_hh_tes!I17=0,0,1000*11630*RES_hh_tes!I17/RES_hh_num!I17)</f>
        <v>1065.4931519284487</v>
      </c>
      <c r="J17" s="69">
        <f>IF(RES_hh_tes!J17=0,0,1000*11630*RES_hh_tes!J17/RES_hh_num!J17)</f>
        <v>1028.2668563194218</v>
      </c>
      <c r="K17" s="69">
        <f>IF(RES_hh_tes!K17=0,0,1000*11630*RES_hh_tes!K17/RES_hh_num!K17)</f>
        <v>996.08179992610883</v>
      </c>
      <c r="L17" s="69">
        <f>IF(RES_hh_tes!L17=0,0,1000*11630*RES_hh_tes!L17/RES_hh_num!L17)</f>
        <v>1059.7639836775495</v>
      </c>
      <c r="M17" s="69">
        <f>IF(RES_hh_tes!M17=0,0,1000*11630*RES_hh_tes!M17/RES_hh_num!M17)</f>
        <v>988.70537483893725</v>
      </c>
      <c r="N17" s="69">
        <f>IF(RES_hh_tes!N17=0,0,1000*11630*RES_hh_tes!N17/RES_hh_num!N17)</f>
        <v>1050.3424519539913</v>
      </c>
      <c r="O17" s="69">
        <f>IF(RES_hh_tes!O17=0,0,1000*11630*RES_hh_tes!O17/RES_hh_num!O17)</f>
        <v>1028.7456497125982</v>
      </c>
      <c r="P17" s="69">
        <f>IF(RES_hh_tes!P17=0,0,1000*11630*RES_hh_tes!P17/RES_hh_num!P17)</f>
        <v>973.91320081487231</v>
      </c>
      <c r="Q17" s="69">
        <f>IF(RES_hh_tes!Q17=0,0,1000*11630*RES_hh_tes!Q17/RES_hh_num!Q17)</f>
        <v>946.33375533241031</v>
      </c>
      <c r="R17" s="69">
        <f>IF(RES_hh_tes!R17=0,0,1000*11630*RES_hh_tes!R17/RES_hh_num!R17)</f>
        <v>1032.1738313596186</v>
      </c>
      <c r="S17" s="69">
        <f>IF(RES_hh_tes!S17=0,0,1000*11630*RES_hh_tes!S17/RES_hh_num!S17)</f>
        <v>1042.0431280456094</v>
      </c>
      <c r="T17" s="69">
        <f>IF(RES_hh_tes!T17=0,0,1000*11630*RES_hh_tes!T17/RES_hh_num!T17)</f>
        <v>1042.1343923729037</v>
      </c>
      <c r="U17" s="69">
        <f>IF(RES_hh_tes!U17=0,0,1000*11630*RES_hh_tes!U17/RES_hh_num!U17)</f>
        <v>1056.83734905185</v>
      </c>
      <c r="V17" s="69">
        <f>IF(RES_hh_tes!V17=0,0,1000*11630*RES_hh_tes!V17/RES_hh_num!V17)</f>
        <v>1054.8970088341237</v>
      </c>
      <c r="W17" s="69">
        <f>IF(RES_hh_tes!W17=0,0,1000*11630*RES_hh_tes!W17/RES_hh_num!W17)</f>
        <v>1086.6679905922992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1223.1052365745575</v>
      </c>
      <c r="C18" s="72">
        <f>IF(RES_hh_tes!C18=0,0,1000*11630*RES_hh_tes!C18/RES_hh_num!C18)</f>
        <v>1005.4737432988278</v>
      </c>
      <c r="D18" s="72">
        <f>IF(RES_hh_tes!D18=0,0,1000*11630*RES_hh_tes!D18/RES_hh_num!D18)</f>
        <v>1285.0516489615375</v>
      </c>
      <c r="E18" s="72">
        <f>IF(RES_hh_tes!E18=0,0,1000*11630*RES_hh_tes!E18/RES_hh_num!E18)</f>
        <v>908.33040893445434</v>
      </c>
      <c r="F18" s="72">
        <f>IF(RES_hh_tes!F18=0,0,1000*11630*RES_hh_tes!F18/RES_hh_num!F18)</f>
        <v>1354.8314061180461</v>
      </c>
      <c r="G18" s="72">
        <f>IF(RES_hh_tes!G18=0,0,1000*11630*RES_hh_tes!G18/RES_hh_num!G18)</f>
        <v>1359.5839258474293</v>
      </c>
      <c r="H18" s="72">
        <f>IF(RES_hh_tes!H18=0,0,1000*11630*RES_hh_tes!H18/RES_hh_num!H18)</f>
        <v>1251.6539769396315</v>
      </c>
      <c r="I18" s="72">
        <f>IF(RES_hh_tes!I18=0,0,1000*11630*RES_hh_tes!I18/RES_hh_num!I18)</f>
        <v>823.01924457002076</v>
      </c>
      <c r="J18" s="72">
        <f>IF(RES_hh_tes!J18=0,0,1000*11630*RES_hh_tes!J18/RES_hh_num!J18)</f>
        <v>1101.2437712004987</v>
      </c>
      <c r="K18" s="72">
        <f>IF(RES_hh_tes!K18=0,0,1000*11630*RES_hh_tes!K18/RES_hh_num!K18)</f>
        <v>791.90127166461286</v>
      </c>
      <c r="L18" s="72">
        <f>IF(RES_hh_tes!L18=0,0,1000*11630*RES_hh_tes!L18/RES_hh_num!L18)</f>
        <v>935.95141883235181</v>
      </c>
      <c r="M18" s="72">
        <f>IF(RES_hh_tes!M18=0,0,1000*11630*RES_hh_tes!M18/RES_hh_num!M18)</f>
        <v>1221.3668718496597</v>
      </c>
      <c r="N18" s="72">
        <f>IF(RES_hh_tes!N18=0,0,1000*11630*RES_hh_tes!N18/RES_hh_num!N18)</f>
        <v>1157.1023499887503</v>
      </c>
      <c r="O18" s="72">
        <f>IF(RES_hh_tes!O18=0,0,1000*11630*RES_hh_tes!O18/RES_hh_num!O18)</f>
        <v>1221.9894917265387</v>
      </c>
      <c r="P18" s="72">
        <f>IF(RES_hh_tes!P18=0,0,1000*11630*RES_hh_tes!P18/RES_hh_num!P18)</f>
        <v>1138.7215902348569</v>
      </c>
      <c r="Q18" s="72">
        <f>IF(RES_hh_tes!Q18=0,0,1000*11630*RES_hh_tes!Q18/RES_hh_num!Q18)</f>
        <v>885.09082905586422</v>
      </c>
      <c r="R18" s="72">
        <f>IF(RES_hh_tes!R18=0,0,1000*11630*RES_hh_tes!R18/RES_hh_num!R18)</f>
        <v>405.2976721713901</v>
      </c>
      <c r="S18" s="72">
        <f>IF(RES_hh_tes!S18=0,0,1000*11630*RES_hh_tes!S18/RES_hh_num!S18)</f>
        <v>823.29033845314518</v>
      </c>
      <c r="T18" s="72">
        <f>IF(RES_hh_tes!T18=0,0,1000*11630*RES_hh_tes!T18/RES_hh_num!T18)</f>
        <v>1006.3089132625549</v>
      </c>
      <c r="U18" s="72">
        <f>IF(RES_hh_tes!U18=0,0,1000*11630*RES_hh_tes!U18/RES_hh_num!U18)</f>
        <v>1203.9439267930827</v>
      </c>
      <c r="V18" s="72">
        <f>IF(RES_hh_tes!V18=0,0,1000*11630*RES_hh_tes!V18/RES_hh_num!V18)</f>
        <v>1097.1044118792106</v>
      </c>
      <c r="W18" s="72">
        <f>IF(RES_hh_tes!W18=0,0,1000*11630*RES_hh_tes!W18/RES_hh_num!W18)</f>
        <v>898.3036929780917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1073.8714438327488</v>
      </c>
      <c r="C20" s="72">
        <f>IF(RES_hh_tes!C20=0,0,1000*11630*RES_hh_tes!C20/RES_hh_num!C20)</f>
        <v>1355.8198594443234</v>
      </c>
      <c r="D20" s="72">
        <f>IF(RES_hh_tes!D20=0,0,1000*11630*RES_hh_tes!D20/RES_hh_num!D20)</f>
        <v>1175.0490816806469</v>
      </c>
      <c r="E20" s="72">
        <f>IF(RES_hh_tes!E20=0,0,1000*11630*RES_hh_tes!E20/RES_hh_num!E20)</f>
        <v>1146.6092647766629</v>
      </c>
      <c r="F20" s="72">
        <f>IF(RES_hh_tes!F20=0,0,1000*11630*RES_hh_tes!F20/RES_hh_num!F20)</f>
        <v>907.61990209879207</v>
      </c>
      <c r="G20" s="72">
        <f>IF(RES_hh_tes!G20=0,0,1000*11630*RES_hh_tes!G20/RES_hh_num!G20)</f>
        <v>1074.9504110004302</v>
      </c>
      <c r="H20" s="72">
        <f>IF(RES_hh_tes!H20=0,0,1000*11630*RES_hh_tes!H20/RES_hh_num!H20)</f>
        <v>1322.9836933050794</v>
      </c>
      <c r="I20" s="72">
        <f>IF(RES_hh_tes!I20=0,0,1000*11630*RES_hh_tes!I20/RES_hh_num!I20)</f>
        <v>981.1148013249931</v>
      </c>
      <c r="J20" s="72">
        <f>IF(RES_hh_tes!J20=0,0,1000*11630*RES_hh_tes!J20/RES_hh_num!J20)</f>
        <v>1188.0019131234183</v>
      </c>
      <c r="K20" s="72">
        <f>IF(RES_hh_tes!K20=0,0,1000*11630*RES_hh_tes!K20/RES_hh_num!K20)</f>
        <v>927.98206016938184</v>
      </c>
      <c r="L20" s="72">
        <f>IF(RES_hh_tes!L20=0,0,1000*11630*RES_hh_tes!L20/RES_hh_num!L20)</f>
        <v>824.12680981597396</v>
      </c>
      <c r="M20" s="72">
        <f>IF(RES_hh_tes!M20=0,0,1000*11630*RES_hh_tes!M20/RES_hh_num!M20)</f>
        <v>1075.7627001885251</v>
      </c>
      <c r="N20" s="72">
        <f>IF(RES_hh_tes!N20=0,0,1000*11630*RES_hh_tes!N20/RES_hh_num!N20)</f>
        <v>1128.4286161201219</v>
      </c>
      <c r="O20" s="72">
        <f>IF(RES_hh_tes!O20=0,0,1000*11630*RES_hh_tes!O20/RES_hh_num!O20)</f>
        <v>967.76976609341307</v>
      </c>
      <c r="P20" s="72">
        <f>IF(RES_hh_tes!P20=0,0,1000*11630*RES_hh_tes!P20/RES_hh_num!P20)</f>
        <v>993.77967513913165</v>
      </c>
      <c r="Q20" s="72">
        <f>IF(RES_hh_tes!Q20=0,0,1000*11630*RES_hh_tes!Q20/RES_hh_num!Q20)</f>
        <v>1089.5719680159948</v>
      </c>
      <c r="R20" s="72">
        <f>IF(RES_hh_tes!R20=0,0,1000*11630*RES_hh_tes!R20/RES_hh_num!R20)</f>
        <v>1006.9382016296727</v>
      </c>
      <c r="S20" s="72">
        <f>IF(RES_hh_tes!S20=0,0,1000*11630*RES_hh_tes!S20/RES_hh_num!S20)</f>
        <v>860.8276757288844</v>
      </c>
      <c r="T20" s="72">
        <f>IF(RES_hh_tes!T20=0,0,1000*11630*RES_hh_tes!T20/RES_hh_num!T20)</f>
        <v>978.01333495281654</v>
      </c>
      <c r="U20" s="72">
        <f>IF(RES_hh_tes!U20=0,0,1000*11630*RES_hh_tes!U20/RES_hh_num!U20)</f>
        <v>1121.8097766470439</v>
      </c>
      <c r="V20" s="72">
        <f>IF(RES_hh_tes!V20=0,0,1000*11630*RES_hh_tes!V20/RES_hh_num!V20)</f>
        <v>1208.8887000571137</v>
      </c>
      <c r="W20" s="72">
        <f>IF(RES_hh_tes!W20=0,0,1000*11630*RES_hh_tes!W20/RES_hh_num!W20)</f>
        <v>807.75043052749982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1126.309104664145</v>
      </c>
      <c r="C21" s="72">
        <f>IF(RES_hh_tes!C21=0,0,1000*11630*RES_hh_tes!C21/RES_hh_num!C21)</f>
        <v>1171.1549764632859</v>
      </c>
      <c r="D21" s="72">
        <f>IF(RES_hh_tes!D21=0,0,1000*11630*RES_hh_tes!D21/RES_hh_num!D21)</f>
        <v>1117.6758721641122</v>
      </c>
      <c r="E21" s="72">
        <f>IF(RES_hh_tes!E21=0,0,1000*11630*RES_hh_tes!E21/RES_hh_num!E21)</f>
        <v>1076.6268036423016</v>
      </c>
      <c r="F21" s="72">
        <f>IF(RES_hh_tes!F21=0,0,1000*11630*RES_hh_tes!F21/RES_hh_num!F21)</f>
        <v>1081.3487499230309</v>
      </c>
      <c r="G21" s="72">
        <f>IF(RES_hh_tes!G21=0,0,1000*11630*RES_hh_tes!G21/RES_hh_num!G21)</f>
        <v>1223.8145324522727</v>
      </c>
      <c r="H21" s="72">
        <f>IF(RES_hh_tes!H21=0,0,1000*11630*RES_hh_tes!H21/RES_hh_num!H21)</f>
        <v>1222.4768287898692</v>
      </c>
      <c r="I21" s="72">
        <f>IF(RES_hh_tes!I21=0,0,1000*11630*RES_hh_tes!I21/RES_hh_num!I21)</f>
        <v>1055.5207052027026</v>
      </c>
      <c r="J21" s="72">
        <f>IF(RES_hh_tes!J21=0,0,1000*11630*RES_hh_tes!J21/RES_hh_num!J21)</f>
        <v>1036.0236911901047</v>
      </c>
      <c r="K21" s="72">
        <f>IF(RES_hh_tes!K21=0,0,1000*11630*RES_hh_tes!K21/RES_hh_num!K21)</f>
        <v>996.12265145875097</v>
      </c>
      <c r="L21" s="72">
        <f>IF(RES_hh_tes!L21=0,0,1000*11630*RES_hh_tes!L21/RES_hh_num!L21)</f>
        <v>1049.4979214651976</v>
      </c>
      <c r="M21" s="72">
        <f>IF(RES_hh_tes!M21=0,0,1000*11630*RES_hh_tes!M21/RES_hh_num!M21)</f>
        <v>994.66141207201031</v>
      </c>
      <c r="N21" s="72">
        <f>IF(RES_hh_tes!N21=0,0,1000*11630*RES_hh_tes!N21/RES_hh_num!N21)</f>
        <v>1064.6101362219238</v>
      </c>
      <c r="O21" s="72">
        <f>IF(RES_hh_tes!O21=0,0,1000*11630*RES_hh_tes!O21/RES_hh_num!O21)</f>
        <v>1010.8567865701594</v>
      </c>
      <c r="P21" s="72">
        <f>IF(RES_hh_tes!P21=0,0,1000*11630*RES_hh_tes!P21/RES_hh_num!P21)</f>
        <v>982.66827452786674</v>
      </c>
      <c r="Q21" s="72">
        <f>IF(RES_hh_tes!Q21=0,0,1000*11630*RES_hh_tes!Q21/RES_hh_num!Q21)</f>
        <v>928.17439370035163</v>
      </c>
      <c r="R21" s="72">
        <f>IF(RES_hh_tes!R21=0,0,1000*11630*RES_hh_tes!R21/RES_hh_num!R21)</f>
        <v>1077.4238574418516</v>
      </c>
      <c r="S21" s="72">
        <f>IF(RES_hh_tes!S21=0,0,1000*11630*RES_hh_tes!S21/RES_hh_num!S21)</f>
        <v>1016.6687281864157</v>
      </c>
      <c r="T21" s="72">
        <f>IF(RES_hh_tes!T21=0,0,1000*11630*RES_hh_tes!T21/RES_hh_num!T21)</f>
        <v>1011.0469359397546</v>
      </c>
      <c r="U21" s="72">
        <f>IF(RES_hh_tes!U21=0,0,1000*11630*RES_hh_tes!U21/RES_hh_num!U21)</f>
        <v>1079.9129671434566</v>
      </c>
      <c r="V21" s="72">
        <f>IF(RES_hh_tes!V21=0,0,1000*11630*RES_hh_tes!V21/RES_hh_num!V21)</f>
        <v>1036.3110292782667</v>
      </c>
      <c r="W21" s="72">
        <f>IF(RES_hh_tes!W21=0,0,1000*11630*RES_hh_tes!W21/RES_hh_num!W21)</f>
        <v>1110.9470570138039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1126.4460355430776</v>
      </c>
      <c r="C22" s="72">
        <f>IF(RES_hh_tes!C22=0,0,1000*11630*RES_hh_tes!C22/RES_hh_num!C22)</f>
        <v>1147.9746977688508</v>
      </c>
      <c r="D22" s="72">
        <f>IF(RES_hh_tes!D22=0,0,1000*11630*RES_hh_tes!D22/RES_hh_num!D22)</f>
        <v>1112.799462796668</v>
      </c>
      <c r="E22" s="72">
        <f>IF(RES_hh_tes!E22=0,0,1000*11630*RES_hh_tes!E22/RES_hh_num!E22)</f>
        <v>1174.8838460486463</v>
      </c>
      <c r="F22" s="72">
        <f>IF(RES_hh_tes!F22=0,0,1000*11630*RES_hh_tes!F22/RES_hh_num!F22)</f>
        <v>1182.867003173991</v>
      </c>
      <c r="G22" s="72">
        <f>IF(RES_hh_tes!G22=0,0,1000*11630*RES_hh_tes!G22/RES_hh_num!G22)</f>
        <v>1102.0596006873382</v>
      </c>
      <c r="H22" s="72">
        <f>IF(RES_hh_tes!H22=0,0,1000*11630*RES_hh_tes!H22/RES_hh_num!H22)</f>
        <v>1094.7218554865235</v>
      </c>
      <c r="I22" s="72">
        <f>IF(RES_hh_tes!I22=0,0,1000*11630*RES_hh_tes!I22/RES_hh_num!I22)</f>
        <v>1098.6846284150295</v>
      </c>
      <c r="J22" s="72">
        <f>IF(RES_hh_tes!J22=0,0,1000*11630*RES_hh_tes!J22/RES_hh_num!J22)</f>
        <v>1058.7881183780462</v>
      </c>
      <c r="K22" s="72">
        <f>IF(RES_hh_tes!K22=0,0,1000*11630*RES_hh_tes!K22/RES_hh_num!K22)</f>
        <v>1033.4244874362955</v>
      </c>
      <c r="L22" s="72">
        <f>IF(RES_hh_tes!L22=0,0,1000*11630*RES_hh_tes!L22/RES_hh_num!L22)</f>
        <v>1070.8256004852099</v>
      </c>
      <c r="M22" s="72">
        <f>IF(RES_hh_tes!M22=0,0,1000*11630*RES_hh_tes!M22/RES_hh_num!M22)</f>
        <v>959.16099620959403</v>
      </c>
      <c r="N22" s="72">
        <f>IF(RES_hh_tes!N22=0,0,1000*11630*RES_hh_tes!N22/RES_hh_num!N22)</f>
        <v>1048.3155561490094</v>
      </c>
      <c r="O22" s="72">
        <f>IF(RES_hh_tes!O22=0,0,1000*11630*RES_hh_tes!O22/RES_hh_num!O22)</f>
        <v>1014.8647810210399</v>
      </c>
      <c r="P22" s="72">
        <f>IF(RES_hh_tes!P22=0,0,1000*11630*RES_hh_tes!P22/RES_hh_num!P22)</f>
        <v>989.15788344560826</v>
      </c>
      <c r="Q22" s="72">
        <f>IF(RES_hh_tes!Q22=0,0,1000*11630*RES_hh_tes!Q22/RES_hh_num!Q22)</f>
        <v>956.65777159357833</v>
      </c>
      <c r="R22" s="72">
        <f>IF(RES_hh_tes!R22=0,0,1000*11630*RES_hh_tes!R22/RES_hh_num!R22)</f>
        <v>1018.5626637785177</v>
      </c>
      <c r="S22" s="72">
        <f>IF(RES_hh_tes!S22=0,0,1000*11630*RES_hh_tes!S22/RES_hh_num!S22)</f>
        <v>1043.0488122086397</v>
      </c>
      <c r="T22" s="72">
        <f>IF(RES_hh_tes!T22=0,0,1000*11630*RES_hh_tes!T22/RES_hh_num!T22)</f>
        <v>1057.8112729612603</v>
      </c>
      <c r="U22" s="72">
        <f>IF(RES_hh_tes!U22=0,0,1000*11630*RES_hh_tes!U22/RES_hh_num!U22)</f>
        <v>1030.2510200730349</v>
      </c>
      <c r="V22" s="72">
        <f>IF(RES_hh_tes!V22=0,0,1000*11630*RES_hh_tes!V22/RES_hh_num!V22)</f>
        <v>1081.4101923059686</v>
      </c>
      <c r="W22" s="72">
        <f>IF(RES_hh_tes!W22=0,0,1000*11630*RES_hh_tes!W22/RES_hh_num!W22)</f>
        <v>1074.8582630321662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1110.7713607512273</v>
      </c>
      <c r="C24" s="72">
        <f>IF(RES_hh_tes!C24=0,0,1000*11630*RES_hh_tes!C24/RES_hh_num!C24)</f>
        <v>1159.5385868776686</v>
      </c>
      <c r="D24" s="72">
        <f>IF(RES_hh_tes!D24=0,0,1000*11630*RES_hh_tes!D24/RES_hh_num!D24)</f>
        <v>1194.4072638065977</v>
      </c>
      <c r="E24" s="72">
        <f>IF(RES_hh_tes!E24=0,0,1000*11630*RES_hh_tes!E24/RES_hh_num!E24)</f>
        <v>1098.7162725238318</v>
      </c>
      <c r="F24" s="72">
        <f>IF(RES_hh_tes!F24=0,0,1000*11630*RES_hh_tes!F24/RES_hh_num!F24)</f>
        <v>1112.1024544285885</v>
      </c>
      <c r="G24" s="72">
        <f>IF(RES_hh_tes!G24=0,0,1000*11630*RES_hh_tes!G24/RES_hh_num!G24)</f>
        <v>1203.8185008152088</v>
      </c>
      <c r="H24" s="72">
        <f>IF(RES_hh_tes!H24=0,0,1000*11630*RES_hh_tes!H24/RES_hh_num!H24)</f>
        <v>1253.3026436992327</v>
      </c>
      <c r="I24" s="72">
        <f>IF(RES_hh_tes!I24=0,0,1000*11630*RES_hh_tes!I24/RES_hh_num!I24)</f>
        <v>1050.5952342933251</v>
      </c>
      <c r="J24" s="72">
        <f>IF(RES_hh_tes!J24=0,0,1000*11630*RES_hh_tes!J24/RES_hh_num!J24)</f>
        <v>997.47255071606742</v>
      </c>
      <c r="K24" s="72">
        <f>IF(RES_hh_tes!K24=0,0,1000*11630*RES_hh_tes!K24/RES_hh_num!K24)</f>
        <v>967.93511823571748</v>
      </c>
      <c r="L24" s="72">
        <f>IF(RES_hh_tes!L24=0,0,1000*11630*RES_hh_tes!L24/RES_hh_num!L24)</f>
        <v>1053.995082821504</v>
      </c>
      <c r="M24" s="72">
        <f>IF(RES_hh_tes!M24=0,0,1000*11630*RES_hh_tes!M24/RES_hh_num!M24)</f>
        <v>1005.768720132878</v>
      </c>
      <c r="N24" s="72">
        <f>IF(RES_hh_tes!N24=0,0,1000*11630*RES_hh_tes!N24/RES_hh_num!N24)</f>
        <v>1049.7572559975711</v>
      </c>
      <c r="O24" s="72">
        <f>IF(RES_hh_tes!O24=0,0,1000*11630*RES_hh_tes!O24/RES_hh_num!O24)</f>
        <v>1042.9175889529749</v>
      </c>
      <c r="P24" s="72">
        <f>IF(RES_hh_tes!P24=0,0,1000*11630*RES_hh_tes!P24/RES_hh_num!P24)</f>
        <v>961.5620059932088</v>
      </c>
      <c r="Q24" s="72">
        <f>IF(RES_hh_tes!Q24=0,0,1000*11630*RES_hh_tes!Q24/RES_hh_num!Q24)</f>
        <v>938.04796522883419</v>
      </c>
      <c r="R24" s="72">
        <f>IF(RES_hh_tes!R24=0,0,1000*11630*RES_hh_tes!R24/RES_hh_num!R24)</f>
        <v>1040.7420177176912</v>
      </c>
      <c r="S24" s="72">
        <f>IF(RES_hh_tes!S24=0,0,1000*11630*RES_hh_tes!S24/RES_hh_num!S24)</f>
        <v>1045.3689407587269</v>
      </c>
      <c r="T24" s="72">
        <f>IF(RES_hh_tes!T24=0,0,1000*11630*RES_hh_tes!T24/RES_hh_num!T24)</f>
        <v>1038.9940034337058</v>
      </c>
      <c r="U24" s="72">
        <f>IF(RES_hh_tes!U24=0,0,1000*11630*RES_hh_tes!U24/RES_hh_num!U24)</f>
        <v>1071.9491276041601</v>
      </c>
      <c r="V24" s="72">
        <f>IF(RES_hh_tes!V24=0,0,1000*11630*RES_hh_tes!V24/RES_hh_num!V24)</f>
        <v>1038.1869472196931</v>
      </c>
      <c r="W24" s="72">
        <f>IF(RES_hh_tes!W24=0,0,1000*11630*RES_hh_tes!W24/RES_hh_num!W24)</f>
        <v>1088.2025374262566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1100.3994298680627</v>
      </c>
      <c r="C25" s="74">
        <f>IF(RES_hh_tes!C25=0,0,1000*11630*RES_hh_tes!C25/RES_hh_num!C25)</f>
        <v>1167.7578094213193</v>
      </c>
      <c r="D25" s="74">
        <f>IF(RES_hh_tes!D25=0,0,1000*11630*RES_hh_tes!D25/RES_hh_num!D25)</f>
        <v>1147.4545657087065</v>
      </c>
      <c r="E25" s="74">
        <f>IF(RES_hh_tes!E25=0,0,1000*11630*RES_hh_tes!E25/RES_hh_num!E25)</f>
        <v>1132.8785427193959</v>
      </c>
      <c r="F25" s="74">
        <f>IF(RES_hh_tes!F25=0,0,1000*11630*RES_hh_tes!F25/RES_hh_num!F25)</f>
        <v>1119.1431660375422</v>
      </c>
      <c r="G25" s="74">
        <f>IF(RES_hh_tes!G25=0,0,1000*11630*RES_hh_tes!G25/RES_hh_num!G25)</f>
        <v>1103.3822268296144</v>
      </c>
      <c r="H25" s="74">
        <f>IF(RES_hh_tes!H25=0,0,1000*11630*RES_hh_tes!H25/RES_hh_num!H25)</f>
        <v>1121.3611234198383</v>
      </c>
      <c r="I25" s="74">
        <f>IF(RES_hh_tes!I25=0,0,1000*11630*RES_hh_tes!I25/RES_hh_num!I25)</f>
        <v>1081.878353707865</v>
      </c>
      <c r="J25" s="74">
        <f>IF(RES_hh_tes!J25=0,0,1000*11630*RES_hh_tes!J25/RES_hh_num!J25)</f>
        <v>1056.2830043076394</v>
      </c>
      <c r="K25" s="74">
        <f>IF(RES_hh_tes!K25=0,0,1000*11630*RES_hh_tes!K25/RES_hh_num!K25)</f>
        <v>1012.4190173989078</v>
      </c>
      <c r="L25" s="74">
        <f>IF(RES_hh_tes!L25=0,0,1000*11630*RES_hh_tes!L25/RES_hh_num!L25)</f>
        <v>1073.9545063696112</v>
      </c>
      <c r="M25" s="74">
        <f>IF(RES_hh_tes!M25=0,0,1000*11630*RES_hh_tes!M25/RES_hh_num!M25)</f>
        <v>993.05895871924508</v>
      </c>
      <c r="N25" s="74">
        <f>IF(RES_hh_tes!N25=0,0,1000*11630*RES_hh_tes!N25/RES_hh_num!N25)</f>
        <v>1036.127464488535</v>
      </c>
      <c r="O25" s="74">
        <f>IF(RES_hh_tes!O25=0,0,1000*11630*RES_hh_tes!O25/RES_hh_num!O25)</f>
        <v>1009.3648553876305</v>
      </c>
      <c r="P25" s="74">
        <f>IF(RES_hh_tes!P25=0,0,1000*11630*RES_hh_tes!P25/RES_hh_num!P25)</f>
        <v>939.55427942493441</v>
      </c>
      <c r="Q25" s="74">
        <f>IF(RES_hh_tes!Q25=0,0,1000*11630*RES_hh_tes!Q25/RES_hh_num!Q25)</f>
        <v>949.64689066169171</v>
      </c>
      <c r="R25" s="74">
        <f>IF(RES_hh_tes!R25=0,0,1000*11630*RES_hh_tes!R25/RES_hh_num!R25)</f>
        <v>1043.4816150369709</v>
      </c>
      <c r="S25" s="74">
        <f>IF(RES_hh_tes!S25=0,0,1000*11630*RES_hh_tes!S25/RES_hh_num!S25)</f>
        <v>1047.4042313069988</v>
      </c>
      <c r="T25" s="74">
        <f>IF(RES_hh_tes!T25=0,0,1000*11630*RES_hh_tes!T25/RES_hh_num!T25)</f>
        <v>1006.0993015341269</v>
      </c>
      <c r="U25" s="74">
        <f>IF(RES_hh_tes!U25=0,0,1000*11630*RES_hh_tes!U25/RES_hh_num!U25)</f>
        <v>1084.0465610028691</v>
      </c>
      <c r="V25" s="74">
        <f>IF(RES_hh_tes!V25=0,0,1000*11630*RES_hh_tes!V25/RES_hh_num!V25)</f>
        <v>1025.1211878196254</v>
      </c>
      <c r="W25" s="74">
        <f>IF(RES_hh_tes!W25=0,0,1000*11630*RES_hh_tes!W25/RES_hh_num!W25)</f>
        <v>1120.4365994209361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754.92821079660132</v>
      </c>
      <c r="C27" s="69">
        <f>IF(RES_hh_tes!C27=0,0,1000*11630*RES_hh_tes!C27/RES_hh_num!C27)</f>
        <v>780.55713083231535</v>
      </c>
      <c r="D27" s="69">
        <f>IF(RES_hh_tes!D27=0,0,1000*11630*RES_hh_tes!D27/RES_hh_num!D27)</f>
        <v>665.90187170556806</v>
      </c>
      <c r="E27" s="69">
        <f>IF(RES_hh_tes!E27=0,0,1000*11630*RES_hh_tes!E27/RES_hh_num!E27)</f>
        <v>663.57427556908601</v>
      </c>
      <c r="F27" s="69">
        <f>IF(RES_hh_tes!F27=0,0,1000*11630*RES_hh_tes!F27/RES_hh_num!F27)</f>
        <v>666.03402332606856</v>
      </c>
      <c r="G27" s="69">
        <f>IF(RES_hh_tes!G27=0,0,1000*11630*RES_hh_tes!G27/RES_hh_num!G27)</f>
        <v>600.35190483540953</v>
      </c>
      <c r="H27" s="69">
        <f>IF(RES_hh_tes!H27=0,0,1000*11630*RES_hh_tes!H27/RES_hh_num!H27)</f>
        <v>629.57622284733156</v>
      </c>
      <c r="I27" s="69">
        <f>IF(RES_hh_tes!I27=0,0,1000*11630*RES_hh_tes!I27/RES_hh_num!I27)</f>
        <v>562.17088995892004</v>
      </c>
      <c r="J27" s="69">
        <f>IF(RES_hh_tes!J27=0,0,1000*11630*RES_hh_tes!J27/RES_hh_num!J27)</f>
        <v>546.46456790142656</v>
      </c>
      <c r="K27" s="69">
        <f>IF(RES_hh_tes!K27=0,0,1000*11630*RES_hh_tes!K27/RES_hh_num!K27)</f>
        <v>486.92020847735984</v>
      </c>
      <c r="L27" s="69">
        <f>IF(RES_hh_tes!L27=0,0,1000*11630*RES_hh_tes!L27/RES_hh_num!L27)</f>
        <v>549.12314379420889</v>
      </c>
      <c r="M27" s="69">
        <f>IF(RES_hh_tes!M27=0,0,1000*11630*RES_hh_tes!M27/RES_hh_num!M27)</f>
        <v>507.08539969759647</v>
      </c>
      <c r="N27" s="69">
        <f>IF(RES_hh_tes!N27=0,0,1000*11630*RES_hh_tes!N27/RES_hh_num!N27)</f>
        <v>512.44563769390334</v>
      </c>
      <c r="O27" s="69">
        <f>IF(RES_hh_tes!O27=0,0,1000*11630*RES_hh_tes!O27/RES_hh_num!O27)</f>
        <v>490.91475758624085</v>
      </c>
      <c r="P27" s="69">
        <f>IF(RES_hh_tes!P27=0,0,1000*11630*RES_hh_tes!P27/RES_hh_num!P27)</f>
        <v>476.14692618100224</v>
      </c>
      <c r="Q27" s="69">
        <f>IF(RES_hh_tes!Q27=0,0,1000*11630*RES_hh_tes!Q27/RES_hh_num!Q27)</f>
        <v>490.28092229388483</v>
      </c>
      <c r="R27" s="69">
        <f>IF(RES_hh_tes!R27=0,0,1000*11630*RES_hh_tes!R27/RES_hh_num!R27)</f>
        <v>555.77080138542465</v>
      </c>
      <c r="S27" s="69">
        <f>IF(RES_hh_tes!S27=0,0,1000*11630*RES_hh_tes!S27/RES_hh_num!S27)</f>
        <v>553.49360101777791</v>
      </c>
      <c r="T27" s="69">
        <f>IF(RES_hh_tes!T27=0,0,1000*11630*RES_hh_tes!T27/RES_hh_num!T27)</f>
        <v>529.07783392920737</v>
      </c>
      <c r="U27" s="69">
        <f>IF(RES_hh_tes!U27=0,0,1000*11630*RES_hh_tes!U27/RES_hh_num!U27)</f>
        <v>562.5760356123867</v>
      </c>
      <c r="V27" s="69">
        <f>IF(RES_hh_tes!V27=0,0,1000*11630*RES_hh_tes!V27/RES_hh_num!V27)</f>
        <v>522.91762967080876</v>
      </c>
      <c r="W27" s="69">
        <f>IF(RES_hh_tes!W27=0,0,1000*11630*RES_hh_tes!W27/RES_hh_num!W27)</f>
        <v>556.54655790834977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827.49327860617132</v>
      </c>
      <c r="C28" s="72">
        <f>IF(RES_hh_tes!C28=0,0,1000*11630*RES_hh_tes!C28/RES_hh_num!C28)</f>
        <v>682.94751697233653</v>
      </c>
      <c r="D28" s="72">
        <f>IF(RES_hh_tes!D28=0,0,1000*11630*RES_hh_tes!D28/RES_hh_num!D28)</f>
        <v>724.63883499893916</v>
      </c>
      <c r="E28" s="72">
        <f>IF(RES_hh_tes!E28=0,0,1000*11630*RES_hh_tes!E28/RES_hh_num!E28)</f>
        <v>542.16939773364709</v>
      </c>
      <c r="F28" s="72">
        <f>IF(RES_hh_tes!F28=0,0,1000*11630*RES_hh_tes!F28/RES_hh_num!F28)</f>
        <v>821.1334157821243</v>
      </c>
      <c r="G28" s="72">
        <f>IF(RES_hh_tes!G28=0,0,1000*11630*RES_hh_tes!G28/RES_hh_num!G28)</f>
        <v>700.55975588743263</v>
      </c>
      <c r="H28" s="72">
        <f>IF(RES_hh_tes!H28=0,0,1000*11630*RES_hh_tes!H28/RES_hh_num!H28)</f>
        <v>659.30133271189186</v>
      </c>
      <c r="I28" s="72">
        <f>IF(RES_hh_tes!I28=0,0,1000*11630*RES_hh_tes!I28/RES_hh_num!I28)</f>
        <v>436.03257442829448</v>
      </c>
      <c r="J28" s="72">
        <f>IF(RES_hh_tes!J28=0,0,1000*11630*RES_hh_tes!J28/RES_hh_num!J28)</f>
        <v>589.97657961155664</v>
      </c>
      <c r="K28" s="72">
        <f>IF(RES_hh_tes!K28=0,0,1000*11630*RES_hh_tes!K28/RES_hh_num!K28)</f>
        <v>368.19548058245749</v>
      </c>
      <c r="L28" s="72">
        <f>IF(RES_hh_tes!L28=0,0,1000*11630*RES_hh_tes!L28/RES_hh_num!L28)</f>
        <v>494.78260371257642</v>
      </c>
      <c r="M28" s="72">
        <f>IF(RES_hh_tes!M28=0,0,1000*11630*RES_hh_tes!M28/RES_hh_num!M28)</f>
        <v>619.81650146845004</v>
      </c>
      <c r="N28" s="72">
        <f>IF(RES_hh_tes!N28=0,0,1000*11630*RES_hh_tes!N28/RES_hh_num!N28)</f>
        <v>598.43889918246384</v>
      </c>
      <c r="O28" s="72">
        <f>IF(RES_hh_tes!O28=0,0,1000*11630*RES_hh_tes!O28/RES_hh_num!O28)</f>
        <v>593.17188234106345</v>
      </c>
      <c r="P28" s="72">
        <f>IF(RES_hh_tes!P28=0,0,1000*11630*RES_hh_tes!P28/RES_hh_num!P28)</f>
        <v>556.93333928497702</v>
      </c>
      <c r="Q28" s="72">
        <f>IF(RES_hh_tes!Q28=0,0,1000*11630*RES_hh_tes!Q28/RES_hh_num!Q28)</f>
        <v>565.32538408185553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723.72384986434315</v>
      </c>
      <c r="C29" s="72">
        <f>IF(RES_hh_tes!C29=0,0,1000*11630*RES_hh_tes!C29/RES_hh_num!C29)</f>
        <v>921.56686616385173</v>
      </c>
      <c r="D29" s="72">
        <f>IF(RES_hh_tes!D29=0,0,1000*11630*RES_hh_tes!D29/RES_hh_num!D29)</f>
        <v>483.77642284771531</v>
      </c>
      <c r="E29" s="72">
        <f>IF(RES_hh_tes!E29=0,0,1000*11630*RES_hh_tes!E29/RES_hh_num!E29)</f>
        <v>676.58548605685326</v>
      </c>
      <c r="F29" s="72">
        <f>IF(RES_hh_tes!F29=0,0,1000*11630*RES_hh_tes!F29/RES_hh_num!F29)</f>
        <v>722.62591170159772</v>
      </c>
      <c r="G29" s="72">
        <f>IF(RES_hh_tes!G29=0,0,1000*11630*RES_hh_tes!G29/RES_hh_num!G29)</f>
        <v>587.07915465992426</v>
      </c>
      <c r="H29" s="72">
        <f>IF(RES_hh_tes!H29=0,0,1000*11630*RES_hh_tes!H29/RES_hh_num!H29)</f>
        <v>630.16183549236098</v>
      </c>
      <c r="I29" s="72">
        <f>IF(RES_hh_tes!I29=0,0,1000*11630*RES_hh_tes!I29/RES_hh_num!I29)</f>
        <v>423.75673018900335</v>
      </c>
      <c r="J29" s="72">
        <f>IF(RES_hh_tes!J29=0,0,1000*11630*RES_hh_tes!J29/RES_hh_num!J29)</f>
        <v>561.93925970247847</v>
      </c>
      <c r="K29" s="72">
        <f>IF(RES_hh_tes!K29=0,0,1000*11630*RES_hh_tes!K29/RES_hh_num!K29)</f>
        <v>489.02631952677035</v>
      </c>
      <c r="L29" s="72">
        <f>IF(RES_hh_tes!L29=0,0,1000*11630*RES_hh_tes!L29/RES_hh_num!L29)</f>
        <v>581.3746458113983</v>
      </c>
      <c r="M29" s="72">
        <f>IF(RES_hh_tes!M29=0,0,1000*11630*RES_hh_tes!M29/RES_hh_num!M29)</f>
        <v>568.88770697632515</v>
      </c>
      <c r="N29" s="72">
        <f>IF(RES_hh_tes!N29=0,0,1000*11630*RES_hh_tes!N29/RES_hh_num!N29)</f>
        <v>448.79346199116611</v>
      </c>
      <c r="O29" s="72">
        <f>IF(RES_hh_tes!O29=0,0,1000*11630*RES_hh_tes!O29/RES_hh_num!O29)</f>
        <v>422.92891896321578</v>
      </c>
      <c r="P29" s="72">
        <f>IF(RES_hh_tes!P29=0,0,1000*11630*RES_hh_tes!P29/RES_hh_num!P29)</f>
        <v>472.64096313773155</v>
      </c>
      <c r="Q29" s="72">
        <f>IF(RES_hh_tes!Q29=0,0,1000*11630*RES_hh_tes!Q29/RES_hh_num!Q29)</f>
        <v>493.01333386200588</v>
      </c>
      <c r="R29" s="72">
        <f>IF(RES_hh_tes!R29=0,0,1000*11630*RES_hh_tes!R29/RES_hh_num!R29)</f>
        <v>618.71236191291086</v>
      </c>
      <c r="S29" s="72">
        <f>IF(RES_hh_tes!S29=0,0,1000*11630*RES_hh_tes!S29/RES_hh_num!S29)</f>
        <v>615.43757707940017</v>
      </c>
      <c r="T29" s="72">
        <f>IF(RES_hh_tes!T29=0,0,1000*11630*RES_hh_tes!T29/RES_hh_num!T29)</f>
        <v>536.40467035771042</v>
      </c>
      <c r="U29" s="72">
        <f>IF(RES_hh_tes!U29=0,0,1000*11630*RES_hh_tes!U29/RES_hh_num!U29)</f>
        <v>640.97050972368834</v>
      </c>
      <c r="V29" s="72">
        <f>IF(RES_hh_tes!V29=0,0,1000*11630*RES_hh_tes!V29/RES_hh_num!V29)</f>
        <v>481.23707143728438</v>
      </c>
      <c r="W29" s="72">
        <f>IF(RES_hh_tes!W29=0,0,1000*11630*RES_hh_tes!W29/RES_hh_num!W29)</f>
        <v>513.97740858418069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760.95087610984945</v>
      </c>
      <c r="C30" s="72">
        <f>IF(RES_hh_tes!C30=0,0,1000*11630*RES_hh_tes!C30/RES_hh_num!C30)</f>
        <v>790.93164185659407</v>
      </c>
      <c r="D30" s="72">
        <f>IF(RES_hh_tes!D30=0,0,1000*11630*RES_hh_tes!D30/RES_hh_num!D30)</f>
        <v>634.2696457378637</v>
      </c>
      <c r="E30" s="72">
        <f>IF(RES_hh_tes!E30=0,0,1000*11630*RES_hh_tes!E30/RES_hh_num!E30)</f>
        <v>638.71804532454496</v>
      </c>
      <c r="F30" s="72">
        <f>IF(RES_hh_tes!F30=0,0,1000*11630*RES_hh_tes!F30/RES_hh_num!F30)</f>
        <v>635.27006455854973</v>
      </c>
      <c r="G30" s="72">
        <f>IF(RES_hh_tes!G30=0,0,1000*11630*RES_hh_tes!G30/RES_hh_num!G30)</f>
        <v>628.31647005505556</v>
      </c>
      <c r="H30" s="72">
        <f>IF(RES_hh_tes!H30=0,0,1000*11630*RES_hh_tes!H30/RES_hh_num!H30)</f>
        <v>644.1525731332473</v>
      </c>
      <c r="I30" s="72">
        <f>IF(RES_hh_tes!I30=0,0,1000*11630*RES_hh_tes!I30/RES_hh_num!I30)</f>
        <v>561.63958322413669</v>
      </c>
      <c r="J30" s="72">
        <f>IF(RES_hh_tes!J30=0,0,1000*11630*RES_hh_tes!J30/RES_hh_num!J30)</f>
        <v>559.49522336138807</v>
      </c>
      <c r="K30" s="72">
        <f>IF(RES_hh_tes!K30=0,0,1000*11630*RES_hh_tes!K30/RES_hh_num!K30)</f>
        <v>463.55860317373987</v>
      </c>
      <c r="L30" s="72">
        <f>IF(RES_hh_tes!L30=0,0,1000*11630*RES_hh_tes!L30/RES_hh_num!L30)</f>
        <v>551.26449270975161</v>
      </c>
      <c r="M30" s="72">
        <f>IF(RES_hh_tes!M30=0,0,1000*11630*RES_hh_tes!M30/RES_hh_num!M30)</f>
        <v>514.41489928843725</v>
      </c>
      <c r="N30" s="72">
        <f>IF(RES_hh_tes!N30=0,0,1000*11630*RES_hh_tes!N30/RES_hh_num!N30)</f>
        <v>519.68945306225658</v>
      </c>
      <c r="O30" s="72">
        <f>IF(RES_hh_tes!O30=0,0,1000*11630*RES_hh_tes!O30/RES_hh_num!O30)</f>
        <v>482.76871623949921</v>
      </c>
      <c r="P30" s="72">
        <f>IF(RES_hh_tes!P30=0,0,1000*11630*RES_hh_tes!P30/RES_hh_num!P30)</f>
        <v>480.05748784188563</v>
      </c>
      <c r="Q30" s="72">
        <f>IF(RES_hh_tes!Q30=0,0,1000*11630*RES_hh_tes!Q30/RES_hh_num!Q30)</f>
        <v>480.70412006006808</v>
      </c>
      <c r="R30" s="72">
        <f>IF(RES_hh_tes!R30=0,0,1000*11630*RES_hh_tes!R30/RES_hh_num!R30)</f>
        <v>580.61292848912217</v>
      </c>
      <c r="S30" s="72">
        <f>IF(RES_hh_tes!S30=0,0,1000*11630*RES_hh_tes!S30/RES_hh_num!S30)</f>
        <v>539.36089890425728</v>
      </c>
      <c r="T30" s="72">
        <f>IF(RES_hh_tes!T30=0,0,1000*11630*RES_hh_tes!T30/RES_hh_num!T30)</f>
        <v>512.85551109394316</v>
      </c>
      <c r="U30" s="72">
        <f>IF(RES_hh_tes!U30=0,0,1000*11630*RES_hh_tes!U30/RES_hh_num!U30)</f>
        <v>574.93470355764134</v>
      </c>
      <c r="V30" s="72">
        <f>IF(RES_hh_tes!V30=0,0,1000*11630*RES_hh_tes!V30/RES_hh_num!V30)</f>
        <v>513.76181394031494</v>
      </c>
      <c r="W30" s="72">
        <f>IF(RES_hh_tes!W30=0,0,1000*11630*RES_hh_tes!W30/RES_hh_num!W30)</f>
        <v>569.11064175939828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759.710656843577</v>
      </c>
      <c r="C31" s="72">
        <f>IF(RES_hh_tes!C31=0,0,1000*11630*RES_hh_tes!C31/RES_hh_num!C31)</f>
        <v>760.17980458224747</v>
      </c>
      <c r="D31" s="72">
        <f>IF(RES_hh_tes!D31=0,0,1000*11630*RES_hh_tes!D31/RES_hh_num!D31)</f>
        <v>631.06577406000508</v>
      </c>
      <c r="E31" s="72">
        <f>IF(RES_hh_tes!E31=0,0,1000*11630*RES_hh_tes!E31/RES_hh_num!E31)</f>
        <v>696.87565724537876</v>
      </c>
      <c r="F31" s="72">
        <f>IF(RES_hh_tes!F31=0,0,1000*11630*RES_hh_tes!F31/RES_hh_num!F31)</f>
        <v>695.26086543509189</v>
      </c>
      <c r="G31" s="72">
        <f>IF(RES_hh_tes!G31=0,0,1000*11630*RES_hh_tes!G31/RES_hh_num!G31)</f>
        <v>565.92514434244276</v>
      </c>
      <c r="H31" s="72">
        <f>IF(RES_hh_tes!H31=0,0,1000*11630*RES_hh_tes!H31/RES_hh_num!H31)</f>
        <v>576.54506865612109</v>
      </c>
      <c r="I31" s="72">
        <f>IF(RES_hh_tes!I31=0,0,1000*11630*RES_hh_tes!I31/RES_hh_num!I31)</f>
        <v>584.84994195482875</v>
      </c>
      <c r="J31" s="72">
        <f>IF(RES_hh_tes!J31=0,0,1000*11630*RES_hh_tes!J31/RES_hh_num!J31)</f>
        <v>572.15766255650408</v>
      </c>
      <c r="K31" s="72">
        <f>IF(RES_hh_tes!K31=0,0,1000*11630*RES_hh_tes!K31/RES_hh_num!K31)</f>
        <v>482.7175417591489</v>
      </c>
      <c r="L31" s="72">
        <f>IF(RES_hh_tes!L31=0,0,1000*11630*RES_hh_tes!L31/RES_hh_num!L31)</f>
        <v>566.80946341034348</v>
      </c>
      <c r="M31" s="72">
        <f>IF(RES_hh_tes!M31=0,0,1000*11630*RES_hh_tes!M31/RES_hh_num!M31)</f>
        <v>491.1120444559669</v>
      </c>
      <c r="N31" s="72">
        <f>IF(RES_hh_tes!N31=0,0,1000*11630*RES_hh_tes!N31/RES_hh_num!N31)</f>
        <v>515.59871697769699</v>
      </c>
      <c r="O31" s="72">
        <f>IF(RES_hh_tes!O31=0,0,1000*11630*RES_hh_tes!O31/RES_hh_num!O31)</f>
        <v>492.98167912827336</v>
      </c>
      <c r="P31" s="72">
        <f>IF(RES_hh_tes!P31=0,0,1000*11630*RES_hh_tes!P31/RES_hh_num!P31)</f>
        <v>490.88918735543194</v>
      </c>
      <c r="Q31" s="72">
        <f>IF(RES_hh_tes!Q31=0,0,1000*11630*RES_hh_tes!Q31/RES_hh_num!Q31)</f>
        <v>491.25364189384106</v>
      </c>
      <c r="R31" s="72">
        <f>IF(RES_hh_tes!R31=0,0,1000*11630*RES_hh_tes!R31/RES_hh_num!R31)</f>
        <v>534.96604534696587</v>
      </c>
      <c r="S31" s="72">
        <f>IF(RES_hh_tes!S31=0,0,1000*11630*RES_hh_tes!S31/RES_hh_num!S31)</f>
        <v>549.6188754527725</v>
      </c>
      <c r="T31" s="72">
        <f>IF(RES_hh_tes!T31=0,0,1000*11630*RES_hh_tes!T31/RES_hh_num!T31)</f>
        <v>548.1260809629822</v>
      </c>
      <c r="U31" s="72">
        <f>IF(RES_hh_tes!U31=0,0,1000*11630*RES_hh_tes!U31/RES_hh_num!U31)</f>
        <v>532.94074036842574</v>
      </c>
      <c r="V31" s="72">
        <f>IF(RES_hh_tes!V31=0,0,1000*11630*RES_hh_tes!V31/RES_hh_num!V31)</f>
        <v>549.5364601458308</v>
      </c>
      <c r="W31" s="72">
        <f>IF(RES_hh_tes!W31=0,0,1000*11630*RES_hh_tes!W31/RES_hh_num!W31)</f>
        <v>541.23835689924431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757.13526481275903</v>
      </c>
      <c r="C32" s="77">
        <f>IF(RES_hh_tes!C32=0,0,1000*11630*RES_hh_tes!C32/RES_hh_num!C32)</f>
        <v>766.54290173232619</v>
      </c>
      <c r="D32" s="77">
        <f>IF(RES_hh_tes!D32=0,0,1000*11630*RES_hh_tes!D32/RES_hh_num!D32)</f>
        <v>697.21038532712134</v>
      </c>
      <c r="E32" s="77">
        <f>IF(RES_hh_tes!E32=0,0,1000*11630*RES_hh_tes!E32/RES_hh_num!E32)</f>
        <v>655.35912038874369</v>
      </c>
      <c r="F32" s="77">
        <f>IF(RES_hh_tes!F32=0,0,1000*11630*RES_hh_tes!F32/RES_hh_num!F32)</f>
        <v>651.39328387895182</v>
      </c>
      <c r="G32" s="77">
        <f>IF(RES_hh_tes!G32=0,0,1000*11630*RES_hh_tes!G32/RES_hh_num!G32)</f>
        <v>609.13273618097458</v>
      </c>
      <c r="H32" s="77">
        <f>IF(RES_hh_tes!H32=0,0,1000*11630*RES_hh_tes!H32/RES_hh_num!H32)</f>
        <v>645.45097205815034</v>
      </c>
      <c r="I32" s="77">
        <f>IF(RES_hh_tes!I32=0,0,1000*11630*RES_hh_tes!I32/RES_hh_num!I32)</f>
        <v>567.44998517280828</v>
      </c>
      <c r="J32" s="77">
        <f>IF(RES_hh_tes!J32=0,0,1000*11630*RES_hh_tes!J32/RES_hh_num!J32)</f>
        <v>532.95648615173911</v>
      </c>
      <c r="K32" s="77">
        <f>IF(RES_hh_tes!K32=0,0,1000*11630*RES_hh_tes!K32/RES_hh_num!K32)</f>
        <v>491.02620164850066</v>
      </c>
      <c r="L32" s="77">
        <f>IF(RES_hh_tes!L32=0,0,1000*11630*RES_hh_tes!L32/RES_hh_num!L32)</f>
        <v>536.36958465226382</v>
      </c>
      <c r="M32" s="77">
        <f>IF(RES_hh_tes!M32=0,0,1000*11630*RES_hh_tes!M32/RES_hh_num!M32)</f>
        <v>504.08875455836517</v>
      </c>
      <c r="N32" s="77">
        <f>IF(RES_hh_tes!N32=0,0,1000*11630*RES_hh_tes!N32/RES_hh_num!N32)</f>
        <v>518.89650046433212</v>
      </c>
      <c r="O32" s="77">
        <f>IF(RES_hh_tes!O32=0,0,1000*11630*RES_hh_tes!O32/RES_hh_num!O32)</f>
        <v>500.59837718266249</v>
      </c>
      <c r="P32" s="77">
        <f>IF(RES_hh_tes!P32=0,0,1000*11630*RES_hh_tes!P32/RES_hh_num!P32)</f>
        <v>468.59809979950614</v>
      </c>
      <c r="Q32" s="77">
        <f>IF(RES_hh_tes!Q32=0,0,1000*11630*RES_hh_tes!Q32/RES_hh_num!Q32)</f>
        <v>489.90608440283734</v>
      </c>
      <c r="R32" s="77">
        <f>IF(RES_hh_tes!R32=0,0,1000*11630*RES_hh_tes!R32/RES_hh_num!R32)</f>
        <v>546.80193174124418</v>
      </c>
      <c r="S32" s="77">
        <f>IF(RES_hh_tes!S32=0,0,1000*11630*RES_hh_tes!S32/RES_hh_num!S32)</f>
        <v>541.23567904046661</v>
      </c>
      <c r="T32" s="77">
        <f>IF(RES_hh_tes!T32=0,0,1000*11630*RES_hh_tes!T32/RES_hh_num!T32)</f>
        <v>520.23480073716996</v>
      </c>
      <c r="U32" s="77">
        <f>IF(RES_hh_tes!U32=0,0,1000*11630*RES_hh_tes!U32/RES_hh_num!U32)</f>
        <v>557.18772409331177</v>
      </c>
      <c r="V32" s="77">
        <f>IF(RES_hh_tes!V32=0,0,1000*11630*RES_hh_tes!V32/RES_hh_num!V32)</f>
        <v>519.55806372324594</v>
      </c>
      <c r="W32" s="77">
        <f>IF(RES_hh_tes!W32=0,0,1000*11630*RES_hh_tes!W32/RES_hh_num!W32)</f>
        <v>566.76717434251236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511.22950568203038</v>
      </c>
      <c r="C3" s="65">
        <f>IF(RES_hh_emi!C3=0,0,1000000*RES_hh_emi!C3/RES_hh_num!C3)</f>
        <v>467.29853018037545</v>
      </c>
      <c r="D3" s="65">
        <f>IF(RES_hh_emi!D3=0,0,1000000*RES_hh_emi!D3/RES_hh_num!D3)</f>
        <v>429.21616038791439</v>
      </c>
      <c r="E3" s="65">
        <f>IF(RES_hh_emi!E3=0,0,1000000*RES_hh_emi!E3/RES_hh_num!E3)</f>
        <v>363.00583241925733</v>
      </c>
      <c r="F3" s="65">
        <f>IF(RES_hh_emi!F3=0,0,1000000*RES_hh_emi!F3/RES_hh_num!F3)</f>
        <v>395.00581975834183</v>
      </c>
      <c r="G3" s="65">
        <f>IF(RES_hh_emi!G3=0,0,1000000*RES_hh_emi!G3/RES_hh_num!G3)</f>
        <v>401.6139236077492</v>
      </c>
      <c r="H3" s="65">
        <f>IF(RES_hh_emi!H3=0,0,1000000*RES_hh_emi!H3/RES_hh_num!H3)</f>
        <v>369.85320991043892</v>
      </c>
      <c r="I3" s="65">
        <f>IF(RES_hh_emi!I3=0,0,1000000*RES_hh_emi!I3/RES_hh_num!I3)</f>
        <v>316.29720250065151</v>
      </c>
      <c r="J3" s="65">
        <f>IF(RES_hh_emi!J3=0,0,1000000*RES_hh_emi!J3/RES_hh_num!J3)</f>
        <v>330.05998967479383</v>
      </c>
      <c r="K3" s="65">
        <f>IF(RES_hh_emi!K3=0,0,1000000*RES_hh_emi!K3/RES_hh_num!K3)</f>
        <v>293.33738431073141</v>
      </c>
      <c r="L3" s="65">
        <f>IF(RES_hh_emi!L3=0,0,1000000*RES_hh_emi!L3/RES_hh_num!L3)</f>
        <v>320.14948003881329</v>
      </c>
      <c r="M3" s="65">
        <f>IF(RES_hh_emi!M3=0,0,1000000*RES_hh_emi!M3/RES_hh_num!M3)</f>
        <v>327.97127958983458</v>
      </c>
      <c r="N3" s="65">
        <f>IF(RES_hh_emi!N3=0,0,1000000*RES_hh_emi!N3/RES_hh_num!N3)</f>
        <v>331.82923359746377</v>
      </c>
      <c r="O3" s="65">
        <f>IF(RES_hh_emi!O3=0,0,1000000*RES_hh_emi!O3/RES_hh_num!O3)</f>
        <v>314.26631393970047</v>
      </c>
      <c r="P3" s="65">
        <f>IF(RES_hh_emi!P3=0,0,1000000*RES_hh_emi!P3/RES_hh_num!P3)</f>
        <v>306.3540909364242</v>
      </c>
      <c r="Q3" s="65">
        <f>IF(RES_hh_emi!Q3=0,0,1000000*RES_hh_emi!Q3/RES_hh_num!Q3)</f>
        <v>271.06984798961929</v>
      </c>
      <c r="R3" s="65">
        <f>IF(RES_hh_emi!R3=0,0,1000000*RES_hh_emi!R3/RES_hh_num!R3)</f>
        <v>284.06909655677765</v>
      </c>
      <c r="S3" s="65">
        <f>IF(RES_hh_emi!S3=0,0,1000000*RES_hh_emi!S3/RES_hh_num!S3)</f>
        <v>258.77698374824865</v>
      </c>
      <c r="T3" s="65">
        <f>IF(RES_hh_emi!T3=0,0,1000000*RES_hh_emi!T3/RES_hh_num!T3)</f>
        <v>255.8877410127879</v>
      </c>
      <c r="U3" s="65">
        <f>IF(RES_hh_emi!U3=0,0,1000000*RES_hh_emi!U3/RES_hh_num!U3)</f>
        <v>264.50984216066735</v>
      </c>
      <c r="V3" s="65">
        <f>IF(RES_hh_emi!V3=0,0,1000000*RES_hh_emi!V3/RES_hh_num!V3)</f>
        <v>242.19872585813764</v>
      </c>
      <c r="W3" s="65">
        <f>IF(RES_hh_emi!W3=0,0,1000000*RES_hh_emi!W3/RES_hh_num!W3)</f>
        <v>246.96876226905374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415.27958640197056</v>
      </c>
      <c r="C4" s="69">
        <f>IF(RES_hh_emi!C4=0,0,1000000*RES_hh_emi!C4/RES_hh_num!C4)</f>
        <v>372.43728113838176</v>
      </c>
      <c r="D4" s="69">
        <f>IF(RES_hh_emi!D4=0,0,1000000*RES_hh_emi!D4/RES_hh_num!D4)</f>
        <v>356.95500171239752</v>
      </c>
      <c r="E4" s="69">
        <f>IF(RES_hh_emi!E4=0,0,1000000*RES_hh_emi!E4/RES_hh_num!E4)</f>
        <v>295.92619481186267</v>
      </c>
      <c r="F4" s="69">
        <f>IF(RES_hh_emi!F4=0,0,1000000*RES_hh_emi!F4/RES_hh_num!F4)</f>
        <v>321.86552598469905</v>
      </c>
      <c r="G4" s="69">
        <f>IF(RES_hh_emi!G4=0,0,1000000*RES_hh_emi!G4/RES_hh_num!G4)</f>
        <v>329.92384418538222</v>
      </c>
      <c r="H4" s="69">
        <f>IF(RES_hh_emi!H4=0,0,1000000*RES_hh_emi!H4/RES_hh_num!H4)</f>
        <v>300.48707809259571</v>
      </c>
      <c r="I4" s="69">
        <f>IF(RES_hh_emi!I4=0,0,1000000*RES_hh_emi!I4/RES_hh_num!I4)</f>
        <v>266.61642461332264</v>
      </c>
      <c r="J4" s="69">
        <f>IF(RES_hh_emi!J4=0,0,1000000*RES_hh_emi!J4/RES_hh_num!J4)</f>
        <v>275.05111841082964</v>
      </c>
      <c r="K4" s="69">
        <f>IF(RES_hh_emi!K4=0,0,1000000*RES_hh_emi!K4/RES_hh_num!K4)</f>
        <v>245.55339871048517</v>
      </c>
      <c r="L4" s="69">
        <f>IF(RES_hh_emi!L4=0,0,1000000*RES_hh_emi!L4/RES_hh_num!L4)</f>
        <v>263.79830947422261</v>
      </c>
      <c r="M4" s="69">
        <f>IF(RES_hh_emi!M4=0,0,1000000*RES_hh_emi!M4/RES_hh_num!M4)</f>
        <v>270.39027434377437</v>
      </c>
      <c r="N4" s="69">
        <f>IF(RES_hh_emi!N4=0,0,1000000*RES_hh_emi!N4/RES_hh_num!N4)</f>
        <v>277.51782088011998</v>
      </c>
      <c r="O4" s="69">
        <f>IF(RES_hh_emi!O4=0,0,1000000*RES_hh_emi!O4/RES_hh_num!O4)</f>
        <v>262.0180927029059</v>
      </c>
      <c r="P4" s="69">
        <f>IF(RES_hh_emi!P4=0,0,1000000*RES_hh_emi!P4/RES_hh_num!P4)</f>
        <v>250.59429136556051</v>
      </c>
      <c r="Q4" s="69">
        <f>IF(RES_hh_emi!Q4=0,0,1000000*RES_hh_emi!Q4/RES_hh_num!Q4)</f>
        <v>214.23280176240939</v>
      </c>
      <c r="R4" s="69">
        <f>IF(RES_hh_emi!R4=0,0,1000000*RES_hh_emi!R4/RES_hh_num!R4)</f>
        <v>215.99910811234631</v>
      </c>
      <c r="S4" s="69">
        <f>IF(RES_hh_emi!S4=0,0,1000000*RES_hh_emi!S4/RES_hh_num!S4)</f>
        <v>194.68515278161971</v>
      </c>
      <c r="T4" s="69">
        <f>IF(RES_hh_emi!T4=0,0,1000000*RES_hh_emi!T4/RES_hh_num!T4)</f>
        <v>197.7273343331199</v>
      </c>
      <c r="U4" s="69">
        <f>IF(RES_hh_emi!U4=0,0,1000000*RES_hh_emi!U4/RES_hh_num!U4)</f>
        <v>201.47742458335358</v>
      </c>
      <c r="V4" s="69">
        <f>IF(RES_hh_emi!V4=0,0,1000000*RES_hh_emi!V4/RES_hh_num!V4)</f>
        <v>193.68754606459871</v>
      </c>
      <c r="W4" s="69">
        <f>IF(RES_hh_emi!W4=0,0,1000000*RES_hh_emi!W4/RES_hh_num!W4)</f>
        <v>199.21121098806665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5911.7044946437654</v>
      </c>
      <c r="C5" s="72">
        <f>IF(RES_hh_emi!C5=0,0,1000000*RES_hh_emi!C5/RES_hh_num!C5)</f>
        <v>4803.9118138347931</v>
      </c>
      <c r="D5" s="72">
        <f>IF(RES_hh_emi!D5=0,0,1000000*RES_hh_emi!D5/RES_hh_num!D5)</f>
        <v>5787.2946394226074</v>
      </c>
      <c r="E5" s="72">
        <f>IF(RES_hh_emi!E5=0,0,1000000*RES_hh_emi!E5/RES_hh_num!E5)</f>
        <v>4340.2297420443547</v>
      </c>
      <c r="F5" s="72">
        <f>IF(RES_hh_emi!F5=0,0,1000000*RES_hh_emi!F5/RES_hh_num!F5)</f>
        <v>6141.7554125515981</v>
      </c>
      <c r="G5" s="72">
        <f>IF(RES_hh_emi!G5=0,0,1000000*RES_hh_emi!G5/RES_hh_num!G5)</f>
        <v>5749.3563795565869</v>
      </c>
      <c r="H5" s="72">
        <f>IF(RES_hh_emi!H5=0,0,1000000*RES_hh_emi!H5/RES_hh_num!H5)</f>
        <v>5208.5822949735111</v>
      </c>
      <c r="I5" s="72">
        <f>IF(RES_hh_emi!I5=0,0,1000000*RES_hh_emi!I5/RES_hh_num!I5)</f>
        <v>4378.0566179727148</v>
      </c>
      <c r="J5" s="72">
        <f>IF(RES_hh_emi!J5=0,0,1000000*RES_hh_emi!J5/RES_hh_num!J5)</f>
        <v>6035.8740140516438</v>
      </c>
      <c r="K5" s="72">
        <f>IF(RES_hh_emi!K5=0,0,1000000*RES_hh_emi!K5/RES_hh_num!K5)</f>
        <v>4589.0897746166784</v>
      </c>
      <c r="L5" s="72">
        <f>IF(RES_hh_emi!L5=0,0,1000000*RES_hh_emi!L5/RES_hh_num!L5)</f>
        <v>5491.6346281419283</v>
      </c>
      <c r="M5" s="72">
        <f>IF(RES_hh_emi!M5=0,0,1000000*RES_hh_emi!M5/RES_hh_num!M5)</f>
        <v>6255.9678611094869</v>
      </c>
      <c r="N5" s="72">
        <f>IF(RES_hh_emi!N5=0,0,1000000*RES_hh_emi!N5/RES_hh_num!N5)</f>
        <v>5627.6473912430256</v>
      </c>
      <c r="O5" s="72">
        <f>IF(RES_hh_emi!O5=0,0,1000000*RES_hh_emi!O5/RES_hh_num!O5)</f>
        <v>5877.726756302538</v>
      </c>
      <c r="P5" s="72">
        <f>IF(RES_hh_emi!P5=0,0,1000000*RES_hh_emi!P5/RES_hh_num!P5)</f>
        <v>5989.0018350138835</v>
      </c>
      <c r="Q5" s="72">
        <f>IF(RES_hh_emi!Q5=0,0,1000000*RES_hh_emi!Q5/RES_hh_num!Q5)</f>
        <v>4679.995107761828</v>
      </c>
      <c r="R5" s="72">
        <f>IF(RES_hh_emi!R5=0,0,1000000*RES_hh_emi!R5/RES_hh_num!R5)</f>
        <v>1989.9386788209506</v>
      </c>
      <c r="S5" s="72">
        <f>IF(RES_hh_emi!S5=0,0,1000000*RES_hh_emi!S5/RES_hh_num!S5)</f>
        <v>4025.1132747317693</v>
      </c>
      <c r="T5" s="72">
        <f>IF(RES_hh_emi!T5=0,0,1000000*RES_hh_emi!T5/RES_hh_num!T5)</f>
        <v>5061.384859791212</v>
      </c>
      <c r="U5" s="72">
        <f>IF(RES_hh_emi!U5=0,0,1000000*RES_hh_emi!U5/RES_hh_num!U5)</f>
        <v>5803.0377090145521</v>
      </c>
      <c r="V5" s="72">
        <f>IF(RES_hh_emi!V5=0,0,1000000*RES_hh_emi!V5/RES_hh_num!V5)</f>
        <v>5241.0133809313147</v>
      </c>
      <c r="W5" s="72">
        <f>IF(RES_hh_emi!W5=0,0,1000000*RES_hh_emi!W5/RES_hh_num!W5)</f>
        <v>4219.0131558563862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0</v>
      </c>
      <c r="C6" s="72">
        <f>IF(RES_hh_emi!C6=0,0,1000000*RES_hh_emi!C6/RES_hh_num!C6)</f>
        <v>0</v>
      </c>
      <c r="D6" s="72">
        <f>IF(RES_hh_emi!D6=0,0,1000000*RES_hh_emi!D6/RES_hh_num!D6)</f>
        <v>0</v>
      </c>
      <c r="E6" s="72">
        <f>IF(RES_hh_emi!E6=0,0,1000000*RES_hh_emi!E6/RES_hh_num!E6)</f>
        <v>0</v>
      </c>
      <c r="F6" s="72">
        <f>IF(RES_hh_emi!F6=0,0,1000000*RES_hh_emi!F6/RES_hh_num!F6)</f>
        <v>0</v>
      </c>
      <c r="G6" s="72">
        <f>IF(RES_hh_emi!G6=0,0,1000000*RES_hh_emi!G6/RES_hh_num!G6)</f>
        <v>0</v>
      </c>
      <c r="H6" s="72">
        <f>IF(RES_hh_emi!H6=0,0,1000000*RES_hh_emi!H6/RES_hh_num!H6)</f>
        <v>0</v>
      </c>
      <c r="I6" s="72">
        <f>IF(RES_hh_emi!I6=0,0,1000000*RES_hh_emi!I6/RES_hh_num!I6)</f>
        <v>0</v>
      </c>
      <c r="J6" s="72">
        <f>IF(RES_hh_emi!J6=0,0,1000000*RES_hh_emi!J6/RES_hh_num!J6)</f>
        <v>0</v>
      </c>
      <c r="K6" s="72">
        <f>IF(RES_hh_emi!K6=0,0,1000000*RES_hh_emi!K6/RES_hh_num!K6)</f>
        <v>0</v>
      </c>
      <c r="L6" s="72">
        <f>IF(RES_hh_emi!L6=0,0,1000000*RES_hh_emi!L6/RES_hh_num!L6)</f>
        <v>0</v>
      </c>
      <c r="M6" s="72">
        <f>IF(RES_hh_emi!M6=0,0,1000000*RES_hh_emi!M6/RES_hh_num!M6)</f>
        <v>0</v>
      </c>
      <c r="N6" s="72">
        <f>IF(RES_hh_emi!N6=0,0,1000000*RES_hh_emi!N6/RES_hh_num!N6)</f>
        <v>0</v>
      </c>
      <c r="O6" s="72">
        <f>IF(RES_hh_emi!O6=0,0,1000000*RES_hh_emi!O6/RES_hh_num!O6)</f>
        <v>0</v>
      </c>
      <c r="P6" s="72">
        <f>IF(RES_hh_emi!P6=0,0,1000000*RES_hh_emi!P6/RES_hh_num!P6)</f>
        <v>0</v>
      </c>
      <c r="Q6" s="72">
        <f>IF(RES_hh_emi!Q6=0,0,1000000*RES_hh_emi!Q6/RES_hh_num!Q6)</f>
        <v>0</v>
      </c>
      <c r="R6" s="72">
        <f>IF(RES_hh_emi!R6=0,0,1000000*RES_hh_emi!R6/RES_hh_num!R6)</f>
        <v>0</v>
      </c>
      <c r="S6" s="72">
        <f>IF(RES_hh_emi!S6=0,0,1000000*RES_hh_emi!S6/RES_hh_num!S6)</f>
        <v>0</v>
      </c>
      <c r="T6" s="72">
        <f>IF(RES_hh_emi!T6=0,0,1000000*RES_hh_emi!T6/RES_hh_num!T6)</f>
        <v>0</v>
      </c>
      <c r="U6" s="72">
        <f>IF(RES_hh_emi!U6=0,0,1000000*RES_hh_emi!U6/RES_hh_num!U6)</f>
        <v>0</v>
      </c>
      <c r="V6" s="72">
        <f>IF(RES_hh_emi!V6=0,0,1000000*RES_hh_emi!V6/RES_hh_num!V6)</f>
        <v>0</v>
      </c>
      <c r="W6" s="72">
        <f>IF(RES_hh_emi!W6=0,0,1000000*RES_hh_emi!W6/RES_hh_num!W6)</f>
        <v>0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5168.1093862219368</v>
      </c>
      <c r="C7" s="72">
        <f>IF(RES_hh_emi!C7=0,0,1000000*RES_hh_emi!C7/RES_hh_num!C7)</f>
        <v>6412.2140790994208</v>
      </c>
      <c r="D7" s="72">
        <f>IF(RES_hh_emi!D7=0,0,1000000*RES_hh_emi!D7/RES_hh_num!D7)</f>
        <v>5354.1930421377438</v>
      </c>
      <c r="E7" s="72">
        <f>IF(RES_hh_emi!E7=0,0,1000000*RES_hh_emi!E7/RES_hh_num!E7)</f>
        <v>5452.6664009826736</v>
      </c>
      <c r="F7" s="72">
        <f>IF(RES_hh_emi!F7=0,0,1000000*RES_hh_emi!F7/RES_hh_num!F7)</f>
        <v>4226.5464164136574</v>
      </c>
      <c r="G7" s="72">
        <f>IF(RES_hh_emi!G7=0,0,1000000*RES_hh_emi!G7/RES_hh_num!G7)</f>
        <v>4775.5716161145392</v>
      </c>
      <c r="H7" s="72">
        <f>IF(RES_hh_emi!H7=0,0,1000000*RES_hh_emi!H7/RES_hh_num!H7)</f>
        <v>5663.0268245176821</v>
      </c>
      <c r="I7" s="72">
        <f>IF(RES_hh_emi!I7=0,0,1000000*RES_hh_emi!I7/RES_hh_num!I7)</f>
        <v>5251.3260325008314</v>
      </c>
      <c r="J7" s="72">
        <f>IF(RES_hh_emi!J7=0,0,1000000*RES_hh_emi!J7/RES_hh_num!J7)</f>
        <v>6381.8940886433347</v>
      </c>
      <c r="K7" s="72">
        <f>IF(RES_hh_emi!K7=0,0,1000000*RES_hh_emi!K7/RES_hh_num!K7)</f>
        <v>5301.8146316006405</v>
      </c>
      <c r="L7" s="72">
        <f>IF(RES_hh_emi!L7=0,0,1000000*RES_hh_emi!L7/RES_hh_num!L7)</f>
        <v>4594.395484558283</v>
      </c>
      <c r="M7" s="72">
        <f>IF(RES_hh_emi!M7=0,0,1000000*RES_hh_emi!M7/RES_hh_num!M7)</f>
        <v>5501.1885049180964</v>
      </c>
      <c r="N7" s="72">
        <f>IF(RES_hh_emi!N7=0,0,1000000*RES_hh_emi!N7/RES_hh_num!N7)</f>
        <v>5328.4176777597668</v>
      </c>
      <c r="O7" s="72">
        <f>IF(RES_hh_emi!O7=0,0,1000000*RES_hh_emi!O7/RES_hh_num!O7)</f>
        <v>4273.2053803842482</v>
      </c>
      <c r="P7" s="72">
        <f>IF(RES_hh_emi!P7=0,0,1000000*RES_hh_emi!P7/RES_hh_num!P7)</f>
        <v>4408.9210255600237</v>
      </c>
      <c r="Q7" s="72">
        <f>IF(RES_hh_emi!Q7=0,0,1000000*RES_hh_emi!Q7/RES_hh_num!Q7)</f>
        <v>4782.479195062604</v>
      </c>
      <c r="R7" s="72">
        <f>IF(RES_hh_emi!R7=0,0,1000000*RES_hh_emi!R7/RES_hh_num!R7)</f>
        <v>4395.7312518832186</v>
      </c>
      <c r="S7" s="72">
        <f>IF(RES_hh_emi!S7=0,0,1000000*RES_hh_emi!S7/RES_hh_num!S7)</f>
        <v>3737.6168229505051</v>
      </c>
      <c r="T7" s="72">
        <f>IF(RES_hh_emi!T7=0,0,1000000*RES_hh_emi!T7/RES_hh_num!T7)</f>
        <v>4377.0933137057964</v>
      </c>
      <c r="U7" s="72">
        <f>IF(RES_hh_emi!U7=0,0,1000000*RES_hh_emi!U7/RES_hh_num!U7)</f>
        <v>4808.7922340285622</v>
      </c>
      <c r="V7" s="72">
        <f>IF(RES_hh_emi!V7=0,0,1000000*RES_hh_emi!V7/RES_hh_num!V7)</f>
        <v>5201.0880394795195</v>
      </c>
      <c r="W7" s="72">
        <f>IF(RES_hh_emi!W7=0,0,1000000*RES_hh_emi!W7/RES_hh_num!W7)</f>
        <v>3439.3005864843653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3651.5009897175055</v>
      </c>
      <c r="C8" s="72">
        <f>IF(RES_hh_emi!C8=0,0,1000000*RES_hh_emi!C8/RES_hh_num!C8)</f>
        <v>3724.0618322805408</v>
      </c>
      <c r="D8" s="72">
        <f>IF(RES_hh_emi!D8=0,0,1000000*RES_hh_emi!D8/RES_hh_num!D8)</f>
        <v>3374.4821070439616</v>
      </c>
      <c r="E8" s="72">
        <f>IF(RES_hh_emi!E8=0,0,1000000*RES_hh_emi!E8/RES_hh_num!E8)</f>
        <v>3322.1693623767706</v>
      </c>
      <c r="F8" s="72">
        <f>IF(RES_hh_emi!F8=0,0,1000000*RES_hh_emi!F8/RES_hh_num!F8)</f>
        <v>3181.5007775815793</v>
      </c>
      <c r="G8" s="72">
        <f>IF(RES_hh_emi!G8=0,0,1000000*RES_hh_emi!G8/RES_hh_num!G8)</f>
        <v>3331.6055989897404</v>
      </c>
      <c r="H8" s="72">
        <f>IF(RES_hh_emi!H8=0,0,1000000*RES_hh_emi!H8/RES_hh_num!H8)</f>
        <v>3127.0849687368514</v>
      </c>
      <c r="I8" s="72">
        <f>IF(RES_hh_emi!I8=0,0,1000000*RES_hh_emi!I8/RES_hh_num!I8)</f>
        <v>3310.693925374545</v>
      </c>
      <c r="J8" s="72">
        <f>IF(RES_hh_emi!J8=0,0,1000000*RES_hh_emi!J8/RES_hh_num!J8)</f>
        <v>3219.407885774136</v>
      </c>
      <c r="K8" s="72">
        <f>IF(RES_hh_emi!K8=0,0,1000000*RES_hh_emi!K8/RES_hh_num!K8)</f>
        <v>3276.9557711245093</v>
      </c>
      <c r="L8" s="72">
        <f>IF(RES_hh_emi!L8=0,0,1000000*RES_hh_emi!L8/RES_hh_num!L8)</f>
        <v>3428.9904209526394</v>
      </c>
      <c r="M8" s="72">
        <f>IF(RES_hh_emi!M8=0,0,1000000*RES_hh_emi!M8/RES_hh_num!M8)</f>
        <v>3123.1250214703036</v>
      </c>
      <c r="N8" s="72">
        <f>IF(RES_hh_emi!N8=0,0,1000000*RES_hh_emi!N8/RES_hh_num!N8)</f>
        <v>3255.1394708564653</v>
      </c>
      <c r="O8" s="72">
        <f>IF(RES_hh_emi!O8=0,0,1000000*RES_hh_emi!O8/RES_hh_num!O8)</f>
        <v>3027.6279028420377</v>
      </c>
      <c r="P8" s="72">
        <f>IF(RES_hh_emi!P8=0,0,1000000*RES_hh_emi!P8/RES_hh_num!P8)</f>
        <v>2931.0018077370646</v>
      </c>
      <c r="Q8" s="72">
        <f>IF(RES_hh_emi!Q8=0,0,1000000*RES_hh_emi!Q8/RES_hh_num!Q8)</f>
        <v>2707.087105458982</v>
      </c>
      <c r="R8" s="72">
        <f>IF(RES_hh_emi!R8=0,0,1000000*RES_hh_emi!R8/RES_hh_num!R8)</f>
        <v>3076.6515709125119</v>
      </c>
      <c r="S8" s="72">
        <f>IF(RES_hh_emi!S8=0,0,1000000*RES_hh_emi!S8/RES_hh_num!S8)</f>
        <v>2848.8799587821568</v>
      </c>
      <c r="T8" s="72">
        <f>IF(RES_hh_emi!T8=0,0,1000000*RES_hh_emi!T8/RES_hh_num!T8)</f>
        <v>2867.8331490722585</v>
      </c>
      <c r="U8" s="72">
        <f>IF(RES_hh_emi!U8=0,0,1000000*RES_hh_emi!U8/RES_hh_num!U8)</f>
        <v>2868.7661821695133</v>
      </c>
      <c r="V8" s="72">
        <f>IF(RES_hh_emi!V8=0,0,1000000*RES_hh_emi!V8/RES_hh_num!V8)</f>
        <v>2698.0665853221385</v>
      </c>
      <c r="W8" s="72">
        <f>IF(RES_hh_emi!W8=0,0,1000000*RES_hh_emi!W8/RES_hh_num!W8)</f>
        <v>2809.0555181273066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48.853398501050876</v>
      </c>
      <c r="C17" s="69">
        <f>IF(RES_hh_emi!C17=0,0,1000000*RES_hh_emi!C17/RES_hh_num!C17)</f>
        <v>44.28843095035122</v>
      </c>
      <c r="D17" s="69">
        <f>IF(RES_hh_emi!D17=0,0,1000000*RES_hh_emi!D17/RES_hh_num!D17)</f>
        <v>44.604312507834713</v>
      </c>
      <c r="E17" s="69">
        <f>IF(RES_hh_emi!E17=0,0,1000000*RES_hh_emi!E17/RES_hh_num!E17)</f>
        <v>35.536600885797768</v>
      </c>
      <c r="F17" s="69">
        <f>IF(RES_hh_emi!F17=0,0,1000000*RES_hh_emi!F17/RES_hh_num!F17)</f>
        <v>40.027901615073866</v>
      </c>
      <c r="G17" s="69">
        <f>IF(RES_hh_emi!G17=0,0,1000000*RES_hh_emi!G17/RES_hh_num!G17)</f>
        <v>43.267046519337171</v>
      </c>
      <c r="H17" s="69">
        <f>IF(RES_hh_emi!H17=0,0,1000000*RES_hh_emi!H17/RES_hh_num!H17)</f>
        <v>40.907138774024489</v>
      </c>
      <c r="I17" s="69">
        <f>IF(RES_hh_emi!I17=0,0,1000000*RES_hh_emi!I17/RES_hh_num!I17)</f>
        <v>28.956958742050062</v>
      </c>
      <c r="J17" s="69">
        <f>IF(RES_hh_emi!J17=0,0,1000000*RES_hh_emi!J17/RES_hh_num!J17)</f>
        <v>29.461492945573276</v>
      </c>
      <c r="K17" s="69">
        <f>IF(RES_hh_emi!K17=0,0,1000000*RES_hh_emi!K17/RES_hh_num!K17)</f>
        <v>24.532546266753528</v>
      </c>
      <c r="L17" s="69">
        <f>IF(RES_hh_emi!L17=0,0,1000000*RES_hh_emi!L17/RES_hh_num!L17)</f>
        <v>26.191934992151996</v>
      </c>
      <c r="M17" s="69">
        <f>IF(RES_hh_emi!M17=0,0,1000000*RES_hh_emi!M17/RES_hh_num!M17)</f>
        <v>27.442471090762979</v>
      </c>
      <c r="N17" s="69">
        <f>IF(RES_hh_emi!N17=0,0,1000000*RES_hh_emi!N17/RES_hh_num!N17)</f>
        <v>28.469143880597919</v>
      </c>
      <c r="O17" s="69">
        <f>IF(RES_hh_emi!O17=0,0,1000000*RES_hh_emi!O17/RES_hh_num!O17)</f>
        <v>26.983801909347715</v>
      </c>
      <c r="P17" s="69">
        <f>IF(RES_hh_emi!P17=0,0,1000000*RES_hh_emi!P17/RES_hh_num!P17)</f>
        <v>25.579145407883527</v>
      </c>
      <c r="Q17" s="69">
        <f>IF(RES_hh_emi!Q17=0,0,1000000*RES_hh_emi!Q17/RES_hh_num!Q17)</f>
        <v>22.019867798034777</v>
      </c>
      <c r="R17" s="69">
        <f>IF(RES_hh_emi!R17=0,0,1000000*RES_hh_emi!R17/RES_hh_num!R17)</f>
        <v>22.241971135043666</v>
      </c>
      <c r="S17" s="69">
        <f>IF(RES_hh_emi!S17=0,0,1000000*RES_hh_emi!S17/RES_hh_num!S17)</f>
        <v>19.966687526399415</v>
      </c>
      <c r="T17" s="69">
        <f>IF(RES_hh_emi!T17=0,0,1000000*RES_hh_emi!T17/RES_hh_num!T17)</f>
        <v>19.471965906151379</v>
      </c>
      <c r="U17" s="69">
        <f>IF(RES_hh_emi!U17=0,0,1000000*RES_hh_emi!U17/RES_hh_num!U17)</f>
        <v>20.481561618915489</v>
      </c>
      <c r="V17" s="69">
        <f>IF(RES_hh_emi!V17=0,0,1000000*RES_hh_emi!V17/RES_hh_num!V17)</f>
        <v>19.438436918182578</v>
      </c>
      <c r="W17" s="69">
        <f>IF(RES_hh_emi!W17=0,0,1000000*RES_hh_emi!W17/RES_hh_num!W17)</f>
        <v>20.028691232999478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760.53776316383096</v>
      </c>
      <c r="C18" s="72">
        <f>IF(RES_hh_emi!C18=0,0,1000000*RES_hh_emi!C18/RES_hh_num!C18)</f>
        <v>622.01655384660626</v>
      </c>
      <c r="D18" s="72">
        <f>IF(RES_hh_emi!D18=0,0,1000000*RES_hh_emi!D18/RES_hh_num!D18)</f>
        <v>790.92285883153113</v>
      </c>
      <c r="E18" s="72">
        <f>IF(RES_hh_emi!E18=0,0,1000000*RES_hh_emi!E18/RES_hh_num!E18)</f>
        <v>560.73248759821786</v>
      </c>
      <c r="F18" s="72">
        <f>IF(RES_hh_emi!F18=0,0,1000000*RES_hh_emi!F18/RES_hh_num!F18)</f>
        <v>818.64081512741939</v>
      </c>
      <c r="G18" s="72">
        <f>IF(RES_hh_emi!G18=0,0,1000000*RES_hh_emi!G18/RES_hh_num!G18)</f>
        <v>819.73557246172561</v>
      </c>
      <c r="H18" s="72">
        <f>IF(RES_hh_emi!H18=0,0,1000000*RES_hh_emi!H18/RES_hh_num!H18)</f>
        <v>751.69401121679891</v>
      </c>
      <c r="I18" s="72">
        <f>IF(RES_hh_emi!I18=0,0,1000000*RES_hh_emi!I18/RES_hh_num!I18)</f>
        <v>494.98291023716689</v>
      </c>
      <c r="J18" s="72">
        <f>IF(RES_hh_emi!J18=0,0,1000000*RES_hh_emi!J18/RES_hh_num!J18)</f>
        <v>665.19805192932904</v>
      </c>
      <c r="K18" s="72">
        <f>IF(RES_hh_emi!K18=0,0,1000000*RES_hh_emi!K18/RES_hh_num!K18)</f>
        <v>461.61060410954883</v>
      </c>
      <c r="L18" s="72">
        <f>IF(RES_hh_emi!L18=0,0,1000000*RES_hh_emi!L18/RES_hh_num!L18)</f>
        <v>545.04398786523564</v>
      </c>
      <c r="M18" s="72">
        <f>IF(RES_hh_emi!M18=0,0,1000000*RES_hh_emi!M18/RES_hh_num!M18)</f>
        <v>694.62525909688304</v>
      </c>
      <c r="N18" s="72">
        <f>IF(RES_hh_emi!N18=0,0,1000000*RES_hh_emi!N18/RES_hh_num!N18)</f>
        <v>641.1086785559952</v>
      </c>
      <c r="O18" s="72">
        <f>IF(RES_hh_emi!O18=0,0,1000000*RES_hh_emi!O18/RES_hh_num!O18)</f>
        <v>664.20225762755661</v>
      </c>
      <c r="P18" s="72">
        <f>IF(RES_hh_emi!P18=0,0,1000000*RES_hh_emi!P18/RES_hh_num!P18)</f>
        <v>613.45437043082939</v>
      </c>
      <c r="Q18" s="72">
        <f>IF(RES_hh_emi!Q18=0,0,1000000*RES_hh_emi!Q18/RES_hh_num!Q18)</f>
        <v>477.57237916777478</v>
      </c>
      <c r="R18" s="72">
        <f>IF(RES_hh_emi!R18=0,0,1000000*RES_hh_emi!R18/RES_hh_num!R18)</f>
        <v>199.30977217382537</v>
      </c>
      <c r="S18" s="72">
        <f>IF(RES_hh_emi!S18=0,0,1000000*RES_hh_emi!S18/RES_hh_num!S18)</f>
        <v>396.35210870830264</v>
      </c>
      <c r="T18" s="72">
        <f>IF(RES_hh_emi!T18=0,0,1000000*RES_hh_emi!T18/RES_hh_num!T18)</f>
        <v>478.11405311534469</v>
      </c>
      <c r="U18" s="72">
        <f>IF(RES_hh_emi!U18=0,0,1000000*RES_hh_emi!U18/RES_hh_num!U18)</f>
        <v>571.68022404856163</v>
      </c>
      <c r="V18" s="72">
        <f>IF(RES_hh_emi!V18=0,0,1000000*RES_hh_emi!V18/RES_hh_num!V18)</f>
        <v>514.39497709998284</v>
      </c>
      <c r="W18" s="72">
        <f>IF(RES_hh_emi!W18=0,0,1000000*RES_hh_emi!W18/RES_hh_num!W18)</f>
        <v>411.71548545946871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580.82844785097052</v>
      </c>
      <c r="C20" s="72">
        <f>IF(RES_hh_emi!C20=0,0,1000000*RES_hh_emi!C20/RES_hh_num!C20)</f>
        <v>733.25909576051151</v>
      </c>
      <c r="D20" s="72">
        <f>IF(RES_hh_emi!D20=0,0,1000000*RES_hh_emi!D20/RES_hh_num!D20)</f>
        <v>634.8355426383057</v>
      </c>
      <c r="E20" s="72">
        <f>IF(RES_hh_emi!E20=0,0,1000000*RES_hh_emi!E20/RES_hh_num!E20)</f>
        <v>615.58848915784654</v>
      </c>
      <c r="F20" s="72">
        <f>IF(RES_hh_emi!F20=0,0,1000000*RES_hh_emi!F20/RES_hh_num!F20)</f>
        <v>482.48051405989855</v>
      </c>
      <c r="G20" s="72">
        <f>IF(RES_hh_emi!G20=0,0,1000000*RES_hh_emi!G20/RES_hh_num!G20)</f>
        <v>568.73006309513698</v>
      </c>
      <c r="H20" s="72">
        <f>IF(RES_hh_emi!H20=0,0,1000000*RES_hh_emi!H20/RES_hh_num!H20)</f>
        <v>699.34608025961165</v>
      </c>
      <c r="I20" s="72">
        <f>IF(RES_hh_emi!I20=0,0,1000000*RES_hh_emi!I20/RES_hh_num!I20)</f>
        <v>517.18549345783254</v>
      </c>
      <c r="J20" s="72">
        <f>IF(RES_hh_emi!J20=0,0,1000000*RES_hh_emi!J20/RES_hh_num!J20)</f>
        <v>623.46494174344514</v>
      </c>
      <c r="K20" s="72">
        <f>IF(RES_hh_emi!K20=0,0,1000000*RES_hh_emi!K20/RES_hh_num!K20)</f>
        <v>482.90005025237565</v>
      </c>
      <c r="L20" s="72">
        <f>IF(RES_hh_emi!L20=0,0,1000000*RES_hh_emi!L20/RES_hh_num!L20)</f>
        <v>423.40968447358028</v>
      </c>
      <c r="M20" s="72">
        <f>IF(RES_hh_emi!M20=0,0,1000000*RES_hh_emi!M20/RES_hh_num!M20)</f>
        <v>538.39134020514632</v>
      </c>
      <c r="N20" s="72">
        <f>IF(RES_hh_emi!N20=0,0,1000000*RES_hh_emi!N20/RES_hh_num!N20)</f>
        <v>545.14087017464067</v>
      </c>
      <c r="O20" s="72">
        <f>IF(RES_hh_emi!O20=0,0,1000000*RES_hh_emi!O20/RES_hh_num!O20)</f>
        <v>450.74252603764234</v>
      </c>
      <c r="P20" s="72">
        <f>IF(RES_hh_emi!P20=0,0,1000000*RES_hh_emi!P20/RES_hh_num!P20)</f>
        <v>461.16313731489834</v>
      </c>
      <c r="Q20" s="72">
        <f>IF(RES_hh_emi!Q20=0,0,1000000*RES_hh_emi!Q20/RES_hh_num!Q20)</f>
        <v>498.50243694443583</v>
      </c>
      <c r="R20" s="72">
        <f>IF(RES_hh_emi!R20=0,0,1000000*RES_hh_emi!R20/RES_hh_num!R20)</f>
        <v>443.76417226666041</v>
      </c>
      <c r="S20" s="72">
        <f>IF(RES_hh_emi!S20=0,0,1000000*RES_hh_emi!S20/RES_hh_num!S20)</f>
        <v>363.69279456109251</v>
      </c>
      <c r="T20" s="72">
        <f>IF(RES_hh_emi!T20=0,0,1000000*RES_hh_emi!T20/RES_hh_num!T20)</f>
        <v>402.69611968580807</v>
      </c>
      <c r="U20" s="72">
        <f>IF(RES_hh_emi!U20=0,0,1000000*RES_hh_emi!U20/RES_hh_num!U20)</f>
        <v>455.80565474333923</v>
      </c>
      <c r="V20" s="72">
        <f>IF(RES_hh_emi!V20=0,0,1000000*RES_hh_emi!V20/RES_hh_num!V20)</f>
        <v>486.76402293652649</v>
      </c>
      <c r="W20" s="72">
        <f>IF(RES_hh_emi!W20=0,0,1000000*RES_hh_emi!W20/RES_hh_num!W20)</f>
        <v>313.41131493925724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445.7505697808171</v>
      </c>
      <c r="C21" s="72">
        <f>IF(RES_hh_emi!C21=0,0,1000000*RES_hh_emi!C21/RES_hh_num!C21)</f>
        <v>461.15652325685653</v>
      </c>
      <c r="D21" s="72">
        <f>IF(RES_hh_emi!D21=0,0,1000000*RES_hh_emi!D21/RES_hh_num!D21)</f>
        <v>437.11899360054809</v>
      </c>
      <c r="E21" s="72">
        <f>IF(RES_hh_emi!E21=0,0,1000000*RES_hh_emi!E21/RES_hh_num!E21)</f>
        <v>415.47657628308428</v>
      </c>
      <c r="F21" s="72">
        <f>IF(RES_hh_emi!F21=0,0,1000000*RES_hh_emi!F21/RES_hh_num!F21)</f>
        <v>409.86966756490642</v>
      </c>
      <c r="G21" s="72">
        <f>IF(RES_hh_emi!G21=0,0,1000000*RES_hh_emi!G21/RES_hh_num!G21)</f>
        <v>454.19115651118</v>
      </c>
      <c r="H21" s="72">
        <f>IF(RES_hh_emi!H21=0,0,1000000*RES_hh_emi!H21/RES_hh_num!H21)</f>
        <v>445.86657177560284</v>
      </c>
      <c r="I21" s="72">
        <f>IF(RES_hh_emi!I21=0,0,1000000*RES_hh_emi!I21/RES_hh_num!I21)</f>
        <v>379.03698512080297</v>
      </c>
      <c r="J21" s="72">
        <f>IF(RES_hh_emi!J21=0,0,1000000*RES_hh_emi!J21/RES_hh_num!J21)</f>
        <v>366.28767718988018</v>
      </c>
      <c r="K21" s="72">
        <f>IF(RES_hh_emi!K21=0,0,1000000*RES_hh_emi!K21/RES_hh_num!K21)</f>
        <v>346.56602939432929</v>
      </c>
      <c r="L21" s="72">
        <f>IF(RES_hh_emi!L21=0,0,1000000*RES_hh_emi!L21/RES_hh_num!L21)</f>
        <v>358.83241792650341</v>
      </c>
      <c r="M21" s="72">
        <f>IF(RES_hh_emi!M21=0,0,1000000*RES_hh_emi!M21/RES_hh_num!M21)</f>
        <v>333.52972844114362</v>
      </c>
      <c r="N21" s="72">
        <f>IF(RES_hh_emi!N21=0,0,1000000*RES_hh_emi!N21/RES_hh_num!N21)</f>
        <v>349.06048288956913</v>
      </c>
      <c r="O21" s="72">
        <f>IF(RES_hh_emi!O21=0,0,1000000*RES_hh_emi!O21/RES_hh_num!O21)</f>
        <v>324.51363339456032</v>
      </c>
      <c r="P21" s="72">
        <f>IF(RES_hh_emi!P21=0,0,1000000*RES_hh_emi!P21/RES_hh_num!P21)</f>
        <v>311.36504171868478</v>
      </c>
      <c r="Q21" s="72">
        <f>IF(RES_hh_emi!Q21=0,0,1000000*RES_hh_emi!Q21/RES_hh_num!Q21)</f>
        <v>289.66581909731985</v>
      </c>
      <c r="R21" s="72">
        <f>IF(RES_hh_emi!R21=0,0,1000000*RES_hh_emi!R21/RES_hh_num!R21)</f>
        <v>329.12620095218614</v>
      </c>
      <c r="S21" s="72">
        <f>IF(RES_hh_emi!S21=0,0,1000000*RES_hh_emi!S21/RES_hh_num!S21)</f>
        <v>303.94631266224201</v>
      </c>
      <c r="T21" s="72">
        <f>IF(RES_hh_emi!T21=0,0,1000000*RES_hh_emi!T21/RES_hh_num!T21)</f>
        <v>293.88217028269969</v>
      </c>
      <c r="U21" s="72">
        <f>IF(RES_hh_emi!U21=0,0,1000000*RES_hh_emi!U21/RES_hh_num!U21)</f>
        <v>303.3613757578334</v>
      </c>
      <c r="V21" s="72">
        <f>IF(RES_hh_emi!V21=0,0,1000000*RES_hh_emi!V21/RES_hh_num!V21)</f>
        <v>281.45769568115816</v>
      </c>
      <c r="W21" s="72">
        <f>IF(RES_hh_emi!W21=0,0,1000000*RES_hh_emi!W21/RES_hh_num!W21)</f>
        <v>292.7545445509935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47.096520779008955</v>
      </c>
      <c r="C27" s="69">
        <f>IF(RES_hh_emi!C27=0,0,1000000*RES_hh_emi!C27/RES_hh_num!C27)</f>
        <v>50.572818091642517</v>
      </c>
      <c r="D27" s="69">
        <f>IF(RES_hh_emi!D27=0,0,1000000*RES_hh_emi!D27/RES_hh_num!D27)</f>
        <v>27.656846167682151</v>
      </c>
      <c r="E27" s="69">
        <f>IF(RES_hh_emi!E27=0,0,1000000*RES_hh_emi!E27/RES_hh_num!E27)</f>
        <v>31.543036721596867</v>
      </c>
      <c r="F27" s="69">
        <f>IF(RES_hh_emi!F27=0,0,1000000*RES_hh_emi!F27/RES_hh_num!F27)</f>
        <v>33.112392158568909</v>
      </c>
      <c r="G27" s="69">
        <f>IF(RES_hh_emi!G27=0,0,1000000*RES_hh_emi!G27/RES_hh_num!G27)</f>
        <v>28.423032903029821</v>
      </c>
      <c r="H27" s="69">
        <f>IF(RES_hh_emi!H27=0,0,1000000*RES_hh_emi!H27/RES_hh_num!H27)</f>
        <v>28.458993043818712</v>
      </c>
      <c r="I27" s="69">
        <f>IF(RES_hh_emi!I27=0,0,1000000*RES_hh_emi!I27/RES_hh_num!I27)</f>
        <v>20.723819145278817</v>
      </c>
      <c r="J27" s="69">
        <f>IF(RES_hh_emi!J27=0,0,1000000*RES_hh_emi!J27/RES_hh_num!J27)</f>
        <v>25.547378318390926</v>
      </c>
      <c r="K27" s="69">
        <f>IF(RES_hh_emi!K27=0,0,1000000*RES_hh_emi!K27/RES_hh_num!K27)</f>
        <v>23.251439333492741</v>
      </c>
      <c r="L27" s="69">
        <f>IF(RES_hh_emi!L27=0,0,1000000*RES_hh_emi!L27/RES_hh_num!L27)</f>
        <v>30.159235572438675</v>
      </c>
      <c r="M27" s="69">
        <f>IF(RES_hh_emi!M27=0,0,1000000*RES_hh_emi!M27/RES_hh_num!M27)</f>
        <v>30.138534155297204</v>
      </c>
      <c r="N27" s="69">
        <f>IF(RES_hh_emi!N27=0,0,1000000*RES_hh_emi!N27/RES_hh_num!N27)</f>
        <v>25.842268836745898</v>
      </c>
      <c r="O27" s="69">
        <f>IF(RES_hh_emi!O27=0,0,1000000*RES_hh_emi!O27/RES_hh_num!O27)</f>
        <v>25.264419327446895</v>
      </c>
      <c r="P27" s="69">
        <f>IF(RES_hh_emi!P27=0,0,1000000*RES_hh_emi!P27/RES_hh_num!P27)</f>
        <v>30.180654162980197</v>
      </c>
      <c r="Q27" s="69">
        <f>IF(RES_hh_emi!Q27=0,0,1000000*RES_hh_emi!Q27/RES_hh_num!Q27)</f>
        <v>34.817178429175094</v>
      </c>
      <c r="R27" s="69">
        <f>IF(RES_hh_emi!R27=0,0,1000000*RES_hh_emi!R27/RES_hh_num!R27)</f>
        <v>45.828017309387675</v>
      </c>
      <c r="S27" s="69">
        <f>IF(RES_hh_emi!S27=0,0,1000000*RES_hh_emi!S27/RES_hh_num!S27)</f>
        <v>44.125143440229557</v>
      </c>
      <c r="T27" s="69">
        <f>IF(RES_hh_emi!T27=0,0,1000000*RES_hh_emi!T27/RES_hh_num!T27)</f>
        <v>38.688440773516632</v>
      </c>
      <c r="U27" s="69">
        <f>IF(RES_hh_emi!U27=0,0,1000000*RES_hh_emi!U27/RES_hh_num!U27)</f>
        <v>42.550855958398294</v>
      </c>
      <c r="V27" s="69">
        <f>IF(RES_hh_emi!V27=0,0,1000000*RES_hh_emi!V27/RES_hh_num!V27)</f>
        <v>29.072742875356347</v>
      </c>
      <c r="W27" s="69">
        <f>IF(RES_hh_emi!W27=0,0,1000000*RES_hh_emi!W27/RES_hh_num!W27)</f>
        <v>27.728860047987595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512.88609455844323</v>
      </c>
      <c r="C28" s="72">
        <f>IF(RES_hh_emi!C28=0,0,1000000*RES_hh_emi!C28/RES_hh_num!C28)</f>
        <v>421.02478055467526</v>
      </c>
      <c r="D28" s="72">
        <f>IF(RES_hh_emi!D28=0,0,1000000*RES_hh_emi!D28/RES_hh_num!D28)</f>
        <v>445.14711154482319</v>
      </c>
      <c r="E28" s="72">
        <f>IF(RES_hh_emi!E28=0,0,1000000*RES_hh_emi!E28/RES_hh_num!E28)</f>
        <v>334.492655222216</v>
      </c>
      <c r="F28" s="72">
        <f>IF(RES_hh_emi!F28=0,0,1000000*RES_hh_emi!F28/RES_hh_num!F28)</f>
        <v>497.88802562492435</v>
      </c>
      <c r="G28" s="72">
        <f>IF(RES_hh_emi!G28=0,0,1000000*RES_hh_emi!G28/RES_hh_num!G28)</f>
        <v>424.71442726013413</v>
      </c>
      <c r="H28" s="72">
        <f>IF(RES_hh_emi!H28=0,0,1000000*RES_hh_emi!H28/RES_hh_num!H28)</f>
        <v>398.49687553073147</v>
      </c>
      <c r="I28" s="72">
        <f>IF(RES_hh_emi!I28=0,0,1000000*RES_hh_emi!I28/RES_hh_num!I28)</f>
        <v>268.7020751746266</v>
      </c>
      <c r="J28" s="72">
        <f>IF(RES_hh_emi!J28=0,0,1000000*RES_hh_emi!J28/RES_hh_num!J28)</f>
        <v>370.629386451806</v>
      </c>
      <c r="K28" s="72">
        <f>IF(RES_hh_emi!K28=0,0,1000000*RES_hh_emi!K28/RES_hh_num!K28)</f>
        <v>226.14334497886821</v>
      </c>
      <c r="L28" s="72">
        <f>IF(RES_hh_emi!L28=0,0,1000000*RES_hh_emi!L28/RES_hh_num!L28)</f>
        <v>304.65227372220454</v>
      </c>
      <c r="M28" s="72">
        <f>IF(RES_hh_emi!M28=0,0,1000000*RES_hh_emi!M28/RES_hh_num!M28)</f>
        <v>380.75725529737872</v>
      </c>
      <c r="N28" s="72">
        <f>IF(RES_hh_emi!N28=0,0,1000000*RES_hh_emi!N28/RES_hh_num!N28)</f>
        <v>367.49092870110735</v>
      </c>
      <c r="O28" s="72">
        <f>IF(RES_hh_emi!O28=0,0,1000000*RES_hh_emi!O28/RES_hh_num!O28)</f>
        <v>364.52678931842371</v>
      </c>
      <c r="P28" s="72">
        <f>IF(RES_hh_emi!P28=0,0,1000000*RES_hh_emi!P28/RES_hh_num!P28)</f>
        <v>340.63956094517971</v>
      </c>
      <c r="Q28" s="72">
        <f>IF(RES_hh_emi!Q28=0,0,1000000*RES_hh_emi!Q28/RES_hh_num!Q28)</f>
        <v>351.68280022499164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290.44384218512903</v>
      </c>
      <c r="C29" s="72">
        <f>IF(RES_hh_emi!C29=0,0,1000000*RES_hh_emi!C29/RES_hh_num!C29)</f>
        <v>369.49678292364558</v>
      </c>
      <c r="D29" s="72">
        <f>IF(RES_hh_emi!D29=0,0,1000000*RES_hh_emi!D29/RES_hh_num!D29)</f>
        <v>193.93042103841137</v>
      </c>
      <c r="E29" s="72">
        <f>IF(RES_hh_emi!E29=0,0,1000000*RES_hh_emi!E29/RES_hh_num!E29)</f>
        <v>270.56899422782425</v>
      </c>
      <c r="F29" s="72">
        <f>IF(RES_hh_emi!F29=0,0,1000000*RES_hh_emi!F29/RES_hh_num!F29)</f>
        <v>288.10147408559516</v>
      </c>
      <c r="G29" s="72">
        <f>IF(RES_hh_emi!G29=0,0,1000000*RES_hh_emi!G29/RES_hh_num!G29)</f>
        <v>233.18693234426178</v>
      </c>
      <c r="H29" s="72">
        <f>IF(RES_hh_emi!H29=0,0,1000000*RES_hh_emi!H29/RES_hh_num!H29)</f>
        <v>249.08113707345257</v>
      </c>
      <c r="I29" s="72">
        <f>IF(RES_hh_emi!I29=0,0,1000000*RES_hh_emi!I29/RES_hh_num!I29)</f>
        <v>167.04923721417319</v>
      </c>
      <c r="J29" s="72">
        <f>IF(RES_hh_emi!J29=0,0,1000000*RES_hh_emi!J29/RES_hh_num!J29)</f>
        <v>221.23200678087966</v>
      </c>
      <c r="K29" s="72">
        <f>IF(RES_hh_emi!K29=0,0,1000000*RES_hh_emi!K29/RES_hh_num!K29)</f>
        <v>192.21659718812745</v>
      </c>
      <c r="L29" s="72">
        <f>IF(RES_hh_emi!L29=0,0,1000000*RES_hh_emi!L29/RES_hh_num!L29)</f>
        <v>228.21308073611729</v>
      </c>
      <c r="M29" s="72">
        <f>IF(RES_hh_emi!M29=0,0,1000000*RES_hh_emi!M29/RES_hh_num!M29)</f>
        <v>223.01248455609795</v>
      </c>
      <c r="N29" s="72">
        <f>IF(RES_hh_emi!N29=0,0,1000000*RES_hh_emi!N29/RES_hh_num!N29)</f>
        <v>175.76218181818192</v>
      </c>
      <c r="O29" s="72">
        <f>IF(RES_hh_emi!O29=0,0,1000000*RES_hh_emi!O29/RES_hh_num!O29)</f>
        <v>165.47666173560529</v>
      </c>
      <c r="P29" s="72">
        <f>IF(RES_hh_emi!P29=0,0,1000000*RES_hh_emi!P29/RES_hh_num!P29)</f>
        <v>184.81631439192734</v>
      </c>
      <c r="Q29" s="72">
        <f>IF(RES_hh_emi!Q29=0,0,1000000*RES_hh_emi!Q29/RES_hh_num!Q29)</f>
        <v>192.70725769210034</v>
      </c>
      <c r="R29" s="72">
        <f>IF(RES_hh_emi!R29=0,0,1000000*RES_hh_emi!R29/RES_hh_num!R29)</f>
        <v>241.5366622599326</v>
      </c>
      <c r="S29" s="72">
        <f>IF(RES_hh_emi!S29=0,0,1000000*RES_hh_emi!S29/RES_hh_num!S29)</f>
        <v>239.83602463124606</v>
      </c>
      <c r="T29" s="72">
        <f>IF(RES_hh_emi!T29=0,0,1000000*RES_hh_emi!T29/RES_hh_num!T29)</f>
        <v>208.54740596360736</v>
      </c>
      <c r="U29" s="72">
        <f>IF(RES_hh_emi!U29=0,0,1000000*RES_hh_emi!U29/RES_hh_num!U29)</f>
        <v>248.67952055683986</v>
      </c>
      <c r="V29" s="72">
        <f>IF(RES_hh_emi!V29=0,0,1000000*RES_hh_emi!V29/RES_hh_num!V29)</f>
        <v>186.49400714517745</v>
      </c>
      <c r="W29" s="72">
        <f>IF(RES_hh_emi!W29=0,0,1000000*RES_hh_emi!W29/RES_hh_num!W29)</f>
        <v>198.85755215123916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273.84786280601736</v>
      </c>
      <c r="C30" s="72">
        <f>IF(RES_hh_emi!C30=0,0,1000000*RES_hh_emi!C30/RES_hh_num!C30)</f>
        <v>284.20078786957504</v>
      </c>
      <c r="D30" s="72">
        <f>IF(RES_hh_emi!D30=0,0,1000000*RES_hh_emi!D30/RES_hh_num!D30)</f>
        <v>227.4573704661066</v>
      </c>
      <c r="E30" s="72">
        <f>IF(RES_hh_emi!E30=0,0,1000000*RES_hh_emi!E30/RES_hh_num!E30)</f>
        <v>228.40819253059047</v>
      </c>
      <c r="F30" s="72">
        <f>IF(RES_hh_emi!F30=0,0,1000000*RES_hh_emi!F30/RES_hh_num!F30)</f>
        <v>226.43549054468863</v>
      </c>
      <c r="G30" s="72">
        <f>IF(RES_hh_emi!G30=0,0,1000000*RES_hh_emi!G30/RES_hh_num!G30)</f>
        <v>223.19508396435623</v>
      </c>
      <c r="H30" s="72">
        <f>IF(RES_hh_emi!H30=0,0,1000000*RES_hh_emi!H30/RES_hh_num!H30)</f>
        <v>228.10694958688191</v>
      </c>
      <c r="I30" s="72">
        <f>IF(RES_hh_emi!I30=0,0,1000000*RES_hh_emi!I30/RES_hh_num!I30)</f>
        <v>198.56851893326129</v>
      </c>
      <c r="J30" s="72">
        <f>IF(RES_hh_emi!J30=0,0,1000000*RES_hh_emi!J30/RES_hh_num!J30)</f>
        <v>197.61943111795247</v>
      </c>
      <c r="K30" s="72">
        <f>IF(RES_hh_emi!K30=0,0,1000000*RES_hh_emi!K30/RES_hh_num!K30)</f>
        <v>163.52580185302003</v>
      </c>
      <c r="L30" s="72">
        <f>IF(RES_hh_emi!L30=0,0,1000000*RES_hh_emi!L30/RES_hh_num!L30)</f>
        <v>194.15018505160498</v>
      </c>
      <c r="M30" s="72">
        <f>IF(RES_hh_emi!M30=0,0,1000000*RES_hh_emi!M30/RES_hh_num!M30)</f>
        <v>180.87597763475418</v>
      </c>
      <c r="N30" s="72">
        <f>IF(RES_hh_emi!N30=0,0,1000000*RES_hh_emi!N30/RES_hh_num!N30)</f>
        <v>182.47121904337152</v>
      </c>
      <c r="O30" s="72">
        <f>IF(RES_hh_emi!O30=0,0,1000000*RES_hh_emi!O30/RES_hh_num!O30)</f>
        <v>169.33035671257534</v>
      </c>
      <c r="P30" s="72">
        <f>IF(RES_hh_emi!P30=0,0,1000000*RES_hh_emi!P30/RES_hh_num!P30)</f>
        <v>168.293903182864</v>
      </c>
      <c r="Q30" s="72">
        <f>IF(RES_hh_emi!Q30=0,0,1000000*RES_hh_emi!Q30/RES_hh_num!Q30)</f>
        <v>168.46515724456276</v>
      </c>
      <c r="R30" s="72">
        <f>IF(RES_hh_emi!R30=0,0,1000000*RES_hh_emi!R30/RES_hh_num!R30)</f>
        <v>203.27896499999832</v>
      </c>
      <c r="S30" s="72">
        <f>IF(RES_hh_emi!S30=0,0,1000000*RES_hh_emi!S30/RES_hh_num!S30)</f>
        <v>188.45118247479908</v>
      </c>
      <c r="T30" s="72">
        <f>IF(RES_hh_emi!T30=0,0,1000000*RES_hh_emi!T30/RES_hh_num!T30)</f>
        <v>178.48652503801858</v>
      </c>
      <c r="U30" s="72">
        <f>IF(RES_hh_emi!U30=0,0,1000000*RES_hh_emi!U30/RES_hh_num!U30)</f>
        <v>198.92026904479226</v>
      </c>
      <c r="V30" s="72">
        <f>IF(RES_hh_emi!V30=0,0,1000000*RES_hh_emi!V30/RES_hh_num!V30)</f>
        <v>176.55891459218225</v>
      </c>
      <c r="W30" s="72">
        <f>IF(RES_hh_emi!W30=0,0,1000000*RES_hh_emi!W30/RES_hh_num!W30)</f>
        <v>194.26109059057129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316.85752851885366</v>
      </c>
      <c r="C3" s="65">
        <f>IF(RES_hh_fech!C3=0,0,RES_hh_fech!C3/RES_summary!C$19)</f>
        <v>318.91843830990416</v>
      </c>
      <c r="D3" s="65">
        <f>IF(RES_hh_fech!D3=0,0,RES_hh_fech!D3/RES_summary!D$19)</f>
        <v>302.59147895208218</v>
      </c>
      <c r="E3" s="65">
        <f>IF(RES_hh_fech!E3=0,0,RES_hh_fech!E3/RES_summary!E$19)</f>
        <v>300.72058029275536</v>
      </c>
      <c r="F3" s="65">
        <f>IF(RES_hh_fech!F3=0,0,RES_hh_fech!F3/RES_summary!F$19)</f>
        <v>295.59248466558569</v>
      </c>
      <c r="G3" s="65">
        <f>IF(RES_hh_fech!G3=0,0,RES_hh_fech!G3/RES_summary!G$19)</f>
        <v>284.32089765750396</v>
      </c>
      <c r="H3" s="65">
        <f>IF(RES_hh_fech!H3=0,0,RES_hh_fech!H3/RES_summary!H$19)</f>
        <v>276.78552422006044</v>
      </c>
      <c r="I3" s="65">
        <f>IF(RES_hh_fech!I3=0,0,RES_hh_fech!I3/RES_summary!I$19)</f>
        <v>299.58822696690078</v>
      </c>
      <c r="J3" s="65">
        <f>IF(RES_hh_fech!J3=0,0,RES_hh_fech!J3/RES_summary!J$19)</f>
        <v>288.71304103028632</v>
      </c>
      <c r="K3" s="65">
        <f>IF(RES_hh_fech!K3=0,0,RES_hh_fech!K3/RES_summary!K$19)</f>
        <v>293.43768438395273</v>
      </c>
      <c r="L3" s="65">
        <f>IF(RES_hh_fech!L3=0,0,RES_hh_fech!L3/RES_summary!L$19)</f>
        <v>311.08874833574703</v>
      </c>
      <c r="M3" s="65">
        <f>IF(RES_hh_fech!M3=0,0,RES_hh_fech!M3/RES_summary!M$19)</f>
        <v>279.77912665160613</v>
      </c>
      <c r="N3" s="65">
        <f>IF(RES_hh_fech!N3=0,0,RES_hh_fech!N3/RES_summary!N$19)</f>
        <v>290.55002865014512</v>
      </c>
      <c r="O3" s="65">
        <f>IF(RES_hh_fech!O3=0,0,RES_hh_fech!O3/RES_summary!O$19)</f>
        <v>278.85054732102321</v>
      </c>
      <c r="P3" s="65">
        <f>IF(RES_hh_fech!P3=0,0,RES_hh_fech!P3/RES_summary!P$19)</f>
        <v>264.68833292287093</v>
      </c>
      <c r="Q3" s="65">
        <f>IF(RES_hh_fech!Q3=0,0,RES_hh_fech!Q3/RES_summary!Q$19)</f>
        <v>252.8941176643963</v>
      </c>
      <c r="R3" s="65">
        <f>IF(RES_hh_fech!R3=0,0,RES_hh_fech!R3/RES_summary!R$19)</f>
        <v>270.74270837563233</v>
      </c>
      <c r="S3" s="65">
        <f>IF(RES_hh_fech!S3=0,0,RES_hh_fech!S3/RES_summary!S$19)</f>
        <v>267.12830912927018</v>
      </c>
      <c r="T3" s="65">
        <f>IF(RES_hh_fech!T3=0,0,RES_hh_fech!T3/RES_summary!T$19)</f>
        <v>268.92291173680536</v>
      </c>
      <c r="U3" s="65">
        <f>IF(RES_hh_fech!U3=0,0,RES_hh_fech!U3/RES_summary!U$19)</f>
        <v>257.71041954340944</v>
      </c>
      <c r="V3" s="65">
        <f>IF(RES_hh_fech!V3=0,0,RES_hh_fech!V3/RES_summary!V$19)</f>
        <v>252.96948399944986</v>
      </c>
      <c r="W3" s="65">
        <f>IF(RES_hh_fech!W3=0,0,RES_hh_fech!W3/RES_summary!W$19)</f>
        <v>253.803807529647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265.35260857064901</v>
      </c>
      <c r="C4" s="69">
        <f>IF(RES_hh_fech!C4=0,0,RES_hh_fech!C4/RES_summary!C$19)</f>
        <v>266.32314925735375</v>
      </c>
      <c r="D4" s="69">
        <f>IF(RES_hh_fech!D4=0,0,RES_hh_fech!D4/RES_summary!D$19)</f>
        <v>253.60287692406197</v>
      </c>
      <c r="E4" s="69">
        <f>IF(RES_hh_fech!E4=0,0,RES_hh_fech!E4/RES_summary!E$19)</f>
        <v>253.07899990040977</v>
      </c>
      <c r="F4" s="69">
        <f>IF(RES_hh_fech!F4=0,0,RES_hh_fech!F4/RES_summary!F$19)</f>
        <v>247.89724359933555</v>
      </c>
      <c r="G4" s="69">
        <f>IF(RES_hh_fech!G4=0,0,RES_hh_fech!G4/RES_summary!G$19)</f>
        <v>238.26497698951479</v>
      </c>
      <c r="H4" s="69">
        <f>IF(RES_hh_fech!H4=0,0,RES_hh_fech!H4/RES_summary!H$19)</f>
        <v>230.00313239512499</v>
      </c>
      <c r="I4" s="69">
        <f>IF(RES_hh_fech!I4=0,0,RES_hh_fech!I4/RES_summary!I$19)</f>
        <v>257.7934970575061</v>
      </c>
      <c r="J4" s="69">
        <f>IF(RES_hh_fech!J4=0,0,RES_hh_fech!J4/RES_summary!J$19)</f>
        <v>248.53100872870624</v>
      </c>
      <c r="K4" s="69">
        <f>IF(RES_hh_fech!K4=0,0,RES_hh_fech!K4/RES_summary!K$19)</f>
        <v>256.04628059925386</v>
      </c>
      <c r="L4" s="69">
        <f>IF(RES_hh_fech!L4=0,0,RES_hh_fech!L4/RES_summary!L$19)</f>
        <v>270.992587089425</v>
      </c>
      <c r="M4" s="69">
        <f>IF(RES_hh_fech!M4=0,0,RES_hh_fech!M4/RES_summary!M$19)</f>
        <v>243.13974553552828</v>
      </c>
      <c r="N4" s="69">
        <f>IF(RES_hh_fech!N4=0,0,RES_hh_fech!N4/RES_summary!N$19)</f>
        <v>252.90928545407698</v>
      </c>
      <c r="O4" s="69">
        <f>IF(RES_hh_fech!O4=0,0,RES_hh_fech!O4/RES_summary!O$19)</f>
        <v>242.83307403050688</v>
      </c>
      <c r="P4" s="69">
        <f>IF(RES_hh_fech!P4=0,0,RES_hh_fech!P4/RES_summary!P$19)</f>
        <v>230.38374967124625</v>
      </c>
      <c r="Q4" s="69">
        <f>IF(RES_hh_fech!Q4=0,0,RES_hh_fech!Q4/RES_summary!Q$19)</f>
        <v>219.19268596890032</v>
      </c>
      <c r="R4" s="69">
        <f>IF(RES_hh_fech!R4=0,0,RES_hh_fech!R4/RES_summary!R$19)</f>
        <v>233.92723245657405</v>
      </c>
      <c r="S4" s="69">
        <f>IF(RES_hh_fech!S4=0,0,RES_hh_fech!S4/RES_summary!S$19)</f>
        <v>230.83528860672797</v>
      </c>
      <c r="T4" s="69">
        <f>IF(RES_hh_fech!T4=0,0,RES_hh_fech!T4/RES_summary!T$19)</f>
        <v>233.82703422963655</v>
      </c>
      <c r="U4" s="69">
        <f>IF(RES_hh_fech!U4=0,0,RES_hh_fech!U4/RES_summary!U$19)</f>
        <v>222.31001721399622</v>
      </c>
      <c r="V4" s="69">
        <f>IF(RES_hh_fech!V4=0,0,RES_hh_fech!V4/RES_summary!V$19)</f>
        <v>219.2077627115801</v>
      </c>
      <c r="W4" s="69">
        <f>IF(RES_hh_fech!W4=0,0,RES_hh_fech!W4/RES_summary!W$19)</f>
        <v>219.34693689712824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291.70979942447036</v>
      </c>
      <c r="C5" s="72">
        <f>IF(RES_hh_fech!C5=0,0,RES_hh_fech!C5/RES_summary!C$19)</f>
        <v>237.43064573570425</v>
      </c>
      <c r="D5" s="72">
        <f>IF(RES_hh_fech!D5=0,0,RES_hh_fech!D5/RES_summary!D$19)</f>
        <v>285.75582924573206</v>
      </c>
      <c r="E5" s="72">
        <f>IF(RES_hh_fech!E5=0,0,RES_hh_fech!E5/RES_summary!E$19)</f>
        <v>212.43508728853263</v>
      </c>
      <c r="F5" s="72">
        <f>IF(RES_hh_fech!F5=0,0,RES_hh_fech!F5/RES_summary!F$19)</f>
        <v>304.36881181284269</v>
      </c>
      <c r="G5" s="72">
        <f>IF(RES_hh_fech!G5=0,0,RES_hh_fech!G5/RES_summary!G$19)</f>
        <v>283.6323943452087</v>
      </c>
      <c r="H5" s="72">
        <f>IF(RES_hh_fech!H5=0,0,RES_hh_fech!H5/RES_summary!H$19)</f>
        <v>256.31397912010408</v>
      </c>
      <c r="I5" s="72">
        <f>IF(RES_hh_fech!I5=0,0,RES_hh_fech!I5/RES_summary!I$19)</f>
        <v>210.40070433212162</v>
      </c>
      <c r="J5" s="72">
        <f>IF(RES_hh_fech!J5=0,0,RES_hh_fech!J5/RES_summary!J$19)</f>
        <v>283.47672037786703</v>
      </c>
      <c r="K5" s="72">
        <f>IF(RES_hh_fech!K5=0,0,RES_hh_fech!K5/RES_summary!K$19)</f>
        <v>219.83962799406598</v>
      </c>
      <c r="L5" s="72">
        <f>IF(RES_hh_fech!L5=0,0,RES_hh_fech!L5/RES_summary!L$19)</f>
        <v>261.58869552846949</v>
      </c>
      <c r="M5" s="72">
        <f>IF(RES_hh_fech!M5=0,0,RES_hh_fech!M5/RES_summary!M$19)</f>
        <v>297.57217086570006</v>
      </c>
      <c r="N5" s="72">
        <f>IF(RES_hh_fech!N5=0,0,RES_hh_fech!N5/RES_summary!N$19)</f>
        <v>266.78980862298158</v>
      </c>
      <c r="O5" s="72">
        <f>IF(RES_hh_fech!O5=0,0,RES_hh_fech!O5/RES_summary!O$19)</f>
        <v>277.45662595061827</v>
      </c>
      <c r="P5" s="72">
        <f>IF(RES_hh_fech!P5=0,0,RES_hh_fech!P5/RES_summary!P$19)</f>
        <v>283.16742353973405</v>
      </c>
      <c r="Q5" s="72">
        <f>IF(RES_hh_fech!Q5=0,0,RES_hh_fech!Q5/RES_summary!Q$19)</f>
        <v>216.85618938142451</v>
      </c>
      <c r="R5" s="72">
        <f>IF(RES_hh_fech!R5=0,0,RES_hh_fech!R5/RES_summary!R$19)</f>
        <v>98.398903764270813</v>
      </c>
      <c r="S5" s="72">
        <f>IF(RES_hh_fech!S5=0,0,RES_hh_fech!S5/RES_summary!S$19)</f>
        <v>198.10846150145798</v>
      </c>
      <c r="T5" s="72">
        <f>IF(RES_hh_fech!T5=0,0,RES_hh_fech!T5/RES_summary!T$19)</f>
        <v>248.03256824337782</v>
      </c>
      <c r="U5" s="72">
        <f>IF(RES_hh_fech!U5=0,0,RES_hh_fech!U5/RES_summary!U$19)</f>
        <v>282.49411946880196</v>
      </c>
      <c r="V5" s="72">
        <f>IF(RES_hh_fech!V5=0,0,RES_hh_fech!V5/RES_summary!V$19)</f>
        <v>253.90509361113618</v>
      </c>
      <c r="W5" s="72">
        <f>IF(RES_hh_fech!W5=0,0,RES_hh_fech!W5/RES_summary!W$19)</f>
        <v>203.795590778329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0</v>
      </c>
      <c r="C6" s="72">
        <f>IF(RES_hh_fech!C6=0,0,RES_hh_fech!C6/RES_summary!C$19)</f>
        <v>0</v>
      </c>
      <c r="D6" s="72">
        <f>IF(RES_hh_fech!D6=0,0,RES_hh_fech!D6/RES_summary!D$19)</f>
        <v>0</v>
      </c>
      <c r="E6" s="72">
        <f>IF(RES_hh_fech!E6=0,0,RES_hh_fech!E6/RES_summary!E$19)</f>
        <v>0</v>
      </c>
      <c r="F6" s="72">
        <f>IF(RES_hh_fech!F6=0,0,RES_hh_fech!F6/RES_summary!F$19)</f>
        <v>0</v>
      </c>
      <c r="G6" s="72">
        <f>IF(RES_hh_fech!G6=0,0,RES_hh_fech!G6/RES_summary!G$19)</f>
        <v>0</v>
      </c>
      <c r="H6" s="72">
        <f>IF(RES_hh_fech!H6=0,0,RES_hh_fech!H6/RES_summary!H$19)</f>
        <v>0</v>
      </c>
      <c r="I6" s="72">
        <f>IF(RES_hh_fech!I6=0,0,RES_hh_fech!I6/RES_summary!I$19)</f>
        <v>0</v>
      </c>
      <c r="J6" s="72">
        <f>IF(RES_hh_fech!J6=0,0,RES_hh_fech!J6/RES_summary!J$19)</f>
        <v>0</v>
      </c>
      <c r="K6" s="72">
        <f>IF(RES_hh_fech!K6=0,0,RES_hh_fech!K6/RES_summary!K$19)</f>
        <v>0</v>
      </c>
      <c r="L6" s="72">
        <f>IF(RES_hh_fech!L6=0,0,RES_hh_fech!L6/RES_summary!L$19)</f>
        <v>0</v>
      </c>
      <c r="M6" s="72">
        <f>IF(RES_hh_fech!M6=0,0,RES_hh_fech!M6/RES_summary!M$19)</f>
        <v>0</v>
      </c>
      <c r="N6" s="72">
        <f>IF(RES_hh_fech!N6=0,0,RES_hh_fech!N6/RES_summary!N$19)</f>
        <v>0</v>
      </c>
      <c r="O6" s="72">
        <f>IF(RES_hh_fech!O6=0,0,RES_hh_fech!O6/RES_summary!O$19)</f>
        <v>0</v>
      </c>
      <c r="P6" s="72">
        <f>IF(RES_hh_fech!P6=0,0,RES_hh_fech!P6/RES_summary!P$19)</f>
        <v>0</v>
      </c>
      <c r="Q6" s="72">
        <f>IF(RES_hh_fech!Q6=0,0,RES_hh_fech!Q6/RES_summary!Q$19)</f>
        <v>0</v>
      </c>
      <c r="R6" s="72">
        <f>IF(RES_hh_fech!R6=0,0,RES_hh_fech!R6/RES_summary!R$19)</f>
        <v>0</v>
      </c>
      <c r="S6" s="72">
        <f>IF(RES_hh_fech!S6=0,0,RES_hh_fech!S6/RES_summary!S$19)</f>
        <v>0</v>
      </c>
      <c r="T6" s="72">
        <f>IF(RES_hh_fech!T6=0,0,RES_hh_fech!T6/RES_summary!T$19)</f>
        <v>0</v>
      </c>
      <c r="U6" s="72">
        <f>IF(RES_hh_fech!U6=0,0,RES_hh_fech!U6/RES_summary!U$19)</f>
        <v>0</v>
      </c>
      <c r="V6" s="72">
        <f>IF(RES_hh_fech!V6=0,0,RES_hh_fech!V6/RES_summary!V$19)</f>
        <v>0</v>
      </c>
      <c r="W6" s="72">
        <f>IF(RES_hh_fech!W6=0,0,RES_hh_fech!W6/RES_summary!W$19)</f>
        <v>0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340.3171619513667</v>
      </c>
      <c r="C7" s="72">
        <f>IF(RES_hh_fech!C7=0,0,RES_hh_fech!C7/RES_summary!C$19)</f>
        <v>421.04241604534923</v>
      </c>
      <c r="D7" s="72">
        <f>IF(RES_hh_fech!D7=0,0,RES_hh_fech!D7/RES_summary!D$19)</f>
        <v>350.58778926914886</v>
      </c>
      <c r="E7" s="72">
        <f>IF(RES_hh_fech!E7=0,0,RES_hh_fech!E7/RES_summary!E$19)</f>
        <v>356.01624342313545</v>
      </c>
      <c r="F7" s="72">
        <f>IF(RES_hh_fech!F7=0,0,RES_hh_fech!F7/RES_summary!F$19)</f>
        <v>275.18017329776916</v>
      </c>
      <c r="G7" s="72">
        <f>IF(RES_hh_fech!G7=0,0,RES_hh_fech!G7/RES_summary!G$19)</f>
        <v>310.24588785668942</v>
      </c>
      <c r="H7" s="72">
        <f>IF(RES_hh_fech!H7=0,0,RES_hh_fech!H7/RES_summary!H$19)</f>
        <v>366.81668105070952</v>
      </c>
      <c r="I7" s="72">
        <f>IF(RES_hh_fech!I7=0,0,RES_hh_fech!I7/RES_summary!I$19)</f>
        <v>339.14185983328105</v>
      </c>
      <c r="J7" s="72">
        <f>IF(RES_hh_fech!J7=0,0,RES_hh_fech!J7/RES_summary!J$19)</f>
        <v>410.72795321804483</v>
      </c>
      <c r="K7" s="72">
        <f>IF(RES_hh_fech!K7=0,0,RES_hh_fech!K7/RES_summary!K$19)</f>
        <v>340.41803284584455</v>
      </c>
      <c r="L7" s="72">
        <f>IF(RES_hh_fech!L7=0,0,RES_hh_fech!L7/RES_summary!L$19)</f>
        <v>294.2580063760567</v>
      </c>
      <c r="M7" s="72">
        <f>IF(RES_hh_fech!M7=0,0,RES_hh_fech!M7/RES_summary!M$19)</f>
        <v>351.37626684023064</v>
      </c>
      <c r="N7" s="72">
        <f>IF(RES_hh_fech!N7=0,0,RES_hh_fech!N7/RES_summary!N$19)</f>
        <v>339.37914478850149</v>
      </c>
      <c r="O7" s="72">
        <f>IF(RES_hh_fech!O7=0,0,RES_hh_fech!O7/RES_summary!O$19)</f>
        <v>271.37773608843059</v>
      </c>
      <c r="P7" s="72">
        <f>IF(RES_hh_fech!P7=0,0,RES_hh_fech!P7/RES_summary!P$19)</f>
        <v>279.13069442187424</v>
      </c>
      <c r="Q7" s="72">
        <f>IF(RES_hh_fech!Q7=0,0,RES_hh_fech!Q7/RES_summary!Q$19)</f>
        <v>301.81077388019452</v>
      </c>
      <c r="R7" s="72">
        <f>IF(RES_hh_fech!R7=0,0,RES_hh_fech!R7/RES_summary!R$19)</f>
        <v>276.36946179786014</v>
      </c>
      <c r="S7" s="72">
        <f>IF(RES_hh_fech!S7=0,0,RES_hh_fech!S7/RES_summary!S$19)</f>
        <v>233.88734093623907</v>
      </c>
      <c r="T7" s="72">
        <f>IF(RES_hh_fech!T7=0,0,RES_hh_fech!T7/RES_summary!T$19)</f>
        <v>272.83087502102762</v>
      </c>
      <c r="U7" s="72">
        <f>IF(RES_hh_fech!U7=0,0,RES_hh_fech!U7/RES_summary!U$19)</f>
        <v>298.21806832378388</v>
      </c>
      <c r="V7" s="72">
        <f>IF(RES_hh_fech!V7=0,0,RES_hh_fech!V7/RES_summary!V$19)</f>
        <v>321.24070330104206</v>
      </c>
      <c r="W7" s="72">
        <f>IF(RES_hh_fech!W7=0,0,RES_hh_fech!W7/RES_summary!W$19)</f>
        <v>211.65920680422261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317.59885132725378</v>
      </c>
      <c r="C8" s="72">
        <f>IF(RES_hh_fech!C8=0,0,RES_hh_fech!C8/RES_summary!C$19)</f>
        <v>322.99073565816889</v>
      </c>
      <c r="D8" s="72">
        <f>IF(RES_hh_fech!D8=0,0,RES_hh_fech!D8/RES_summary!D$19)</f>
        <v>291.85372244178137</v>
      </c>
      <c r="E8" s="72">
        <f>IF(RES_hh_fech!E8=0,0,RES_hh_fech!E8/RES_summary!E$19)</f>
        <v>286.50882320338519</v>
      </c>
      <c r="F8" s="72">
        <f>IF(RES_hh_fech!F8=0,0,RES_hh_fech!F8/RES_summary!F$19)</f>
        <v>273.60175414357832</v>
      </c>
      <c r="G8" s="72">
        <f>IF(RES_hh_fech!G8=0,0,RES_hh_fech!G8/RES_summary!G$19)</f>
        <v>285.88383648628837</v>
      </c>
      <c r="H8" s="72">
        <f>IF(RES_hh_fech!H8=0,0,RES_hh_fech!H8/RES_summary!H$19)</f>
        <v>267.54416704278043</v>
      </c>
      <c r="I8" s="72">
        <f>IF(RES_hh_fech!I8=0,0,RES_hh_fech!I8/RES_summary!I$19)</f>
        <v>282.41437164569112</v>
      </c>
      <c r="J8" s="72">
        <f>IF(RES_hh_fech!J8=0,0,RES_hh_fech!J8/RES_summary!J$19)</f>
        <v>273.67556203399454</v>
      </c>
      <c r="K8" s="72">
        <f>IF(RES_hh_fech!K8=0,0,RES_hh_fech!K8/RES_summary!K$19)</f>
        <v>277.91625244723178</v>
      </c>
      <c r="L8" s="72">
        <f>IF(RES_hh_fech!L8=0,0,RES_hh_fech!L8/RES_summary!L$19)</f>
        <v>290.08250054546778</v>
      </c>
      <c r="M8" s="72">
        <f>IF(RES_hh_fech!M8=0,0,RES_hh_fech!M8/RES_summary!M$19)</f>
        <v>263.48786233266293</v>
      </c>
      <c r="N8" s="72">
        <f>IF(RES_hh_fech!N8=0,0,RES_hh_fech!N8/RES_summary!N$19)</f>
        <v>273.8494281896356</v>
      </c>
      <c r="O8" s="72">
        <f>IF(RES_hh_fech!O8=0,0,RES_hh_fech!O8/RES_summary!O$19)</f>
        <v>253.96758801029293</v>
      </c>
      <c r="P8" s="72">
        <f>IF(RES_hh_fech!P8=0,0,RES_hh_fech!P8/RES_summary!P$19)</f>
        <v>245.10191780258614</v>
      </c>
      <c r="Q8" s="72">
        <f>IF(RES_hh_fech!Q8=0,0,RES_hh_fech!Q8/RES_summary!Q$19)</f>
        <v>225.65202043611586</v>
      </c>
      <c r="R8" s="72">
        <f>IF(RES_hh_fech!R8=0,0,RES_hh_fech!R8/RES_summary!R$19)</f>
        <v>255.50098717999504</v>
      </c>
      <c r="S8" s="72">
        <f>IF(RES_hh_fech!S8=0,0,RES_hh_fech!S8/RES_summary!S$19)</f>
        <v>235.47317375986876</v>
      </c>
      <c r="T8" s="72">
        <f>IF(RES_hh_fech!T8=0,0,RES_hh_fech!T8/RES_summary!T$19)</f>
        <v>236.11138990067886</v>
      </c>
      <c r="U8" s="72">
        <f>IF(RES_hh_fech!U8=0,0,RES_hh_fech!U8/RES_summary!U$19)</f>
        <v>234.98948992599051</v>
      </c>
      <c r="V8" s="72">
        <f>IF(RES_hh_fech!V8=0,0,RES_hh_fech!V8/RES_summary!V$19)</f>
        <v>220.11233096852033</v>
      </c>
      <c r="W8" s="72">
        <f>IF(RES_hh_fech!W8=0,0,RES_hh_fech!W8/RES_summary!W$19)</f>
        <v>228.34036971796792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361.43367756080943</v>
      </c>
      <c r="C9" s="72">
        <f>IF(RES_hh_fech!C9=0,0,RES_hh_fech!C9/RES_summary!C$19)</f>
        <v>357.46537311740082</v>
      </c>
      <c r="D9" s="72">
        <f>IF(RES_hh_fech!D9=0,0,RES_hh_fech!D9/RES_summary!D$19)</f>
        <v>323.14109114212806</v>
      </c>
      <c r="E9" s="72">
        <f>IF(RES_hh_fech!E9=0,0,RES_hh_fech!E9/RES_summary!E$19)</f>
        <v>345.08740226669306</v>
      </c>
      <c r="F9" s="72">
        <f>IF(RES_hh_fech!F9=0,0,RES_hh_fech!F9/RES_summary!F$19)</f>
        <v>331.89878854905538</v>
      </c>
      <c r="G9" s="72">
        <f>IF(RES_hh_fech!G9=0,0,RES_hh_fech!G9/RES_summary!G$19)</f>
        <v>288.0382348725679</v>
      </c>
      <c r="H9" s="72">
        <f>IF(RES_hh_fech!H9=0,0,RES_hh_fech!H9/RES_summary!H$19)</f>
        <v>266.49172816083751</v>
      </c>
      <c r="I9" s="72">
        <f>IF(RES_hh_fech!I9=0,0,RES_hh_fech!I9/RES_summary!I$19)</f>
        <v>320.64422423498274</v>
      </c>
      <c r="J9" s="72">
        <f>IF(RES_hh_fech!J9=0,0,RES_hh_fech!J9/RES_summary!J$19)</f>
        <v>300.48931920075466</v>
      </c>
      <c r="K9" s="72">
        <f>IF(RES_hh_fech!K9=0,0,RES_hh_fech!K9/RES_summary!K$19)</f>
        <v>306.3440819521997</v>
      </c>
      <c r="L9" s="72">
        <f>IF(RES_hh_fech!L9=0,0,RES_hh_fech!L9/RES_summary!L$19)</f>
        <v>312.31972197031558</v>
      </c>
      <c r="M9" s="72">
        <f>IF(RES_hh_fech!M9=0,0,RES_hh_fech!M9/RES_summary!M$19)</f>
        <v>270.14797917765543</v>
      </c>
      <c r="N9" s="72">
        <f>IF(RES_hh_fech!N9=0,0,RES_hh_fech!N9/RES_summary!N$19)</f>
        <v>284.58425979730464</v>
      </c>
      <c r="O9" s="72">
        <f>IF(RES_hh_fech!O9=0,0,RES_hh_fech!O9/RES_summary!O$19)</f>
        <v>267.36820096064082</v>
      </c>
      <c r="P9" s="72">
        <f>IF(RES_hh_fech!P9=0,0,RES_hh_fech!P9/RES_summary!P$19)</f>
        <v>257.47030125370964</v>
      </c>
      <c r="Q9" s="72">
        <f>IF(RES_hh_fech!Q9=0,0,RES_hh_fech!Q9/RES_summary!Q$19)</f>
        <v>244.71392040198961</v>
      </c>
      <c r="R9" s="72">
        <f>IF(RES_hh_fech!R9=0,0,RES_hh_fech!R9/RES_summary!R$19)</f>
        <v>256.25828720698343</v>
      </c>
      <c r="S9" s="72">
        <f>IF(RES_hh_fech!S9=0,0,RES_hh_fech!S9/RES_summary!S$19)</f>
        <v>256.88759325744655</v>
      </c>
      <c r="T9" s="72">
        <f>IF(RES_hh_fech!T9=0,0,RES_hh_fech!T9/RES_summary!T$19)</f>
        <v>255.84208255857254</v>
      </c>
      <c r="U9" s="72">
        <f>IF(RES_hh_fech!U9=0,0,RES_hh_fech!U9/RES_summary!U$19)</f>
        <v>241.02662034759007</v>
      </c>
      <c r="V9" s="72">
        <f>IF(RES_hh_fech!V9=0,0,RES_hh_fech!V9/RES_summary!V$19)</f>
        <v>245.10670718076065</v>
      </c>
      <c r="W9" s="72">
        <f>IF(RES_hh_fech!W9=0,0,RES_hh_fech!W9/RES_summary!W$19)</f>
        <v>237.72900645148928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211.15858527966785</v>
      </c>
      <c r="C11" s="72">
        <f>IF(RES_hh_fech!C11=0,0,RES_hh_fech!C11/RES_summary!C$19)</f>
        <v>215.56294855292248</v>
      </c>
      <c r="D11" s="72">
        <f>IF(RES_hh_fech!D11=0,0,RES_hh_fech!D11/RES_summary!D$19)</f>
        <v>212.1328778738673</v>
      </c>
      <c r="E11" s="72">
        <f>IF(RES_hh_fech!E11=0,0,RES_hh_fech!E11/RES_summary!E$19)</f>
        <v>202.25869085878887</v>
      </c>
      <c r="F11" s="72">
        <f>IF(RES_hh_fech!F11=0,0,RES_hh_fech!F11/RES_summary!F$19)</f>
        <v>198.57820172157656</v>
      </c>
      <c r="G11" s="72">
        <f>IF(RES_hh_fech!G11=0,0,RES_hh_fech!G11/RES_summary!G$19)</f>
        <v>204.41806995007519</v>
      </c>
      <c r="H11" s="72">
        <f>IF(RES_hh_fech!H11=0,0,RES_hh_fech!H11/RES_summary!H$19)</f>
        <v>203.76657855979175</v>
      </c>
      <c r="I11" s="72">
        <f>IF(RES_hh_fech!I11=0,0,RES_hh_fech!I11/RES_summary!I$19)</f>
        <v>212.81849298550208</v>
      </c>
      <c r="J11" s="72">
        <f>IF(RES_hh_fech!J11=0,0,RES_hh_fech!J11/RES_summary!J$19)</f>
        <v>202.88329648428302</v>
      </c>
      <c r="K11" s="72">
        <f>IF(RES_hh_fech!K11=0,0,RES_hh_fech!K11/RES_summary!K$19)</f>
        <v>211.32429336146924</v>
      </c>
      <c r="L11" s="72">
        <f>IF(RES_hh_fech!L11=0,0,RES_hh_fech!L11/RES_summary!L$19)</f>
        <v>230.60138210524082</v>
      </c>
      <c r="M11" s="72">
        <f>IF(RES_hh_fech!M11=0,0,RES_hh_fech!M11/RES_summary!M$19)</f>
        <v>214.43032252597737</v>
      </c>
      <c r="N11" s="72">
        <f>IF(RES_hh_fech!N11=0,0,RES_hh_fech!N11/RES_summary!N$19)</f>
        <v>221.09788202944046</v>
      </c>
      <c r="O11" s="72">
        <f>IF(RES_hh_fech!O11=0,0,RES_hh_fech!O11/RES_summary!O$19)</f>
        <v>217.30700456639426</v>
      </c>
      <c r="P11" s="72">
        <f>IF(RES_hh_fech!P11=0,0,RES_hh_fech!P11/RES_summary!P$19)</f>
        <v>200.33851947152846</v>
      </c>
      <c r="Q11" s="72">
        <f>IF(RES_hh_fech!Q11=0,0,RES_hh_fech!Q11/RES_summary!Q$19)</f>
        <v>191.6296383379605</v>
      </c>
      <c r="R11" s="72">
        <f>IF(RES_hh_fech!R11=0,0,RES_hh_fech!R11/RES_summary!R$19)</f>
        <v>208.82337151864041</v>
      </c>
      <c r="S11" s="72">
        <f>IF(RES_hh_fech!S11=0,0,RES_hh_fech!S11/RES_summary!S$19)</f>
        <v>205.45524128807662</v>
      </c>
      <c r="T11" s="72">
        <f>IF(RES_hh_fech!T11=0,0,RES_hh_fech!T11/RES_summary!T$19)</f>
        <v>206.98957962638065</v>
      </c>
      <c r="U11" s="72">
        <f>IF(RES_hh_fech!U11=0,0,RES_hh_fech!U11/RES_summary!U$19)</f>
        <v>201.9004976711829</v>
      </c>
      <c r="V11" s="72">
        <f>IF(RES_hh_fech!V11=0,0,RES_hh_fech!V11/RES_summary!V$19)</f>
        <v>193.94269484631971</v>
      </c>
      <c r="W11" s="72">
        <f>IF(RES_hh_fech!W11=0,0,RES_hh_fech!W11/RES_summary!W$19)</f>
        <v>198.1152286421781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0</v>
      </c>
      <c r="S12" s="72">
        <f>IF(RES_hh_fech!S12=0,0,RES_hh_fech!S12/RES_summary!S$19)</f>
        <v>0</v>
      </c>
      <c r="T12" s="72">
        <f>IF(RES_hh_fech!T12=0,0,RES_hh_fech!T12/RES_summary!T$19)</f>
        <v>0</v>
      </c>
      <c r="U12" s="72">
        <f>IF(RES_hh_fech!U12=0,0,RES_hh_fech!U12/RES_summary!U$19)</f>
        <v>0</v>
      </c>
      <c r="V12" s="72">
        <f>IF(RES_hh_fech!V12=0,0,RES_hh_fech!V12/RES_summary!V$19)</f>
        <v>0</v>
      </c>
      <c r="W12" s="72">
        <f>IF(RES_hh_fech!W12=0,0,RES_hh_fech!W12/RES_summary!W$19)</f>
        <v>0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206.28068624017112</v>
      </c>
      <c r="C13" s="74">
        <f>IF(RES_hh_fech!C13=0,0,RES_hh_fech!C13/RES_summary!C$19)</f>
        <v>256.01725415469127</v>
      </c>
      <c r="D13" s="74">
        <f>IF(RES_hh_fech!D13=0,0,RES_hh_fech!D13/RES_summary!D$19)</f>
        <v>232.56631379061577</v>
      </c>
      <c r="E13" s="74">
        <f>IF(RES_hh_fech!E13=0,0,RES_hh_fech!E13/RES_summary!E$19)</f>
        <v>225.70209709519983</v>
      </c>
      <c r="F13" s="74">
        <f>IF(RES_hh_fech!F13=0,0,RES_hh_fech!F13/RES_summary!F$19)</f>
        <v>220.96576673634061</v>
      </c>
      <c r="G13" s="74">
        <f>IF(RES_hh_fech!G13=0,0,RES_hh_fech!G13/RES_summary!G$19)</f>
        <v>214.12405934264262</v>
      </c>
      <c r="H13" s="74">
        <f>IF(RES_hh_fech!H13=0,0,RES_hh_fech!H13/RES_summary!H$19)</f>
        <v>194.15060157932098</v>
      </c>
      <c r="I13" s="74">
        <f>IF(RES_hh_fech!I13=0,0,RES_hh_fech!I13/RES_summary!I$19)</f>
        <v>239.71853005901306</v>
      </c>
      <c r="J13" s="74">
        <f>IF(RES_hh_fech!J13=0,0,RES_hh_fech!J13/RES_summary!J$19)</f>
        <v>234.35977818266002</v>
      </c>
      <c r="K13" s="74">
        <f>IF(RES_hh_fech!K13=0,0,RES_hh_fech!K13/RES_summary!K$19)</f>
        <v>233.97201687480288</v>
      </c>
      <c r="L13" s="74">
        <f>IF(RES_hh_fech!L13=0,0,RES_hh_fech!L13/RES_summary!L$19)</f>
        <v>277.59807958394299</v>
      </c>
      <c r="M13" s="74">
        <f>IF(RES_hh_fech!M13=0,0,RES_hh_fech!M13/RES_summary!M$19)</f>
        <v>233.04408837507327</v>
      </c>
      <c r="N13" s="74">
        <f>IF(RES_hh_fech!N13=0,0,RES_hh_fech!N13/RES_summary!N$19)</f>
        <v>235.49254901079067</v>
      </c>
      <c r="O13" s="74">
        <f>IF(RES_hh_fech!O13=0,0,RES_hh_fech!O13/RES_summary!O$19)</f>
        <v>230.22686507803797</v>
      </c>
      <c r="P13" s="74">
        <f>IF(RES_hh_fech!P13=0,0,RES_hh_fech!P13/RES_summary!P$19)</f>
        <v>218.27096743012729</v>
      </c>
      <c r="Q13" s="74">
        <f>IF(RES_hh_fech!Q13=0,0,RES_hh_fech!Q13/RES_summary!Q$19)</f>
        <v>208.95215351894089</v>
      </c>
      <c r="R13" s="74">
        <f>IF(RES_hh_fech!R13=0,0,RES_hh_fech!R13/RES_summary!R$19)</f>
        <v>219.2703151086331</v>
      </c>
      <c r="S13" s="74">
        <f>IF(RES_hh_fech!S13=0,0,RES_hh_fech!S13/RES_summary!S$19)</f>
        <v>209.46607076812359</v>
      </c>
      <c r="T13" s="74">
        <f>IF(RES_hh_fech!T13=0,0,RES_hh_fech!T13/RES_summary!T$19)</f>
        <v>258.03081683830806</v>
      </c>
      <c r="U13" s="74">
        <f>IF(RES_hh_fech!U13=0,0,RES_hh_fech!U13/RES_summary!U$19)</f>
        <v>206.3359077746089</v>
      </c>
      <c r="V13" s="74">
        <f>IF(RES_hh_fech!V13=0,0,RES_hh_fech!V13/RES_summary!V$19)</f>
        <v>193.88704649013005</v>
      </c>
      <c r="W13" s="74">
        <f>IF(RES_hh_fech!W13=0,0,RES_hh_fech!W13/RES_summary!W$19)</f>
        <v>214.50128956695758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1.1497296020555647</v>
      </c>
      <c r="C14" s="76">
        <f>IF(RES_hh_fech!C14=0,0,RES_hh_fech!C14/RES_summary!C$19)</f>
        <v>1.1280422053701007</v>
      </c>
      <c r="D14" s="76">
        <f>IF(RES_hh_fech!D14=0,0,RES_hh_fech!D14/RES_summary!D$19)</f>
        <v>1.0518513896989148</v>
      </c>
      <c r="E14" s="76">
        <f>IF(RES_hh_fech!E14=0,0,RES_hh_fech!E14/RES_summary!E$19)</f>
        <v>1.0434329508826627</v>
      </c>
      <c r="F14" s="76">
        <f>IF(RES_hh_fech!F14=0,0,RES_hh_fech!F14/RES_summary!F$19)</f>
        <v>1.0190977864706432</v>
      </c>
      <c r="G14" s="76">
        <f>IF(RES_hh_fech!G14=0,0,RES_hh_fech!G14/RES_summary!G$19)</f>
        <v>0.98304623280844672</v>
      </c>
      <c r="H14" s="76">
        <f>IF(RES_hh_fech!H14=0,0,RES_hh_fech!H14/RES_summary!H$19)</f>
        <v>0.95720090675780634</v>
      </c>
      <c r="I14" s="76">
        <f>IF(RES_hh_fech!I14=0,0,RES_hh_fech!I14/RES_summary!I$19)</f>
        <v>1.0841575031011772</v>
      </c>
      <c r="J14" s="76">
        <f>IF(RES_hh_fech!J14=0,0,RES_hh_fech!J14/RES_summary!J$19)</f>
        <v>1.0616486088064292</v>
      </c>
      <c r="K14" s="76">
        <f>IF(RES_hh_fech!K14=0,0,RES_hh_fech!K14/RES_summary!K$19)</f>
        <v>1.0988994885166044</v>
      </c>
      <c r="L14" s="76">
        <f>IF(RES_hh_fech!L14=0,0,RES_hh_fech!L14/RES_summary!L$19)</f>
        <v>1.1761489414664834</v>
      </c>
      <c r="M14" s="76">
        <f>IF(RES_hh_fech!M14=0,0,RES_hh_fech!M14/RES_summary!M$19)</f>
        <v>1.0709703662472416</v>
      </c>
      <c r="N14" s="76">
        <f>IF(RES_hh_fech!N14=0,0,RES_hh_fech!N14/RES_summary!N$19)</f>
        <v>1.1404876110888438</v>
      </c>
      <c r="O14" s="76">
        <f>IF(RES_hh_fech!O14=0,0,RES_hh_fech!O14/RES_summary!O$19)</f>
        <v>1.1048829635519417</v>
      </c>
      <c r="P14" s="76">
        <f>IF(RES_hh_fech!P14=0,0,RES_hh_fech!P14/RES_summary!P$19)</f>
        <v>1.0638245814806189</v>
      </c>
      <c r="Q14" s="76">
        <f>IF(RES_hh_fech!Q14=0,0,RES_hh_fech!Q14/RES_summary!Q$19)</f>
        <v>1.0147601040780816</v>
      </c>
      <c r="R14" s="76">
        <f>IF(RES_hh_fech!R14=0,0,RES_hh_fech!R14/RES_summary!R$19)</f>
        <v>1.091866173168377</v>
      </c>
      <c r="S14" s="76">
        <f>IF(RES_hh_fech!S14=0,0,RES_hh_fech!S14/RES_summary!S$19)</f>
        <v>1.0749325240990641</v>
      </c>
      <c r="T14" s="76">
        <f>IF(RES_hh_fech!T14=0,0,RES_hh_fech!T14/RES_summary!T$19)</f>
        <v>1.090346732157081</v>
      </c>
      <c r="U14" s="76">
        <f>IF(RES_hh_fech!U14=0,0,RES_hh_fech!U14/RES_summary!U$19)</f>
        <v>1.0639350378201682</v>
      </c>
      <c r="V14" s="76">
        <f>IF(RES_hh_fech!V14=0,0,RES_hh_fech!V14/RES_summary!V$19)</f>
        <v>1.0732529150601269</v>
      </c>
      <c r="W14" s="76">
        <f>IF(RES_hh_fech!W14=0,0,RES_hh_fech!W14/RES_summary!W$19)</f>
        <v>1.0843953877840122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4.0723020713032533E-4</v>
      </c>
      <c r="C15" s="69">
        <f>IF(RES_hh_fech!C15=0,0,RES_hh_fech!C15/RES_summary!C$19)</f>
        <v>5.2181979039566838E-4</v>
      </c>
      <c r="D15" s="69">
        <f>IF(RES_hh_fech!D15=0,0,RES_hh_fech!D15/RES_summary!D$19)</f>
        <v>6.6439243277836325E-4</v>
      </c>
      <c r="E15" s="69">
        <f>IF(RES_hh_fech!E15=0,0,RES_hh_fech!E15/RES_summary!E$19)</f>
        <v>7.6006478984964973E-4</v>
      </c>
      <c r="F15" s="69">
        <f>IF(RES_hh_fech!F15=0,0,RES_hh_fech!F15/RES_summary!F$19)</f>
        <v>1.0767479285323594E-3</v>
      </c>
      <c r="G15" s="69">
        <f>IF(RES_hh_fech!G15=0,0,RES_hh_fech!G15/RES_summary!G$19)</f>
        <v>1.6042124129764792E-3</v>
      </c>
      <c r="H15" s="69">
        <f>IF(RES_hh_fech!H15=0,0,RES_hh_fech!H15/RES_summary!H$19)</f>
        <v>1.9697154216892147E-3</v>
      </c>
      <c r="I15" s="69">
        <f>IF(RES_hh_fech!I15=0,0,RES_hh_fech!I15/RES_summary!I$19)</f>
        <v>2.3920416521439366E-3</v>
      </c>
      <c r="J15" s="69">
        <f>IF(RES_hh_fech!J15=0,0,RES_hh_fech!J15/RES_summary!J$19)</f>
        <v>2.8227954515319693E-3</v>
      </c>
      <c r="K15" s="69">
        <f>IF(RES_hh_fech!K15=0,0,RES_hh_fech!K15/RES_summary!K$19)</f>
        <v>3.0979960254479311E-3</v>
      </c>
      <c r="L15" s="69">
        <f>IF(RES_hh_fech!L15=0,0,RES_hh_fech!L15/RES_summary!L$19)</f>
        <v>6.6062470490412407E-3</v>
      </c>
      <c r="M15" s="69">
        <f>IF(RES_hh_fech!M15=0,0,RES_hh_fech!M15/RES_summary!M$19)</f>
        <v>4.5885448710434708E-3</v>
      </c>
      <c r="N15" s="69">
        <f>IF(RES_hh_fech!N15=0,0,RES_hh_fech!N15/RES_summary!N$19)</f>
        <v>4.02728662805587E-3</v>
      </c>
      <c r="O15" s="69">
        <f>IF(RES_hh_fech!O15=0,0,RES_hh_fech!O15/RES_summary!O$19)</f>
        <v>4.251155249817673E-3</v>
      </c>
      <c r="P15" s="69">
        <f>IF(RES_hh_fech!P15=0,0,RES_hh_fech!P15/RES_summary!P$19)</f>
        <v>5.3162872065901775E-3</v>
      </c>
      <c r="Q15" s="69">
        <f>IF(RES_hh_fech!Q15=0,0,RES_hh_fech!Q15/RES_summary!Q$19)</f>
        <v>5.0461041133702169E-3</v>
      </c>
      <c r="R15" s="69">
        <f>IF(RES_hh_fech!R15=0,0,RES_hh_fech!R15/RES_summary!R$19)</f>
        <v>5.8258706162932555E-3</v>
      </c>
      <c r="S15" s="69">
        <f>IF(RES_hh_fech!S15=0,0,RES_hh_fech!S15/RES_summary!S$19)</f>
        <v>6.2918559654714431E-3</v>
      </c>
      <c r="T15" s="69">
        <f>IF(RES_hh_fech!T15=0,0,RES_hh_fech!T15/RES_summary!T$19)</f>
        <v>9.1244188301113655E-3</v>
      </c>
      <c r="U15" s="69">
        <f>IF(RES_hh_fech!U15=0,0,RES_hh_fech!U15/RES_summary!U$19)</f>
        <v>6.597783089254382E-3</v>
      </c>
      <c r="V15" s="69">
        <f>IF(RES_hh_fech!V15=0,0,RES_hh_fech!V15/RES_summary!V$19)</f>
        <v>7.5397555498495283E-3</v>
      </c>
      <c r="W15" s="69">
        <f>IF(RES_hh_fech!W15=0,0,RES_hh_fech!W15/RES_summary!W$19)</f>
        <v>1.2395368436557716E-2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4.0723020713032533E-4</v>
      </c>
      <c r="C16" s="72">
        <f>IF(RES_hh_fech!C16=0,0,RES_hh_fech!C16/RES_summary!C$19)</f>
        <v>5.2181979039566838E-4</v>
      </c>
      <c r="D16" s="72">
        <f>IF(RES_hh_fech!D16=0,0,RES_hh_fech!D16/RES_summary!D$19)</f>
        <v>6.6439243277836325E-4</v>
      </c>
      <c r="E16" s="72">
        <f>IF(RES_hh_fech!E16=0,0,RES_hh_fech!E16/RES_summary!E$19)</f>
        <v>7.6006478984964973E-4</v>
      </c>
      <c r="F16" s="72">
        <f>IF(RES_hh_fech!F16=0,0,RES_hh_fech!F16/RES_summary!F$19)</f>
        <v>1.0767479285323594E-3</v>
      </c>
      <c r="G16" s="72">
        <f>IF(RES_hh_fech!G16=0,0,RES_hh_fech!G16/RES_summary!G$19)</f>
        <v>1.6042124129764792E-3</v>
      </c>
      <c r="H16" s="72">
        <f>IF(RES_hh_fech!H16=0,0,RES_hh_fech!H16/RES_summary!H$19)</f>
        <v>1.9697154216892147E-3</v>
      </c>
      <c r="I16" s="72">
        <f>IF(RES_hh_fech!I16=0,0,RES_hh_fech!I16/RES_summary!I$19)</f>
        <v>2.3920416521439366E-3</v>
      </c>
      <c r="J16" s="72">
        <f>IF(RES_hh_fech!J16=0,0,RES_hh_fech!J16/RES_summary!J$19)</f>
        <v>2.8227954515319693E-3</v>
      </c>
      <c r="K16" s="72">
        <f>IF(RES_hh_fech!K16=0,0,RES_hh_fech!K16/RES_summary!K$19)</f>
        <v>3.0979960254479311E-3</v>
      </c>
      <c r="L16" s="72">
        <f>IF(RES_hh_fech!L16=0,0,RES_hh_fech!L16/RES_summary!L$19)</f>
        <v>6.6062470490412407E-3</v>
      </c>
      <c r="M16" s="72">
        <f>IF(RES_hh_fech!M16=0,0,RES_hh_fech!M16/RES_summary!M$19)</f>
        <v>4.5885448710434708E-3</v>
      </c>
      <c r="N16" s="72">
        <f>IF(RES_hh_fech!N16=0,0,RES_hh_fech!N16/RES_summary!N$19)</f>
        <v>4.02728662805587E-3</v>
      </c>
      <c r="O16" s="72">
        <f>IF(RES_hh_fech!O16=0,0,RES_hh_fech!O16/RES_summary!O$19)</f>
        <v>4.251155249817673E-3</v>
      </c>
      <c r="P16" s="72">
        <f>IF(RES_hh_fech!P16=0,0,RES_hh_fech!P16/RES_summary!P$19)</f>
        <v>5.3162872065901775E-3</v>
      </c>
      <c r="Q16" s="72">
        <f>IF(RES_hh_fech!Q16=0,0,RES_hh_fech!Q16/RES_summary!Q$19)</f>
        <v>5.0461041133702169E-3</v>
      </c>
      <c r="R16" s="72">
        <f>IF(RES_hh_fech!R16=0,0,RES_hh_fech!R16/RES_summary!R$19)</f>
        <v>5.8258706162932555E-3</v>
      </c>
      <c r="S16" s="72">
        <f>IF(RES_hh_fech!S16=0,0,RES_hh_fech!S16/RES_summary!S$19)</f>
        <v>6.2918559654714431E-3</v>
      </c>
      <c r="T16" s="72">
        <f>IF(RES_hh_fech!T16=0,0,RES_hh_fech!T16/RES_summary!T$19)</f>
        <v>9.1244188301113655E-3</v>
      </c>
      <c r="U16" s="72">
        <f>IF(RES_hh_fech!U16=0,0,RES_hh_fech!U16/RES_summary!U$19)</f>
        <v>6.597783089254382E-3</v>
      </c>
      <c r="V16" s="72">
        <f>IF(RES_hh_fech!V16=0,0,RES_hh_fech!V16/RES_summary!V$19)</f>
        <v>7.5397555498495283E-3</v>
      </c>
      <c r="W16" s="72">
        <f>IF(RES_hh_fech!W16=0,0,RES_hh_fech!W16/RES_summary!W$19)</f>
        <v>1.2395368436557716E-2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31.518442900388933</v>
      </c>
      <c r="C17" s="69">
        <f>IF(RES_hh_fech!C17=0,0,RES_hh_fech!C17/RES_summary!C$19)</f>
        <v>32.026775307308085</v>
      </c>
      <c r="D17" s="69">
        <f>IF(RES_hh_fech!D17=0,0,RES_hh_fech!D17/RES_summary!D$19)</f>
        <v>31.8137835187047</v>
      </c>
      <c r="E17" s="69">
        <f>IF(RES_hh_fech!E17=0,0,RES_hh_fech!E17/RES_summary!E$19)</f>
        <v>30.416094292359055</v>
      </c>
      <c r="F17" s="69">
        <f>IF(RES_hh_fech!F17=0,0,RES_hh_fech!F17/RES_summary!F$19)</f>
        <v>30.480656816725773</v>
      </c>
      <c r="G17" s="69">
        <f>IF(RES_hh_fech!G17=0,0,RES_hh_fech!G17/RES_summary!G$19)</f>
        <v>30.707177363245805</v>
      </c>
      <c r="H17" s="69">
        <f>IF(RES_hh_fech!H17=0,0,RES_hh_fech!H17/RES_summary!H$19)</f>
        <v>30.797883399978357</v>
      </c>
      <c r="I17" s="69">
        <f>IF(RES_hh_fech!I17=0,0,RES_hh_fech!I17/RES_summary!I$19)</f>
        <v>27.473187030547553</v>
      </c>
      <c r="J17" s="69">
        <f>IF(RES_hh_fech!J17=0,0,RES_hh_fech!J17/RES_summary!J$19)</f>
        <v>26.160314693508028</v>
      </c>
      <c r="K17" s="69">
        <f>IF(RES_hh_fech!K17=0,0,RES_hh_fech!K17/RES_summary!K$19)</f>
        <v>24.950724404492398</v>
      </c>
      <c r="L17" s="69">
        <f>IF(RES_hh_fech!L17=0,0,RES_hh_fech!L17/RES_summary!L$19)</f>
        <v>25.987802665365638</v>
      </c>
      <c r="M17" s="69">
        <f>IF(RES_hh_fech!M17=0,0,RES_hh_fech!M17/RES_summary!M$19)</f>
        <v>23.69846857224735</v>
      </c>
      <c r="N17" s="69">
        <f>IF(RES_hh_fech!N17=0,0,RES_hh_fech!N17/RES_summary!N$19)</f>
        <v>24.655266777287576</v>
      </c>
      <c r="O17" s="69">
        <f>IF(RES_hh_fech!O17=0,0,RES_hh_fech!O17/RES_summary!O$19)</f>
        <v>23.633391592579841</v>
      </c>
      <c r="P17" s="69">
        <f>IF(RES_hh_fech!P17=0,0,RES_hh_fech!P17/RES_summary!P$19)</f>
        <v>22.227922714688837</v>
      </c>
      <c r="Q17" s="69">
        <f>IF(RES_hh_fech!Q17=0,0,RES_hh_fech!Q17/RES_summary!Q$19)</f>
        <v>21.327675662582017</v>
      </c>
      <c r="R17" s="69">
        <f>IF(RES_hh_fech!R17=0,0,RES_hh_fech!R17/RES_summary!R$19)</f>
        <v>22.852622509354429</v>
      </c>
      <c r="S17" s="69">
        <f>IF(RES_hh_fech!S17=0,0,RES_hh_fech!S17/RES_summary!S$19)</f>
        <v>22.571232535240707</v>
      </c>
      <c r="T17" s="69">
        <f>IF(RES_hh_fech!T17=0,0,RES_hh_fech!T17/RES_summary!T$19)</f>
        <v>22.143135138943368</v>
      </c>
      <c r="U17" s="69">
        <f>IF(RES_hh_fech!U17=0,0,RES_hh_fech!U17/RES_summary!U$19)</f>
        <v>21.935988760984628</v>
      </c>
      <c r="V17" s="69">
        <f>IF(RES_hh_fech!V17=0,0,RES_hh_fech!V17/RES_summary!V$19)</f>
        <v>21.513057466722735</v>
      </c>
      <c r="W17" s="69">
        <f>IF(RES_hh_fech!W17=0,0,RES_hh_fech!W17/RES_summary!W$19)</f>
        <v>21.740203510112607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37.528316672165687</v>
      </c>
      <c r="C18" s="72">
        <f>IF(RES_hh_fech!C18=0,0,RES_hh_fech!C18/RES_summary!C$19)</f>
        <v>30.742819136016735</v>
      </c>
      <c r="D18" s="72">
        <f>IF(RES_hh_fech!D18=0,0,RES_hh_fech!D18/RES_summary!D$19)</f>
        <v>39.052930855678383</v>
      </c>
      <c r="E18" s="72">
        <f>IF(RES_hh_fech!E18=0,0,RES_hh_fech!E18/RES_summary!E$19)</f>
        <v>27.445380090026148</v>
      </c>
      <c r="F18" s="72">
        <f>IF(RES_hh_fech!F18=0,0,RES_hh_fech!F18/RES_summary!F$19)</f>
        <v>40.569627975190301</v>
      </c>
      <c r="G18" s="72">
        <f>IF(RES_hh_fech!G18=0,0,RES_hh_fech!G18/RES_summary!G$19)</f>
        <v>40.439928889082239</v>
      </c>
      <c r="H18" s="72">
        <f>IF(RES_hh_fech!H18=0,0,RES_hh_fech!H18/RES_summary!H$19)</f>
        <v>36.990810970129765</v>
      </c>
      <c r="I18" s="72">
        <f>IF(RES_hh_fech!I18=0,0,RES_hh_fech!I18/RES_summary!I$19)</f>
        <v>23.787895414310121</v>
      </c>
      <c r="J18" s="72">
        <f>IF(RES_hh_fech!J18=0,0,RES_hh_fech!J18/RES_summary!J$19)</f>
        <v>31.24123560625711</v>
      </c>
      <c r="K18" s="72">
        <f>IF(RES_hh_fech!K18=0,0,RES_hh_fech!K18/RES_summary!K$19)</f>
        <v>22.113383801482893</v>
      </c>
      <c r="L18" s="72">
        <f>IF(RES_hh_fech!L18=0,0,RES_hh_fech!L18/RES_summary!L$19)</f>
        <v>25.962642354366231</v>
      </c>
      <c r="M18" s="72">
        <f>IF(RES_hh_fech!M18=0,0,RES_hh_fech!M18/RES_summary!M$19)</f>
        <v>33.040634299382532</v>
      </c>
      <c r="N18" s="72">
        <f>IF(RES_hh_fech!N18=0,0,RES_hh_fech!N18/RES_summary!N$19)</f>
        <v>30.393031006995482</v>
      </c>
      <c r="O18" s="72">
        <f>IF(RES_hh_fech!O18=0,0,RES_hh_fech!O18/RES_summary!O$19)</f>
        <v>31.353501955925154</v>
      </c>
      <c r="P18" s="72">
        <f>IF(RES_hh_fech!P18=0,0,RES_hh_fech!P18/RES_summary!P$19)</f>
        <v>29.004882335903449</v>
      </c>
      <c r="Q18" s="72">
        <f>IF(RES_hh_fech!Q18=0,0,RES_hh_fech!Q18/RES_summary!Q$19)</f>
        <v>22.129195419110882</v>
      </c>
      <c r="R18" s="72">
        <f>IF(RES_hh_fech!R18=0,0,RES_hh_fech!R18/RES_summary!R$19)</f>
        <v>9.8555112778807512</v>
      </c>
      <c r="S18" s="72">
        <f>IF(RES_hh_fech!S18=0,0,RES_hh_fech!S18/RES_summary!S$19)</f>
        <v>19.507701053281032</v>
      </c>
      <c r="T18" s="72">
        <f>IF(RES_hh_fech!T18=0,0,RES_hh_fech!T18/RES_summary!T$19)</f>
        <v>23.429922796335546</v>
      </c>
      <c r="U18" s="72">
        <f>IF(RES_hh_fech!U18=0,0,RES_hh_fech!U18/RES_summary!U$19)</f>
        <v>27.829614351713456</v>
      </c>
      <c r="V18" s="72">
        <f>IF(RES_hh_fech!V18=0,0,RES_hh_fech!V18/RES_summary!V$19)</f>
        <v>24.920276923708343</v>
      </c>
      <c r="W18" s="72">
        <f>IF(RES_hh_fech!W18=0,0,RES_hh_fech!W18/RES_summary!W$19)</f>
        <v>19.887541823691592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38.247233984681607</v>
      </c>
      <c r="C20" s="72">
        <f>IF(RES_hh_fech!C20=0,0,RES_hh_fech!C20/RES_summary!C$19)</f>
        <v>48.147672154700523</v>
      </c>
      <c r="D20" s="72">
        <f>IF(RES_hh_fech!D20=0,0,RES_hh_fech!D20/RES_summary!D$19)</f>
        <v>41.568465628983262</v>
      </c>
      <c r="E20" s="72">
        <f>IF(RES_hh_fech!E20=0,0,RES_hh_fech!E20/RES_summary!E$19)</f>
        <v>40.193088167837189</v>
      </c>
      <c r="F20" s="72">
        <f>IF(RES_hh_fech!F20=0,0,RES_hh_fech!F20/RES_summary!F$19)</f>
        <v>31.413134599964458</v>
      </c>
      <c r="G20" s="72">
        <f>IF(RES_hh_fech!G20=0,0,RES_hh_fech!G20/RES_summary!G$19)</f>
        <v>36.947653089390883</v>
      </c>
      <c r="H20" s="72">
        <f>IF(RES_hh_fech!H20=0,0,RES_hh_fech!H20/RES_summary!H$19)</f>
        <v>45.299416021837878</v>
      </c>
      <c r="I20" s="72">
        <f>IF(RES_hh_fech!I20=0,0,RES_hh_fech!I20/RES_summary!I$19)</f>
        <v>33.40094464608066</v>
      </c>
      <c r="J20" s="72">
        <f>IF(RES_hh_fech!J20=0,0,RES_hh_fech!J20/RES_summary!J$19)</f>
        <v>40.125153421329998</v>
      </c>
      <c r="K20" s="72">
        <f>IF(RES_hh_fech!K20=0,0,RES_hh_fech!K20/RES_summary!K$19)</f>
        <v>31.005966181515436</v>
      </c>
      <c r="L20" s="72">
        <f>IF(RES_hh_fech!L20=0,0,RES_hh_fech!L20/RES_summary!L$19)</f>
        <v>27.118189988707403</v>
      </c>
      <c r="M20" s="72">
        <f>IF(RES_hh_fech!M20=0,0,RES_hh_fech!M20/RES_summary!M$19)</f>
        <v>34.388557863681051</v>
      </c>
      <c r="N20" s="72">
        <f>IF(RES_hh_fech!N20=0,0,RES_hh_fech!N20/RES_summary!N$19)</f>
        <v>34.721272523612079</v>
      </c>
      <c r="O20" s="72">
        <f>IF(RES_hh_fech!O20=0,0,RES_hh_fech!O20/RES_summary!O$19)</f>
        <v>28.625229865239163</v>
      </c>
      <c r="P20" s="72">
        <f>IF(RES_hh_fech!P20=0,0,RES_hh_fech!P20/RES_summary!P$19)</f>
        <v>29.196437408203998</v>
      </c>
      <c r="Q20" s="72">
        <f>IF(RES_hh_fech!Q20=0,0,RES_hh_fech!Q20/RES_summary!Q$19)</f>
        <v>31.459291329628822</v>
      </c>
      <c r="R20" s="72">
        <f>IF(RES_hh_fech!R20=0,0,RES_hh_fech!R20/RES_summary!R$19)</f>
        <v>27.900446689493833</v>
      </c>
      <c r="S20" s="72">
        <f>IF(RES_hh_fech!S20=0,0,RES_hh_fech!S20/RES_summary!S$19)</f>
        <v>22.758657365635013</v>
      </c>
      <c r="T20" s="72">
        <f>IF(RES_hh_fech!T20=0,0,RES_hh_fech!T20/RES_summary!T$19)</f>
        <v>25.100660832938374</v>
      </c>
      <c r="U20" s="72">
        <f>IF(RES_hh_fech!U20=0,0,RES_hh_fech!U20/RES_summary!U$19)</f>
        <v>28.266865207179354</v>
      </c>
      <c r="V20" s="72">
        <f>IF(RES_hh_fech!V20=0,0,RES_hh_fech!V20/RES_summary!V$19)</f>
        <v>30.064558777478872</v>
      </c>
      <c r="W20" s="72">
        <f>IF(RES_hh_fech!W20=0,0,RES_hh_fech!W20/RES_summary!W$19)</f>
        <v>19.287755942065054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38.770321941446014</v>
      </c>
      <c r="C21" s="72">
        <f>IF(RES_hh_fech!C21=0,0,RES_hh_fech!C21/RES_summary!C$19)</f>
        <v>39.996458546737394</v>
      </c>
      <c r="D21" s="72">
        <f>IF(RES_hh_fech!D21=0,0,RES_hh_fech!D21/RES_summary!D$19)</f>
        <v>37.805743632785287</v>
      </c>
      <c r="E21" s="72">
        <f>IF(RES_hh_fech!E21=0,0,RES_hh_fech!E21/RES_summary!E$19)</f>
        <v>35.831317417928119</v>
      </c>
      <c r="F21" s="72">
        <f>IF(RES_hh_fech!F21=0,0,RES_hh_fech!F21/RES_summary!F$19)</f>
        <v>35.247849318851287</v>
      </c>
      <c r="G21" s="72">
        <f>IF(RES_hh_fech!G21=0,0,RES_hh_fech!G21/RES_summary!G$19)</f>
        <v>38.973974098535052</v>
      </c>
      <c r="H21" s="72">
        <f>IF(RES_hh_fech!H21=0,0,RES_hh_fech!H21/RES_summary!H$19)</f>
        <v>38.147028862509352</v>
      </c>
      <c r="I21" s="72">
        <f>IF(RES_hh_fech!I21=0,0,RES_hh_fech!I21/RES_summary!I$19)</f>
        <v>32.333249281344692</v>
      </c>
      <c r="J21" s="72">
        <f>IF(RES_hh_fech!J21=0,0,RES_hh_fech!J21/RES_summary!J$19)</f>
        <v>31.1373983905622</v>
      </c>
      <c r="K21" s="72">
        <f>IF(RES_hh_fech!K21=0,0,RES_hh_fech!K21/RES_summary!K$19)</f>
        <v>29.392014675174433</v>
      </c>
      <c r="L21" s="72">
        <f>IF(RES_hh_fech!L21=0,0,RES_hh_fech!L21/RES_summary!L$19)</f>
        <v>30.356166769336713</v>
      </c>
      <c r="M21" s="72">
        <f>IF(RES_hh_fech!M21=0,0,RES_hh_fech!M21/RES_summary!M$19)</f>
        <v>28.13881435011459</v>
      </c>
      <c r="N21" s="72">
        <f>IF(RES_hh_fech!N21=0,0,RES_hh_fech!N21/RES_summary!N$19)</f>
        <v>29.365873413023312</v>
      </c>
      <c r="O21" s="72">
        <f>IF(RES_hh_fech!O21=0,0,RES_hh_fech!O21/RES_summary!O$19)</f>
        <v>27.221292508339278</v>
      </c>
      <c r="P21" s="72">
        <f>IF(RES_hh_fech!P21=0,0,RES_hh_fech!P21/RES_summary!P$19)</f>
        <v>26.037571406635621</v>
      </c>
      <c r="Q21" s="72">
        <f>IF(RES_hh_fech!Q21=0,0,RES_hh_fech!Q21/RES_summary!Q$19)</f>
        <v>24.145391257925677</v>
      </c>
      <c r="R21" s="72">
        <f>IF(RES_hh_fech!R21=0,0,RES_hh_fech!R21/RES_summary!R$19)</f>
        <v>27.332334296517018</v>
      </c>
      <c r="S21" s="72">
        <f>IF(RES_hh_fech!S21=0,0,RES_hh_fech!S21/RES_summary!S$19)</f>
        <v>25.122575865142082</v>
      </c>
      <c r="T21" s="72">
        <f>IF(RES_hh_fech!T21=0,0,RES_hh_fech!T21/RES_summary!T$19)</f>
        <v>24.195594403713308</v>
      </c>
      <c r="U21" s="72">
        <f>IF(RES_hh_fech!U21=0,0,RES_hh_fech!U21/RES_summary!U$19)</f>
        <v>24.849266348597745</v>
      </c>
      <c r="V21" s="72">
        <f>IF(RES_hh_fech!V21=0,0,RES_hh_fech!V21/RES_summary!V$19)</f>
        <v>22.961742235138843</v>
      </c>
      <c r="W21" s="72">
        <f>IF(RES_hh_fech!W21=0,0,RES_hh_fech!W21/RES_summary!W$19)</f>
        <v>23.797208886762782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43.038077991897659</v>
      </c>
      <c r="C22" s="72">
        <f>IF(RES_hh_fech!C22=0,0,RES_hh_fech!C22/RES_summary!C$19)</f>
        <v>43.085099834551563</v>
      </c>
      <c r="D22" s="72">
        <f>IF(RES_hh_fech!D22=0,0,RES_hh_fech!D22/RES_summary!D$19)</f>
        <v>40.501352474150409</v>
      </c>
      <c r="E22" s="72">
        <f>IF(RES_hh_fech!E22=0,0,RES_hh_fech!E22/RES_summary!E$19)</f>
        <v>41.388337160052494</v>
      </c>
      <c r="F22" s="72">
        <f>IF(RES_hh_fech!F22=0,0,RES_hh_fech!F22/RES_summary!F$19)</f>
        <v>40.566589479464291</v>
      </c>
      <c r="G22" s="72">
        <f>IF(RES_hh_fech!G22=0,0,RES_hh_fech!G22/RES_summary!G$19)</f>
        <v>36.802440738680481</v>
      </c>
      <c r="H22" s="72">
        <f>IF(RES_hh_fech!H22=0,0,RES_hh_fech!H22/RES_summary!H$19)</f>
        <v>35.215052253832461</v>
      </c>
      <c r="I22" s="72">
        <f>IF(RES_hh_fech!I22=0,0,RES_hh_fech!I22/RES_summary!I$19)</f>
        <v>33.658472985884529</v>
      </c>
      <c r="J22" s="72">
        <f>IF(RES_hh_fech!J22=0,0,RES_hh_fech!J22/RES_summary!J$19)</f>
        <v>31.012786947755647</v>
      </c>
      <c r="K22" s="72">
        <f>IF(RES_hh_fech!K22=0,0,RES_hh_fech!K22/RES_summary!K$19)</f>
        <v>29.168737325766855</v>
      </c>
      <c r="L22" s="72">
        <f>IF(RES_hh_fech!L22=0,0,RES_hh_fech!L22/RES_summary!L$19)</f>
        <v>29.281189960766174</v>
      </c>
      <c r="M22" s="72">
        <f>IF(RES_hh_fech!M22=0,0,RES_hh_fech!M22/RES_summary!M$19)</f>
        <v>25.396333656064353</v>
      </c>
      <c r="N22" s="72">
        <f>IF(RES_hh_fech!N22=0,0,RES_hh_fech!N22/RES_summary!N$19)</f>
        <v>26.741868178103978</v>
      </c>
      <c r="O22" s="72">
        <f>IF(RES_hh_fech!O22=0,0,RES_hh_fech!O22/RES_summary!O$19)</f>
        <v>25.102752378619154</v>
      </c>
      <c r="P22" s="72">
        <f>IF(RES_hh_fech!P22=0,0,RES_hh_fech!P22/RES_summary!P$19)</f>
        <v>24.131202337917628</v>
      </c>
      <c r="Q22" s="72">
        <f>IF(RES_hh_fech!Q22=0,0,RES_hh_fech!Q22/RES_summary!Q$19)</f>
        <v>22.992444554681356</v>
      </c>
      <c r="R22" s="72">
        <f>IF(RES_hh_fech!R22=0,0,RES_hh_fech!R22/RES_summary!R$19)</f>
        <v>24.044041205664918</v>
      </c>
      <c r="S22" s="72">
        <f>IF(RES_hh_fech!S22=0,0,RES_hh_fech!S22/RES_summary!S$19)</f>
        <v>24.070636347132599</v>
      </c>
      <c r="T22" s="72">
        <f>IF(RES_hh_fech!T22=0,0,RES_hh_fech!T22/RES_summary!T$19)</f>
        <v>23.829546769531717</v>
      </c>
      <c r="U22" s="72">
        <f>IF(RES_hh_fech!U22=0,0,RES_hh_fech!U22/RES_summary!U$19)</f>
        <v>22.661500687845685</v>
      </c>
      <c r="V22" s="72">
        <f>IF(RES_hh_fech!V22=0,0,RES_hh_fech!V22/RES_summary!V$19)</f>
        <v>23.22152335928379</v>
      </c>
      <c r="W22" s="72">
        <f>IF(RES_hh_fech!W22=0,0,RES_hh_fech!W22/RES_summary!W$19)</f>
        <v>22.559552782874114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25.232286404803904</v>
      </c>
      <c r="C24" s="72">
        <f>IF(RES_hh_fech!C24=0,0,RES_hh_fech!C24/RES_summary!C$19)</f>
        <v>26.175656760744069</v>
      </c>
      <c r="D24" s="72">
        <f>IF(RES_hh_fech!D24=0,0,RES_hh_fech!D24/RES_summary!D$19)</f>
        <v>26.808012252725256</v>
      </c>
      <c r="E24" s="72">
        <f>IF(RES_hh_fech!E24=0,0,RES_hh_fech!E24/RES_summary!E$19)</f>
        <v>24.511833283131185</v>
      </c>
      <c r="F24" s="72">
        <f>IF(RES_hh_fech!F24=0,0,RES_hh_fech!F24/RES_summary!F$19)</f>
        <v>24.645353131656439</v>
      </c>
      <c r="G24" s="72">
        <f>IF(RES_hh_fech!G24=0,0,RES_hh_fech!G24/RES_summary!G$19)</f>
        <v>26.530006376269906</v>
      </c>
      <c r="H24" s="72">
        <f>IF(RES_hh_fech!H24=0,0,RES_hh_fech!H24/RES_summary!H$19)</f>
        <v>27.429980220099246</v>
      </c>
      <c r="I24" s="72">
        <f>IF(RES_hh_fech!I24=0,0,RES_hh_fech!I24/RES_summary!I$19)</f>
        <v>22.856676265765014</v>
      </c>
      <c r="J24" s="72">
        <f>IF(RES_hh_fech!J24=0,0,RES_hh_fech!J24/RES_summary!J$19)</f>
        <v>21.53091251497678</v>
      </c>
      <c r="K24" s="72">
        <f>IF(RES_hh_fech!K24=0,0,RES_hh_fech!K24/RES_summary!K$19)</f>
        <v>20.743370967293657</v>
      </c>
      <c r="L24" s="72">
        <f>IF(RES_hh_fech!L24=0,0,RES_hh_fech!L24/RES_summary!L$19)</f>
        <v>22.368839240667995</v>
      </c>
      <c r="M24" s="72">
        <f>IF(RES_hh_fech!M24=0,0,RES_hh_fech!M24/RES_summary!M$19)</f>
        <v>21.098702342276948</v>
      </c>
      <c r="N24" s="72">
        <f>IF(RES_hh_fech!N24=0,0,RES_hh_fech!N24/RES_summary!N$19)</f>
        <v>21.736091895328176</v>
      </c>
      <c r="O24" s="72">
        <f>IF(RES_hh_fech!O24=0,0,RES_hh_fech!O24/RES_summary!O$19)</f>
        <v>21.315909912383681</v>
      </c>
      <c r="P24" s="72">
        <f>IF(RES_hh_fech!P24=0,0,RES_hh_fech!P24/RES_summary!P$19)</f>
        <v>19.537735445229256</v>
      </c>
      <c r="Q24" s="72">
        <f>IF(RES_hh_fech!Q24=0,0,RES_hh_fech!Q24/RES_summary!Q$19)</f>
        <v>18.902631715483565</v>
      </c>
      <c r="R24" s="72">
        <f>IF(RES_hh_fech!R24=0,0,RES_hh_fech!R24/RES_summary!R$19)</f>
        <v>20.725212139561812</v>
      </c>
      <c r="S24" s="72">
        <f>IF(RES_hh_fech!S24=0,0,RES_hh_fech!S24/RES_summary!S$19)</f>
        <v>20.472515943418546</v>
      </c>
      <c r="T24" s="72">
        <f>IF(RES_hh_fech!T24=0,0,RES_hh_fech!T24/RES_summary!T$19)</f>
        <v>20.078294457001196</v>
      </c>
      <c r="U24" s="72">
        <f>IF(RES_hh_fech!U24=0,0,RES_hh_fech!U24/RES_summary!U$19)</f>
        <v>20.378893832121953</v>
      </c>
      <c r="V24" s="72">
        <f>IF(RES_hh_fech!V24=0,0,RES_hh_fech!V24/RES_summary!V$19)</f>
        <v>19.485606800360436</v>
      </c>
      <c r="W24" s="72">
        <f>IF(RES_hh_fech!W24=0,0,RES_hh_fech!W24/RES_summary!W$19)</f>
        <v>20.186456977091268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31.526105982139516</v>
      </c>
      <c r="C25" s="74">
        <f>IF(RES_hh_fech!C25=0,0,RES_hh_fech!C25/RES_summary!C$19)</f>
        <v>33.153953140853972</v>
      </c>
      <c r="D25" s="74">
        <f>IF(RES_hh_fech!D25=0,0,RES_hh_fech!D25/RES_summary!D$19)</f>
        <v>32.308631419906796</v>
      </c>
      <c r="E25" s="74">
        <f>IF(RES_hh_fech!E25=0,0,RES_hh_fech!E25/RES_summary!E$19)</f>
        <v>31.600010843744528</v>
      </c>
      <c r="F25" s="74">
        <f>IF(RES_hh_fech!F25=0,0,RES_hh_fech!F25/RES_summary!F$19)</f>
        <v>30.901985500843125</v>
      </c>
      <c r="G25" s="74">
        <f>IF(RES_hh_fech!G25=0,0,RES_hh_fech!G25/RES_summary!G$19)</f>
        <v>30.16594559354234</v>
      </c>
      <c r="H25" s="74">
        <f>IF(RES_hh_fech!H25=0,0,RES_hh_fech!H25/RES_summary!H$19)</f>
        <v>30.299682937339526</v>
      </c>
      <c r="I25" s="74">
        <f>IF(RES_hh_fech!I25=0,0,RES_hh_fech!I25/RES_summary!I$19)</f>
        <v>28.996782779393744</v>
      </c>
      <c r="J25" s="74">
        <f>IF(RES_hh_fech!J25=0,0,RES_hh_fech!J25/RES_summary!J$19)</f>
        <v>28.134294075116312</v>
      </c>
      <c r="K25" s="74">
        <f>IF(RES_hh_fech!K25=0,0,RES_hh_fech!K25/RES_summary!K$19)</f>
        <v>26.80666419158981</v>
      </c>
      <c r="L25" s="74">
        <f>IF(RES_hh_fech!L25=0,0,RES_hh_fech!L25/RES_summary!L$19)</f>
        <v>28.27228635778765</v>
      </c>
      <c r="M25" s="74">
        <f>IF(RES_hh_fech!M25=0,0,RES_hh_fech!M25/RES_summary!M$19)</f>
        <v>25.960688268521025</v>
      </c>
      <c r="N25" s="74">
        <f>IF(RES_hh_fech!N25=0,0,RES_hh_fech!N25/RES_summary!N$19)</f>
        <v>26.856661986552556</v>
      </c>
      <c r="O25" s="74">
        <f>IF(RES_hh_fech!O25=0,0,RES_hh_fech!O25/RES_summary!O$19)</f>
        <v>25.860018283217148</v>
      </c>
      <c r="P25" s="74">
        <f>IF(RES_hh_fech!P25=0,0,RES_hh_fech!P25/RES_summary!P$19)</f>
        <v>23.684997666607831</v>
      </c>
      <c r="Q25" s="74">
        <f>IF(RES_hh_fech!Q25=0,0,RES_hh_fech!Q25/RES_summary!Q$19)</f>
        <v>23.408580713522486</v>
      </c>
      <c r="R25" s="74">
        <f>IF(RES_hh_fech!R25=0,0,RES_hh_fech!R25/RES_summary!R$19)</f>
        <v>25.113224795564992</v>
      </c>
      <c r="S25" s="74">
        <f>IF(RES_hh_fech!S25=0,0,RES_hh_fech!S25/RES_summary!S$19)</f>
        <v>24.575870761766389</v>
      </c>
      <c r="T25" s="74">
        <f>IF(RES_hh_fech!T25=0,0,RES_hh_fech!T25/RES_summary!T$19)</f>
        <v>23.079174431687509</v>
      </c>
      <c r="U25" s="74">
        <f>IF(RES_hh_fech!U25=0,0,RES_hh_fech!U25/RES_summary!U$19)</f>
        <v>24.238180671660174</v>
      </c>
      <c r="V25" s="74">
        <f>IF(RES_hh_fech!V25=0,0,RES_hh_fech!V25/RES_summary!V$19)</f>
        <v>22.417443358347789</v>
      </c>
      <c r="W25" s="74">
        <f>IF(RES_hh_fech!W25=0,0,RES_hh_fech!W25/RES_summary!W$19)</f>
        <v>24.036881372660158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19.986069817608644</v>
      </c>
      <c r="C27" s="69">
        <f>IF(RES_hh_fech!C27=0,0,RES_hh_fech!C27/RES_summary!C$19)</f>
        <v>20.567991925451953</v>
      </c>
      <c r="D27" s="69">
        <f>IF(RES_hh_fech!D27=0,0,RES_hh_fech!D27/RES_summary!D$19)</f>
        <v>17.174154116882743</v>
      </c>
      <c r="E27" s="69">
        <f>IF(RES_hh_fech!E27=0,0,RES_hh_fech!E27/RES_summary!E$19)</f>
        <v>17.224726035196689</v>
      </c>
      <c r="F27" s="69">
        <f>IF(RES_hh_fech!F27=0,0,RES_hh_fech!F27/RES_summary!F$19)</f>
        <v>17.213507501595849</v>
      </c>
      <c r="G27" s="69">
        <f>IF(RES_hh_fech!G27=0,0,RES_hh_fech!G27/RES_summary!G$19)</f>
        <v>15.347139092330382</v>
      </c>
      <c r="H27" s="69">
        <f>IF(RES_hh_fech!H27=0,0,RES_hh_fech!H27/RES_summary!H$19)</f>
        <v>15.982538709535412</v>
      </c>
      <c r="I27" s="69">
        <f>IF(RES_hh_fech!I27=0,0,RES_hh_fech!I27/RES_summary!I$19)</f>
        <v>14.319150837194973</v>
      </c>
      <c r="J27" s="69">
        <f>IF(RES_hh_fech!J27=0,0,RES_hh_fech!J27/RES_summary!J$19)</f>
        <v>14.018894812620546</v>
      </c>
      <c r="K27" s="69">
        <f>IF(RES_hh_fech!K27=0,0,RES_hh_fech!K27/RES_summary!K$19)</f>
        <v>12.43758138418103</v>
      </c>
      <c r="L27" s="69">
        <f>IF(RES_hh_fech!L27=0,0,RES_hh_fech!L27/RES_summary!L$19)</f>
        <v>14.101752333907298</v>
      </c>
      <c r="M27" s="69">
        <f>IF(RES_hh_fech!M27=0,0,RES_hh_fech!M27/RES_summary!M$19)</f>
        <v>12.936323998959386</v>
      </c>
      <c r="N27" s="69">
        <f>IF(RES_hh_fech!N27=0,0,RES_hh_fech!N27/RES_summary!N$19)</f>
        <v>12.981449132152528</v>
      </c>
      <c r="O27" s="69">
        <f>IF(RES_hh_fech!O27=0,0,RES_hh_fech!O27/RES_summary!O$19)</f>
        <v>12.379830542686697</v>
      </c>
      <c r="P27" s="69">
        <f>IF(RES_hh_fech!P27=0,0,RES_hh_fech!P27/RES_summary!P$19)</f>
        <v>12.071344249729226</v>
      </c>
      <c r="Q27" s="69">
        <f>IF(RES_hh_fech!Q27=0,0,RES_hh_fech!Q27/RES_summary!Q$19)</f>
        <v>12.368709928800595</v>
      </c>
      <c r="R27" s="69">
        <f>IF(RES_hh_fech!R27=0,0,RES_hh_fech!R27/RES_summary!R$19)</f>
        <v>13.957027539087576</v>
      </c>
      <c r="S27" s="69">
        <f>IF(RES_hh_fech!S27=0,0,RES_hh_fech!S27/RES_summary!S$19)</f>
        <v>13.715496131336007</v>
      </c>
      <c r="T27" s="69">
        <f>IF(RES_hh_fech!T27=0,0,RES_hh_fech!T27/RES_summary!T$19)</f>
        <v>12.943617949395328</v>
      </c>
      <c r="U27" s="69">
        <f>IF(RES_hh_fech!U27=0,0,RES_hh_fech!U27/RES_summary!U$19)</f>
        <v>13.457815785339392</v>
      </c>
      <c r="V27" s="69">
        <f>IF(RES_hh_fech!V27=0,0,RES_hh_fech!V27/RES_summary!V$19)</f>
        <v>12.241124065597131</v>
      </c>
      <c r="W27" s="69">
        <f>IF(RES_hh_fech!W27=0,0,RES_hh_fech!W27/RES_summary!W$19)</f>
        <v>12.704271753969563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25.308081604349372</v>
      </c>
      <c r="C28" s="72">
        <f>IF(RES_hh_fech!C28=0,0,RES_hh_fech!C28/RES_summary!C$19)</f>
        <v>20.808913525419577</v>
      </c>
      <c r="D28" s="72">
        <f>IF(RES_hh_fech!D28=0,0,RES_hh_fech!D28/RES_summary!D$19)</f>
        <v>21.979766008340697</v>
      </c>
      <c r="E28" s="72">
        <f>IF(RES_hh_fech!E28=0,0,RES_hh_fech!E28/RES_summary!E$19)</f>
        <v>16.371938960087043</v>
      </c>
      <c r="F28" s="72">
        <f>IF(RES_hh_fech!F28=0,0,RES_hh_fech!F28/RES_summary!F$19)</f>
        <v>24.67398595287634</v>
      </c>
      <c r="G28" s="72">
        <f>IF(RES_hh_fech!G28=0,0,RES_hh_fech!G28/RES_summary!G$19)</f>
        <v>20.952392226908088</v>
      </c>
      <c r="H28" s="72">
        <f>IF(RES_hh_fech!H28=0,0,RES_hh_fech!H28/RES_summary!H$19)</f>
        <v>19.610004037524778</v>
      </c>
      <c r="I28" s="72">
        <f>IF(RES_hh_fech!I28=0,0,RES_hh_fech!I28/RES_summary!I$19)</f>
        <v>12.913287973517123</v>
      </c>
      <c r="J28" s="72">
        <f>IF(RES_hh_fech!J28=0,0,RES_hh_fech!J28/RES_summary!J$19)</f>
        <v>17.406725637815832</v>
      </c>
      <c r="K28" s="72">
        <f>IF(RES_hh_fech!K28=0,0,RES_hh_fech!K28/RES_summary!K$19)</f>
        <v>10.833361576074369</v>
      </c>
      <c r="L28" s="72">
        <f>IF(RES_hh_fech!L28=0,0,RES_hh_fech!L28/RES_summary!L$19)</f>
        <v>14.51181592897372</v>
      </c>
      <c r="M28" s="72">
        <f>IF(RES_hh_fech!M28=0,0,RES_hh_fech!M28/RES_summary!M$19)</f>
        <v>18.111148514054619</v>
      </c>
      <c r="N28" s="72">
        <f>IF(RES_hh_fech!N28=0,0,RES_hh_fech!N28/RES_summary!N$19)</f>
        <v>17.421637803998003</v>
      </c>
      <c r="O28" s="72">
        <f>IF(RES_hh_fech!O28=0,0,RES_hh_fech!O28/RES_summary!O$19)</f>
        <v>17.207396196914296</v>
      </c>
      <c r="P28" s="72">
        <f>IF(RES_hh_fech!P28=0,0,RES_hh_fech!P28/RES_summary!P$19)</f>
        <v>16.105860289543422</v>
      </c>
      <c r="Q28" s="72">
        <f>IF(RES_hh_fech!Q28=0,0,RES_hh_fech!Q28/RES_summary!Q$19)</f>
        <v>16.295870010909823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22.459659901419705</v>
      </c>
      <c r="C29" s="72">
        <f>IF(RES_hh_fech!C29=0,0,RES_hh_fech!C29/RES_summary!C$19)</f>
        <v>28.491633290408764</v>
      </c>
      <c r="D29" s="72">
        <f>IF(RES_hh_fech!D29=0,0,RES_hh_fech!D29/RES_summary!D$19)</f>
        <v>14.912056811399149</v>
      </c>
      <c r="E29" s="72">
        <f>IF(RES_hh_fech!E29=0,0,RES_hh_fech!E29/RES_summary!E$19)</f>
        <v>20.745684141490841</v>
      </c>
      <c r="F29" s="72">
        <f>IF(RES_hh_fech!F29=0,0,RES_hh_fech!F29/RES_summary!F$19)</f>
        <v>22.027531254128061</v>
      </c>
      <c r="G29" s="72">
        <f>IF(RES_hh_fech!G29=0,0,RES_hh_fech!G29/RES_summary!G$19)</f>
        <v>17.789909120016873</v>
      </c>
      <c r="H29" s="72">
        <f>IF(RES_hh_fech!H29=0,0,RES_hh_fech!H29/RES_summary!H$19)</f>
        <v>18.946550276912188</v>
      </c>
      <c r="I29" s="72">
        <f>IF(RES_hh_fech!I29=0,0,RES_hh_fech!I29/RES_summary!I$19)</f>
        <v>12.669099893370406</v>
      </c>
      <c r="J29" s="72">
        <f>IF(RES_hh_fech!J29=0,0,RES_hh_fech!J29/RES_summary!J$19)</f>
        <v>16.720200307491634</v>
      </c>
      <c r="K29" s="72">
        <f>IF(RES_hh_fech!K29=0,0,RES_hh_fech!K29/RES_summary!K$19)</f>
        <v>14.493315683462107</v>
      </c>
      <c r="L29" s="72">
        <f>IF(RES_hh_fech!L29=0,0,RES_hh_fech!L29/RES_summary!L$19)</f>
        <v>17.164426380471319</v>
      </c>
      <c r="M29" s="72">
        <f>IF(RES_hh_fech!M29=0,0,RES_hh_fech!M29/RES_summary!M$19)</f>
        <v>16.72761107849475</v>
      </c>
      <c r="N29" s="72">
        <f>IF(RES_hh_fech!N29=0,0,RES_hh_fech!N29/RES_summary!N$19)</f>
        <v>13.146228427307893</v>
      </c>
      <c r="O29" s="72">
        <f>IF(RES_hh_fech!O29=0,0,RES_hh_fech!O29/RES_summary!O$19)</f>
        <v>12.340877698170296</v>
      </c>
      <c r="P29" s="72">
        <f>IF(RES_hh_fech!P29=0,0,RES_hh_fech!P29/RES_summary!P$19)</f>
        <v>13.740559922454013</v>
      </c>
      <c r="Q29" s="72">
        <f>IF(RES_hh_fech!Q29=0,0,RES_hh_fech!Q29/RES_summary!Q$19)</f>
        <v>14.281327203115758</v>
      </c>
      <c r="R29" s="72">
        <f>IF(RES_hh_fech!R29=0,0,RES_hh_fech!R29/RES_summary!R$19)</f>
        <v>17.833263622702717</v>
      </c>
      <c r="S29" s="72">
        <f>IF(RES_hh_fech!S29=0,0,RES_hh_fech!S29/RES_summary!S$19)</f>
        <v>17.624435117813473</v>
      </c>
      <c r="T29" s="72">
        <f>IF(RES_hh_fech!T29=0,0,RES_hh_fech!T29/RES_summary!T$19)</f>
        <v>15.26515967922005</v>
      </c>
      <c r="U29" s="72">
        <f>IF(RES_hh_fech!U29=0,0,RES_hh_fech!U29/RES_summary!U$19)</f>
        <v>18.110348572350443</v>
      </c>
      <c r="V29" s="72">
        <f>IF(RES_hh_fech!V29=0,0,RES_hh_fech!V29/RES_summary!V$19)</f>
        <v>13.526644996008498</v>
      </c>
      <c r="W29" s="72">
        <f>IF(RES_hh_fech!W29=0,0,RES_hh_fech!W29/RES_summary!W$19)</f>
        <v>14.371363304582907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23.818634285059616</v>
      </c>
      <c r="C30" s="72">
        <f>IF(RES_hh_fech!C30=0,0,RES_hh_fech!C30/RES_summary!C$19)</f>
        <v>24.648952053626978</v>
      </c>
      <c r="D30" s="72">
        <f>IF(RES_hh_fech!D30=0,0,RES_hh_fech!D30/RES_summary!D$19)</f>
        <v>19.67243510605098</v>
      </c>
      <c r="E30" s="72">
        <f>IF(RES_hh_fech!E30=0,0,RES_hh_fech!E30/RES_summary!E$19)</f>
        <v>19.698261982987361</v>
      </c>
      <c r="F30" s="72">
        <f>IF(RES_hh_fech!F30=0,0,RES_hh_fech!F30/RES_summary!F$19)</f>
        <v>19.472931721387845</v>
      </c>
      <c r="G30" s="72">
        <f>IF(RES_hh_fech!G30=0,0,RES_hh_fech!G30/RES_summary!G$19)</f>
        <v>19.152287085829798</v>
      </c>
      <c r="H30" s="72">
        <f>IF(RES_hh_fech!H30=0,0,RES_hh_fech!H30/RES_summary!H$19)</f>
        <v>19.516157838379307</v>
      </c>
      <c r="I30" s="72">
        <f>IF(RES_hh_fech!I30=0,0,RES_hh_fech!I30/RES_summary!I$19)</f>
        <v>16.938625184690924</v>
      </c>
      <c r="J30" s="72">
        <f>IF(RES_hh_fech!J30=0,0,RES_hh_fech!J30/RES_summary!J$19)</f>
        <v>16.799240978140002</v>
      </c>
      <c r="K30" s="72">
        <f>IF(RES_hh_fech!K30=0,0,RES_hh_fech!K30/RES_summary!K$19)</f>
        <v>13.868505162590182</v>
      </c>
      <c r="L30" s="72">
        <f>IF(RES_hh_fech!L30=0,0,RES_hh_fech!L30/RES_summary!L$19)</f>
        <v>16.424534410186041</v>
      </c>
      <c r="M30" s="72">
        <f>IF(RES_hh_fech!M30=0,0,RES_hh_fech!M30/RES_summary!M$19)</f>
        <v>15.259915746784698</v>
      </c>
      <c r="N30" s="72">
        <f>IF(RES_hh_fech!N30=0,0,RES_hh_fech!N30/RES_summary!N$19)</f>
        <v>15.350997843095634</v>
      </c>
      <c r="O30" s="72">
        <f>IF(RES_hh_fech!O30=0,0,RES_hh_fech!O30/RES_summary!O$19)</f>
        <v>14.203998526650853</v>
      </c>
      <c r="P30" s="72">
        <f>IF(RES_hh_fech!P30=0,0,RES_hh_fech!P30/RES_summary!P$19)</f>
        <v>14.073399175570639</v>
      </c>
      <c r="Q30" s="72">
        <f>IF(RES_hh_fech!Q30=0,0,RES_hh_fech!Q30/RES_summary!Q$19)</f>
        <v>14.042585858676501</v>
      </c>
      <c r="R30" s="72">
        <f>IF(RES_hh_fech!R30=0,0,RES_hh_fech!R30/RES_summary!R$19)</f>
        <v>16.881331874386785</v>
      </c>
      <c r="S30" s="72">
        <f>IF(RES_hh_fech!S30=0,0,RES_hh_fech!S30/RES_summary!S$19)</f>
        <v>15.576366388954794</v>
      </c>
      <c r="T30" s="72">
        <f>IF(RES_hh_fech!T30=0,0,RES_hh_fech!T30/RES_summary!T$19)</f>
        <v>14.694962821983609</v>
      </c>
      <c r="U30" s="72">
        <f>IF(RES_hh_fech!U30=0,0,RES_hh_fech!U30/RES_summary!U$19)</f>
        <v>16.294173031357378</v>
      </c>
      <c r="V30" s="72">
        <f>IF(RES_hh_fech!V30=0,0,RES_hh_fech!V30/RES_summary!V$19)</f>
        <v>14.403941865473678</v>
      </c>
      <c r="W30" s="72">
        <f>IF(RES_hh_fech!W30=0,0,RES_hh_fech!W30/RES_summary!W$19)</f>
        <v>15.790947868783407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23.474232612436577</v>
      </c>
      <c r="C31" s="72">
        <f>IF(RES_hh_fech!C31=0,0,RES_hh_fech!C31/RES_summary!C$19)</f>
        <v>23.380164233058647</v>
      </c>
      <c r="D31" s="72">
        <f>IF(RES_hh_fech!D31=0,0,RES_hh_fech!D31/RES_summary!D$19)</f>
        <v>19.315824810618395</v>
      </c>
      <c r="E31" s="72">
        <f>IF(RES_hh_fech!E31=0,0,RES_hh_fech!E31/RES_summary!E$19)</f>
        <v>21.223078571324663</v>
      </c>
      <c r="F31" s="72">
        <f>IF(RES_hh_fech!F31=0,0,RES_hh_fech!F31/RES_summary!F$19)</f>
        <v>21.073404030269117</v>
      </c>
      <c r="G31" s="72">
        <f>IF(RES_hh_fech!G31=0,0,RES_hh_fech!G31/RES_summary!G$19)</f>
        <v>17.082579191361116</v>
      </c>
      <c r="H31" s="72">
        <f>IF(RES_hh_fech!H31=0,0,RES_hh_fech!H31/RES_summary!H$19)</f>
        <v>17.315268758495222</v>
      </c>
      <c r="I31" s="72">
        <f>IF(RES_hh_fech!I31=0,0,RES_hh_fech!I31/RES_summary!I$19)</f>
        <v>17.492943078325229</v>
      </c>
      <c r="J31" s="72">
        <f>IF(RES_hh_fech!J31=0,0,RES_hh_fech!J31/RES_summary!J$19)</f>
        <v>17.044670806784705</v>
      </c>
      <c r="K31" s="72">
        <f>IF(RES_hh_fech!K31=0,0,RES_hh_fech!K31/RES_summary!K$19)</f>
        <v>14.338477110121335</v>
      </c>
      <c r="L31" s="72">
        <f>IF(RES_hh_fech!L31=0,0,RES_hh_fech!L31/RES_summary!L$19)</f>
        <v>16.784677729152978</v>
      </c>
      <c r="M31" s="72">
        <f>IF(RES_hh_fech!M31=0,0,RES_hh_fech!M31/RES_summary!M$19)</f>
        <v>14.496173724794078</v>
      </c>
      <c r="N31" s="72">
        <f>IF(RES_hh_fech!N31=0,0,RES_hh_fech!N31/RES_summary!N$19)</f>
        <v>15.169002145802384</v>
      </c>
      <c r="O31" s="72">
        <f>IF(RES_hh_fech!O31=0,0,RES_hh_fech!O31/RES_summary!O$19)</f>
        <v>14.456041739631271</v>
      </c>
      <c r="P31" s="72">
        <f>IF(RES_hh_fech!P31=0,0,RES_hh_fech!P31/RES_summary!P$19)</f>
        <v>14.347007219598366</v>
      </c>
      <c r="Q31" s="72">
        <f>IF(RES_hh_fech!Q31=0,0,RES_hh_fech!Q31/RES_summary!Q$19)</f>
        <v>14.308838167488618</v>
      </c>
      <c r="R31" s="72">
        <f>IF(RES_hh_fech!R31=0,0,RES_hh_fech!R31/RES_summary!R$19)</f>
        <v>15.517548517013184</v>
      </c>
      <c r="S31" s="72">
        <f>IF(RES_hh_fech!S31=0,0,RES_hh_fech!S31/RES_summary!S$19)</f>
        <v>15.853849258656044</v>
      </c>
      <c r="T31" s="72">
        <f>IF(RES_hh_fech!T31=0,0,RES_hh_fech!T31/RES_summary!T$19)</f>
        <v>15.724389704576495</v>
      </c>
      <c r="U31" s="72">
        <f>IF(RES_hh_fech!U31=0,0,RES_hh_fech!U31/RES_summary!U$19)</f>
        <v>15.182039723502481</v>
      </c>
      <c r="V31" s="72">
        <f>IF(RES_hh_fech!V31=0,0,RES_hh_fech!V31/RES_summary!V$19)</f>
        <v>15.549392748885463</v>
      </c>
      <c r="W31" s="72">
        <f>IF(RES_hh_fech!W31=0,0,RES_hh_fech!W31/RES_summary!W$19)</f>
        <v>15.218227070772917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18.313073065641934</v>
      </c>
      <c r="C32" s="77">
        <f>IF(RES_hh_fech!C32=0,0,RES_hh_fech!C32/RES_summary!C$19)</f>
        <v>18.425141688996913</v>
      </c>
      <c r="D32" s="77">
        <f>IF(RES_hh_fech!D32=0,0,RES_hh_fech!D32/RES_summary!D$19)</f>
        <v>16.650239797233038</v>
      </c>
      <c r="E32" s="77">
        <f>IF(RES_hh_fech!E32=0,0,RES_hh_fech!E32/RES_summary!E$19)</f>
        <v>15.551536574512935</v>
      </c>
      <c r="F32" s="77">
        <f>IF(RES_hh_fech!F32=0,0,RES_hh_fech!F32/RES_summary!F$19)</f>
        <v>15.352752856869191</v>
      </c>
      <c r="G32" s="77">
        <f>IF(RES_hh_fech!G32=0,0,RES_hh_fech!G32/RES_summary!G$19)</f>
        <v>14.265712405901954</v>
      </c>
      <c r="H32" s="77">
        <f>IF(RES_hh_fech!H32=0,0,RES_hh_fech!H32/RES_summary!H$19)</f>
        <v>14.997560949566857</v>
      </c>
      <c r="I32" s="77">
        <f>IF(RES_hh_fech!I32=0,0,RES_hh_fech!I32/RES_summary!I$19)</f>
        <v>13.110987755102862</v>
      </c>
      <c r="J32" s="77">
        <f>IF(RES_hh_fech!J32=0,0,RES_hh_fech!J32/RES_summary!J$19)</f>
        <v>12.251405727554635</v>
      </c>
      <c r="K32" s="77">
        <f>IF(RES_hh_fech!K32=0,0,RES_hh_fech!K32/RES_summary!K$19)</f>
        <v>11.233814863327108</v>
      </c>
      <c r="L32" s="77">
        <f>IF(RES_hh_fech!L32=0,0,RES_hh_fech!L32/RES_summary!L$19)</f>
        <v>12.20867967742449</v>
      </c>
      <c r="M32" s="77">
        <f>IF(RES_hh_fech!M32=0,0,RES_hh_fech!M32/RES_summary!M$19)</f>
        <v>11.407252836108775</v>
      </c>
      <c r="N32" s="77">
        <f>IF(RES_hh_fech!N32=0,0,RES_hh_fech!N32/RES_summary!N$19)</f>
        <v>11.664784585355502</v>
      </c>
      <c r="O32" s="77">
        <f>IF(RES_hh_fech!O32=0,0,RES_hh_fech!O32/RES_summary!O$19)</f>
        <v>11.172986273733502</v>
      </c>
      <c r="P32" s="77">
        <f>IF(RES_hh_fech!P32=0,0,RES_hh_fech!P32/RES_summary!P$19)</f>
        <v>10.389892059088845</v>
      </c>
      <c r="Q32" s="77">
        <f>IF(RES_hh_fech!Q32=0,0,RES_hh_fech!Q32/RES_summary!Q$19)</f>
        <v>10.770860914150537</v>
      </c>
      <c r="R32" s="77">
        <f>IF(RES_hh_fech!R32=0,0,RES_hh_fech!R32/RES_summary!R$19)</f>
        <v>11.877929718702463</v>
      </c>
      <c r="S32" s="77">
        <f>IF(RES_hh_fech!S32=0,0,RES_hh_fech!S32/RES_summary!S$19)</f>
        <v>11.550104986159669</v>
      </c>
      <c r="T32" s="77">
        <f>IF(RES_hh_fech!T32=0,0,RES_hh_fech!T32/RES_summary!T$19)</f>
        <v>10.903977921244648</v>
      </c>
      <c r="U32" s="77">
        <f>IF(RES_hh_fech!U32=0,0,RES_hh_fech!U32/RES_summary!U$19)</f>
        <v>11.411418904956623</v>
      </c>
      <c r="V32" s="77">
        <f>IF(RES_hh_fech!V32=0,0,RES_hh_fech!V32/RES_summary!V$19)</f>
        <v>10.418123140252225</v>
      </c>
      <c r="W32" s="77">
        <f>IF(RES_hh_fech!W32=0,0,RES_hh_fech!W32/RES_summary!W$19)</f>
        <v>11.161241509596328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189.23659917556867</v>
      </c>
      <c r="C3" s="65">
        <f>IF(RES_hh_tesh!C3=0,0,RES_hh_tesh!C3/RES_summary!C$19)</f>
        <v>193.20477126189027</v>
      </c>
      <c r="D3" s="65">
        <f>IF(RES_hh_tesh!D3=0,0,RES_hh_tesh!D3/RES_summary!D$19)</f>
        <v>186.21326481843272</v>
      </c>
      <c r="E3" s="65">
        <f>IF(RES_hh_tesh!E3=0,0,RES_hh_tesh!E3/RES_summary!E$19)</f>
        <v>184.259678503749</v>
      </c>
      <c r="F3" s="65">
        <f>IF(RES_hh_tesh!F3=0,0,RES_hh_tesh!F3/RES_summary!F$19)</f>
        <v>183.45417156756346</v>
      </c>
      <c r="G3" s="65">
        <f>IF(RES_hh_tesh!G3=0,0,RES_hh_tesh!G3/RES_summary!G$19)</f>
        <v>180.34155211690228</v>
      </c>
      <c r="H3" s="65">
        <f>IF(RES_hh_tesh!H3=0,0,RES_hh_tesh!H3/RES_summary!H$19)</f>
        <v>178.04899819675992</v>
      </c>
      <c r="I3" s="65">
        <f>IF(RES_hh_tesh!I3=0,0,RES_hh_tesh!I3/RES_summary!I$19)</f>
        <v>191.30560846226791</v>
      </c>
      <c r="J3" s="65">
        <f>IF(RES_hh_tesh!J3=0,0,RES_hh_tesh!J3/RES_summary!J$19)</f>
        <v>185.90126070399864</v>
      </c>
      <c r="K3" s="65">
        <f>IF(RES_hh_tesh!K3=0,0,RES_hh_tesh!K3/RES_summary!K$19)</f>
        <v>191.12210257768339</v>
      </c>
      <c r="L3" s="65">
        <f>IF(RES_hh_tesh!L3=0,0,RES_hh_tesh!L3/RES_summary!L$19)</f>
        <v>206.44703215583311</v>
      </c>
      <c r="M3" s="65">
        <f>IF(RES_hh_tesh!M3=0,0,RES_hh_tesh!M3/RES_summary!M$19)</f>
        <v>189.38416028297544</v>
      </c>
      <c r="N3" s="65">
        <f>IF(RES_hh_tesh!N3=0,0,RES_hh_tesh!N3/RES_summary!N$19)</f>
        <v>200.01689301559395</v>
      </c>
      <c r="O3" s="65">
        <f>IF(RES_hh_tesh!O3=0,0,RES_hh_tesh!O3/RES_summary!O$19)</f>
        <v>195.63373392753149</v>
      </c>
      <c r="P3" s="65">
        <f>IF(RES_hh_tesh!P3=0,0,RES_hh_tesh!P3/RES_summary!P$19)</f>
        <v>185.77686964378847</v>
      </c>
      <c r="Q3" s="65">
        <f>IF(RES_hh_tesh!Q3=0,0,RES_hh_tesh!Q3/RES_summary!Q$19)</f>
        <v>178.67256706540061</v>
      </c>
      <c r="R3" s="65">
        <f>IF(RES_hh_tesh!R3=0,0,RES_hh_tesh!R3/RES_summary!R$19)</f>
        <v>193.55882909962668</v>
      </c>
      <c r="S3" s="65">
        <f>IF(RES_hh_tesh!S3=0,0,RES_hh_tesh!S3/RES_summary!S$19)</f>
        <v>193.7583382459477</v>
      </c>
      <c r="T3" s="65">
        <f>IF(RES_hh_tesh!T3=0,0,RES_hh_tesh!T3/RES_summary!T$19)</f>
        <v>197.91364735864931</v>
      </c>
      <c r="U3" s="65">
        <f>IF(RES_hh_tesh!U3=0,0,RES_hh_tesh!U3/RES_summary!U$19)</f>
        <v>192.7545414769946</v>
      </c>
      <c r="V3" s="65">
        <f>IF(RES_hh_tesh!V3=0,0,RES_hh_tesh!V3/RES_summary!V$19)</f>
        <v>191.24632307661719</v>
      </c>
      <c r="W3" s="65">
        <f>IF(RES_hh_tesh!W3=0,0,RES_hh_tesh!W3/RES_summary!W$19)</f>
        <v>194.95223648093642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156.33771153171057</v>
      </c>
      <c r="C4" s="69">
        <f>IF(RES_hh_tesh!C4=0,0,RES_hh_tesh!C4/RES_summary!C$19)</f>
        <v>159.2914121352681</v>
      </c>
      <c r="D4" s="69">
        <f>IF(RES_hh_tesh!D4=0,0,RES_hh_tesh!D4/RES_summary!D$19)</f>
        <v>154.17069367417221</v>
      </c>
      <c r="E4" s="69">
        <f>IF(RES_hh_tesh!E4=0,0,RES_hh_tesh!E4/RES_summary!E$19)</f>
        <v>153.23910231459939</v>
      </c>
      <c r="F4" s="69">
        <f>IF(RES_hh_tesh!F4=0,0,RES_hh_tesh!F4/RES_summary!F$19)</f>
        <v>152.14935430750768</v>
      </c>
      <c r="G4" s="69">
        <f>IF(RES_hh_tesh!G4=0,0,RES_hh_tesh!G4/RES_summary!G$19)</f>
        <v>149.62770297739024</v>
      </c>
      <c r="H4" s="69">
        <f>IF(RES_hh_tesh!H4=0,0,RES_hh_tesh!H4/RES_summary!H$19)</f>
        <v>146.50749916243765</v>
      </c>
      <c r="I4" s="69">
        <f>IF(RES_hh_tesh!I4=0,0,RES_hh_tesh!I4/RES_summary!I$19)</f>
        <v>163.25677609057655</v>
      </c>
      <c r="J4" s="69">
        <f>IF(RES_hh_tesh!J4=0,0,RES_hh_tesh!J4/RES_summary!J$19)</f>
        <v>158.85679313406388</v>
      </c>
      <c r="K4" s="69">
        <f>IF(RES_hh_tesh!K4=0,0,RES_hh_tesh!K4/RES_summary!K$19)</f>
        <v>165.7108716369813</v>
      </c>
      <c r="L4" s="69">
        <f>IF(RES_hh_tesh!L4=0,0,RES_hh_tesh!L4/RES_summary!L$19)</f>
        <v>178.93644211375008</v>
      </c>
      <c r="M4" s="69">
        <f>IF(RES_hh_tesh!M4=0,0,RES_hh_tesh!M4/RES_summary!M$19)</f>
        <v>163.88191433827001</v>
      </c>
      <c r="N4" s="69">
        <f>IF(RES_hh_tesh!N4=0,0,RES_hh_tesh!N4/RES_summary!N$19)</f>
        <v>173.44975159848664</v>
      </c>
      <c r="O4" s="69">
        <f>IF(RES_hh_tesh!O4=0,0,RES_hh_tesh!O4/RES_summary!O$19)</f>
        <v>169.87302255302671</v>
      </c>
      <c r="P4" s="69">
        <f>IF(RES_hh_tesh!P4=0,0,RES_hh_tesh!P4/RES_summary!P$19)</f>
        <v>161.26627475328849</v>
      </c>
      <c r="Q4" s="69">
        <f>IF(RES_hh_tesh!Q4=0,0,RES_hh_tesh!Q4/RES_summary!Q$19)</f>
        <v>154.46700277537076</v>
      </c>
      <c r="R4" s="69">
        <f>IF(RES_hh_tesh!R4=0,0,RES_hh_tesh!R4/RES_summary!R$19)</f>
        <v>166.90129481642077</v>
      </c>
      <c r="S4" s="69">
        <f>IF(RES_hh_tesh!S4=0,0,RES_hh_tesh!S4/RES_summary!S$19)</f>
        <v>167.0964181489197</v>
      </c>
      <c r="T4" s="69">
        <f>IF(RES_hh_tesh!T4=0,0,RES_hh_tesh!T4/RES_summary!T$19)</f>
        <v>171.7469232049674</v>
      </c>
      <c r="U4" s="69">
        <f>IF(RES_hh_tesh!U4=0,0,RES_hh_tesh!U4/RES_summary!U$19)</f>
        <v>165.93368713661934</v>
      </c>
      <c r="V4" s="69">
        <f>IF(RES_hh_tesh!V4=0,0,RES_hh_tesh!V4/RES_summary!V$19)</f>
        <v>165.21402311763472</v>
      </c>
      <c r="W4" s="69">
        <f>IF(RES_hh_tesh!W4=0,0,RES_hh_tesh!W4/RES_summary!W$19)</f>
        <v>167.91576342354674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169.69781484768271</v>
      </c>
      <c r="C5" s="72">
        <f>IF(RES_hh_tesh!C5=0,0,RES_hh_tesh!C5/RES_summary!C$19)</f>
        <v>138.13738891402474</v>
      </c>
      <c r="D5" s="72">
        <f>IF(RES_hh_tesh!D5=0,0,RES_hh_tesh!D5/RES_summary!D$19)</f>
        <v>166.88824749435258</v>
      </c>
      <c r="E5" s="72">
        <f>IF(RES_hh_tesh!E5=0,0,RES_hh_tesh!E5/RES_summary!E$19)</f>
        <v>124.27233665778728</v>
      </c>
      <c r="F5" s="72">
        <f>IF(RES_hh_tesh!F5=0,0,RES_hh_tesh!F5/RES_summary!F$19)</f>
        <v>179.16103022136193</v>
      </c>
      <c r="G5" s="72">
        <f>IF(RES_hh_tesh!G5=0,0,RES_hh_tesh!G5/RES_summary!G$19)</f>
        <v>167.94069304370001</v>
      </c>
      <c r="H5" s="72">
        <f>IF(RES_hh_tesh!H5=0,0,RES_hh_tesh!H5/RES_summary!H$19)</f>
        <v>152.05290682244006</v>
      </c>
      <c r="I5" s="72">
        <f>IF(RES_hh_tesh!I5=0,0,RES_hh_tesh!I5/RES_summary!I$19)</f>
        <v>125.02976581176203</v>
      </c>
      <c r="J5" s="72">
        <f>IF(RES_hh_tesh!J5=0,0,RES_hh_tesh!J5/RES_summary!J$19)</f>
        <v>168.45700905460467</v>
      </c>
      <c r="K5" s="72">
        <f>IF(RES_hh_tesh!K5=0,0,RES_hh_tesh!K5/RES_summary!K$19)</f>
        <v>130.64357710023512</v>
      </c>
      <c r="L5" s="72">
        <f>IF(RES_hh_tesh!L5=0,0,RES_hh_tesh!L5/RES_summary!L$19)</f>
        <v>156.37193671062178</v>
      </c>
      <c r="M5" s="72">
        <f>IF(RES_hh_tesh!M5=0,0,RES_hh_tesh!M5/RES_summary!M$19)</f>
        <v>184.91255083799118</v>
      </c>
      <c r="N5" s="72">
        <f>IF(RES_hh_tesh!N5=0,0,RES_hh_tesh!N5/RES_summary!N$19)</f>
        <v>171.61473016274763</v>
      </c>
      <c r="O5" s="72">
        <f>IF(RES_hh_tesh!O5=0,0,RES_hh_tesh!O5/RES_summary!O$19)</f>
        <v>183.46087157816021</v>
      </c>
      <c r="P5" s="72">
        <f>IF(RES_hh_tesh!P5=0,0,RES_hh_tesh!P5/RES_summary!P$19)</f>
        <v>187.23215542346881</v>
      </c>
      <c r="Q5" s="72">
        <f>IF(RES_hh_tesh!Q5=0,0,RES_hh_tesh!Q5/RES_summary!Q$19)</f>
        <v>143.38790995423633</v>
      </c>
      <c r="R5" s="72">
        <f>IF(RES_hh_tesh!R5=0,0,RES_hh_tesh!R5/RES_summary!R$19)</f>
        <v>65.067281591992852</v>
      </c>
      <c r="S5" s="72">
        <f>IF(RES_hh_tesh!S5=0,0,RES_hh_tesh!S5/RES_summary!S$19)</f>
        <v>131.01041364367555</v>
      </c>
      <c r="T5" s="72">
        <f>IF(RES_hh_tesh!T5=0,0,RES_hh_tesh!T5/RES_summary!T$19)</f>
        <v>164.91684407486798</v>
      </c>
      <c r="U5" s="72">
        <f>IF(RES_hh_tesh!U5=0,0,RES_hh_tesh!U5/RES_summary!U$19)</f>
        <v>188.40592098496577</v>
      </c>
      <c r="V5" s="72">
        <f>IF(RES_hh_tesh!V5=0,0,RES_hh_tesh!V5/RES_summary!V$19)</f>
        <v>170.48104657019775</v>
      </c>
      <c r="W5" s="72">
        <f>IF(RES_hh_tesh!W5=0,0,RES_hh_tesh!W5/RES_summary!W$19)</f>
        <v>137.64955523176948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0</v>
      </c>
      <c r="C6" s="72">
        <f>IF(RES_hh_tesh!C6=0,0,RES_hh_tesh!C6/RES_summary!C$19)</f>
        <v>0</v>
      </c>
      <c r="D6" s="72">
        <f>IF(RES_hh_tesh!D6=0,0,RES_hh_tesh!D6/RES_summary!D$19)</f>
        <v>0</v>
      </c>
      <c r="E6" s="72">
        <f>IF(RES_hh_tesh!E6=0,0,RES_hh_tesh!E6/RES_summary!E$19)</f>
        <v>0</v>
      </c>
      <c r="F6" s="72">
        <f>IF(RES_hh_tesh!F6=0,0,RES_hh_tesh!F6/RES_summary!F$19)</f>
        <v>0</v>
      </c>
      <c r="G6" s="72">
        <f>IF(RES_hh_tesh!G6=0,0,RES_hh_tesh!G6/RES_summary!G$19)</f>
        <v>0</v>
      </c>
      <c r="H6" s="72">
        <f>IF(RES_hh_tesh!H6=0,0,RES_hh_tesh!H6/RES_summary!H$19)</f>
        <v>0</v>
      </c>
      <c r="I6" s="72">
        <f>IF(RES_hh_tesh!I6=0,0,RES_hh_tesh!I6/RES_summary!I$19)</f>
        <v>0</v>
      </c>
      <c r="J6" s="72">
        <f>IF(RES_hh_tesh!J6=0,0,RES_hh_tesh!J6/RES_summary!J$19)</f>
        <v>0</v>
      </c>
      <c r="K6" s="72">
        <f>IF(RES_hh_tesh!K6=0,0,RES_hh_tesh!K6/RES_summary!K$19)</f>
        <v>0</v>
      </c>
      <c r="L6" s="72">
        <f>IF(RES_hh_tesh!L6=0,0,RES_hh_tesh!L6/RES_summary!L$19)</f>
        <v>0</v>
      </c>
      <c r="M6" s="72">
        <f>IF(RES_hh_tesh!M6=0,0,RES_hh_tesh!M6/RES_summary!M$19)</f>
        <v>0</v>
      </c>
      <c r="N6" s="72">
        <f>IF(RES_hh_tesh!N6=0,0,RES_hh_tesh!N6/RES_summary!N$19)</f>
        <v>0</v>
      </c>
      <c r="O6" s="72">
        <f>IF(RES_hh_tesh!O6=0,0,RES_hh_tesh!O6/RES_summary!O$19)</f>
        <v>0</v>
      </c>
      <c r="P6" s="72">
        <f>IF(RES_hh_tesh!P6=0,0,RES_hh_tesh!P6/RES_summary!P$19)</f>
        <v>0</v>
      </c>
      <c r="Q6" s="72">
        <f>IF(RES_hh_tesh!Q6=0,0,RES_hh_tesh!Q6/RES_summary!Q$19)</f>
        <v>0</v>
      </c>
      <c r="R6" s="72">
        <f>IF(RES_hh_tesh!R6=0,0,RES_hh_tesh!R6/RES_summary!R$19)</f>
        <v>0</v>
      </c>
      <c r="S6" s="72">
        <f>IF(RES_hh_tesh!S6=0,0,RES_hh_tesh!S6/RES_summary!S$19)</f>
        <v>0</v>
      </c>
      <c r="T6" s="72">
        <f>IF(RES_hh_tesh!T6=0,0,RES_hh_tesh!T6/RES_summary!T$19)</f>
        <v>0</v>
      </c>
      <c r="U6" s="72">
        <f>IF(RES_hh_tesh!U6=0,0,RES_hh_tesh!U6/RES_summary!U$19)</f>
        <v>0</v>
      </c>
      <c r="V6" s="72">
        <f>IF(RES_hh_tesh!V6=0,0,RES_hh_tesh!V6/RES_summary!V$19)</f>
        <v>0</v>
      </c>
      <c r="W6" s="72">
        <f>IF(RES_hh_tesh!W6=0,0,RES_hh_tesh!W6/RES_summary!W$19)</f>
        <v>0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147.02774654036429</v>
      </c>
      <c r="C7" s="72">
        <f>IF(RES_hh_tesh!C7=0,0,RES_hh_tesh!C7/RES_summary!C$19)</f>
        <v>181.90360214012594</v>
      </c>
      <c r="D7" s="72">
        <f>IF(RES_hh_tesh!D7=0,0,RES_hh_tesh!D7/RES_summary!D$19)</f>
        <v>151.46498144627014</v>
      </c>
      <c r="E7" s="72">
        <f>IF(RES_hh_tesh!E7=0,0,RES_hh_tesh!E7/RES_summary!E$19)</f>
        <v>153.81024483787181</v>
      </c>
      <c r="F7" s="72">
        <f>IF(RES_hh_tesh!F7=0,0,RES_hh_tesh!F7/RES_summary!F$19)</f>
        <v>118.88651321774881</v>
      </c>
      <c r="G7" s="72">
        <f>IF(RES_hh_tesh!G7=0,0,RES_hh_tesh!G7/RES_summary!G$19)</f>
        <v>134.03600777413109</v>
      </c>
      <c r="H7" s="72">
        <f>IF(RES_hh_tesh!H7=0,0,RES_hh_tesh!H7/RES_summary!H$19)</f>
        <v>158.47637450622776</v>
      </c>
      <c r="I7" s="72">
        <f>IF(RES_hh_tesh!I7=0,0,RES_hh_tesh!I7/RES_summary!I$19)</f>
        <v>146.51997895986551</v>
      </c>
      <c r="J7" s="72">
        <f>IF(RES_hh_tesh!J7=0,0,RES_hh_tesh!J7/RES_summary!J$19)</f>
        <v>180.53337140864349</v>
      </c>
      <c r="K7" s="72">
        <f>IF(RES_hh_tesh!K7=0,0,RES_hh_tesh!K7/RES_summary!K$19)</f>
        <v>152.13089240589383</v>
      </c>
      <c r="L7" s="72">
        <f>IF(RES_hh_tesh!L7=0,0,RES_hh_tesh!L7/RES_summary!L$19)</f>
        <v>136.77332295072227</v>
      </c>
      <c r="M7" s="72">
        <f>IF(RES_hh_tesh!M7=0,0,RES_hh_tesh!M7/RES_summary!M$19)</f>
        <v>175.08060689161601</v>
      </c>
      <c r="N7" s="72">
        <f>IF(RES_hh_tesh!N7=0,0,RES_hh_tesh!N7/RES_summary!N$19)</f>
        <v>182.76941329355168</v>
      </c>
      <c r="O7" s="72">
        <f>IF(RES_hh_tesh!O7=0,0,RES_hh_tesh!O7/RES_summary!O$19)</f>
        <v>156.96126747775267</v>
      </c>
      <c r="P7" s="72">
        <f>IF(RES_hh_tesh!P7=0,0,RES_hh_tesh!P7/RES_summary!P$19)</f>
        <v>161.49768989034902</v>
      </c>
      <c r="Q7" s="72">
        <f>IF(RES_hh_tesh!Q7=0,0,RES_hh_tesh!Q7/RES_summary!Q$19)</f>
        <v>174.63345783190314</v>
      </c>
      <c r="R7" s="72">
        <f>IF(RES_hh_tesh!R7=0,0,RES_hh_tesh!R7/RES_summary!R$19)</f>
        <v>159.92681723605202</v>
      </c>
      <c r="S7" s="72">
        <f>IF(RES_hh_tesh!S7=0,0,RES_hh_tesh!S7/RES_summary!S$19)</f>
        <v>135.33842375981143</v>
      </c>
      <c r="T7" s="72">
        <f>IF(RES_hh_tesh!T7=0,0,RES_hh_tesh!T7/RES_summary!T$19)</f>
        <v>157.86599130735354</v>
      </c>
      <c r="U7" s="72">
        <f>IF(RES_hh_tesh!U7=0,0,RES_hh_tesh!U7/RES_summary!U$19)</f>
        <v>172.56563544009728</v>
      </c>
      <c r="V7" s="72">
        <f>IF(RES_hh_tesh!V7=0,0,RES_hh_tesh!V7/RES_summary!V$19)</f>
        <v>185.9236256183784</v>
      </c>
      <c r="W7" s="72">
        <f>IF(RES_hh_tesh!W7=0,0,RES_hh_tesh!W7/RES_summary!W$19)</f>
        <v>122.51921118242507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153.88468363992217</v>
      </c>
      <c r="C8" s="72">
        <f>IF(RES_hh_tesh!C8=0,0,RES_hh_tesh!C8/RES_summary!C$19)</f>
        <v>157.82070750522459</v>
      </c>
      <c r="D8" s="72">
        <f>IF(RES_hh_tesh!D8=0,0,RES_hh_tesh!D8/RES_summary!D$19)</f>
        <v>144.18178884630444</v>
      </c>
      <c r="E8" s="72">
        <f>IF(RES_hh_tesh!E8=0,0,RES_hh_tesh!E8/RES_summary!E$19)</f>
        <v>144.53604084247587</v>
      </c>
      <c r="F8" s="72">
        <f>IF(RES_hh_tesh!F8=0,0,RES_hh_tesh!F8/RES_summary!F$19)</f>
        <v>141.86313705888659</v>
      </c>
      <c r="G8" s="72">
        <f>IF(RES_hh_tesh!G8=0,0,RES_hh_tesh!G8/RES_summary!G$19)</f>
        <v>152.94624308808102</v>
      </c>
      <c r="H8" s="72">
        <f>IF(RES_hh_tesh!H8=0,0,RES_hh_tesh!H8/RES_summary!H$19)</f>
        <v>146.818175342308</v>
      </c>
      <c r="I8" s="72">
        <f>IF(RES_hh_tesh!I8=0,0,RES_hh_tesh!I8/RES_summary!I$19)</f>
        <v>158.45456791052953</v>
      </c>
      <c r="J8" s="72">
        <f>IF(RES_hh_tesh!J8=0,0,RES_hh_tesh!J8/RES_summary!J$19)</f>
        <v>156.86104494724552</v>
      </c>
      <c r="K8" s="72">
        <f>IF(RES_hh_tesh!K8=0,0,RES_hh_tesh!K8/RES_summary!K$19)</f>
        <v>162.75883120011468</v>
      </c>
      <c r="L8" s="72">
        <f>IF(RES_hh_tesh!L8=0,0,RES_hh_tesh!L8/RES_summary!L$19)</f>
        <v>173.75865949720841</v>
      </c>
      <c r="M8" s="72">
        <f>IF(RES_hh_tesh!M8=0,0,RES_hh_tesh!M8/RES_summary!M$19)</f>
        <v>161.66158839066651</v>
      </c>
      <c r="N8" s="72">
        <f>IF(RES_hh_tesh!N8=0,0,RES_hh_tesh!N8/RES_summary!N$19)</f>
        <v>172.44428834241796</v>
      </c>
      <c r="O8" s="72">
        <f>IF(RES_hh_tesh!O8=0,0,RES_hh_tesh!O8/RES_summary!O$19)</f>
        <v>163.74427233446323</v>
      </c>
      <c r="P8" s="72">
        <f>IF(RES_hh_tesh!P8=0,0,RES_hh_tesh!P8/RES_summary!P$19)</f>
        <v>159.61255883749891</v>
      </c>
      <c r="Q8" s="72">
        <f>IF(RES_hh_tesh!Q8=0,0,RES_hh_tesh!Q8/RES_summary!Q$19)</f>
        <v>148.62228450251192</v>
      </c>
      <c r="R8" s="72">
        <f>IF(RES_hh_tesh!R8=0,0,RES_hh_tesh!R8/RES_summary!R$19)</f>
        <v>170.90920601519974</v>
      </c>
      <c r="S8" s="72">
        <f>IF(RES_hh_tesh!S8=0,0,RES_hh_tesh!S8/RES_summary!S$19)</f>
        <v>159.94510044324576</v>
      </c>
      <c r="T8" s="72">
        <f>IF(RES_hh_tesh!T8=0,0,RES_hh_tesh!T8/RES_summary!T$19)</f>
        <v>163.49383916290506</v>
      </c>
      <c r="U8" s="72">
        <f>IF(RES_hh_tesh!U8=0,0,RES_hh_tesh!U8/RES_summary!U$19)</f>
        <v>166.3603109485588</v>
      </c>
      <c r="V8" s="72">
        <f>IF(RES_hh_tesh!V8=0,0,RES_hh_tesh!V8/RES_summary!V$19)</f>
        <v>159.26631176873178</v>
      </c>
      <c r="W8" s="72">
        <f>IF(RES_hh_tesh!W8=0,0,RES_hh_tesh!W8/RES_summary!W$19)</f>
        <v>168.48865825783236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156.30939276192612</v>
      </c>
      <c r="C9" s="72">
        <f>IF(RES_hh_tesh!C9=0,0,RES_hh_tesh!C9/RES_summary!C$19)</f>
        <v>156.83281434052626</v>
      </c>
      <c r="D9" s="72">
        <f>IF(RES_hh_tesh!D9=0,0,RES_hh_tesh!D9/RES_summary!D$19)</f>
        <v>145.583653418925</v>
      </c>
      <c r="E9" s="72">
        <f>IF(RES_hh_tesh!E9=0,0,RES_hh_tesh!E9/RES_summary!E$19)</f>
        <v>159.88432551612607</v>
      </c>
      <c r="F9" s="72">
        <f>IF(RES_hh_tesh!F9=0,0,RES_hh_tesh!F9/RES_summary!F$19)</f>
        <v>157.21945205665784</v>
      </c>
      <c r="G9" s="72">
        <f>IF(RES_hh_tesh!G9=0,0,RES_hh_tesh!G9/RES_summary!G$19)</f>
        <v>139.51377511974681</v>
      </c>
      <c r="H9" s="72">
        <f>IF(RES_hh_tesh!H9=0,0,RES_hh_tesh!H9/RES_summary!H$19)</f>
        <v>133.21731497063371</v>
      </c>
      <c r="I9" s="72">
        <f>IF(RES_hh_tesh!I9=0,0,RES_hh_tesh!I9/RES_summary!I$19)</f>
        <v>167.10736683557218</v>
      </c>
      <c r="J9" s="72">
        <f>IF(RES_hh_tesh!J9=0,0,RES_hh_tesh!J9/RES_summary!J$19)</f>
        <v>162.34205123541386</v>
      </c>
      <c r="K9" s="72">
        <f>IF(RES_hh_tesh!K9=0,0,RES_hh_tesh!K9/RES_summary!K$19)</f>
        <v>170.59420824562159</v>
      </c>
      <c r="L9" s="72">
        <f>IF(RES_hh_tesh!L9=0,0,RES_hh_tesh!L9/RES_summary!L$19)</f>
        <v>178.39648902635327</v>
      </c>
      <c r="M9" s="72">
        <f>IF(RES_hh_tesh!M9=0,0,RES_hh_tesh!M9/RES_summary!M$19)</f>
        <v>158.41660025960221</v>
      </c>
      <c r="N9" s="72">
        <f>IF(RES_hh_tesh!N9=0,0,RES_hh_tesh!N9/RES_summary!N$19)</f>
        <v>172.12657058463114</v>
      </c>
      <c r="O9" s="72">
        <f>IF(RES_hh_tesh!O9=0,0,RES_hh_tesh!O9/RES_summary!O$19)</f>
        <v>166.37961833937482</v>
      </c>
      <c r="P9" s="72">
        <f>IF(RES_hh_tesh!P9=0,0,RES_hh_tesh!P9/RES_summary!P$19)</f>
        <v>161.59555365231108</v>
      </c>
      <c r="Q9" s="72">
        <f>IF(RES_hh_tesh!Q9=0,0,RES_hh_tesh!Q9/RES_summary!Q$19)</f>
        <v>155.09512992785196</v>
      </c>
      <c r="R9" s="72">
        <f>IF(RES_hh_tesh!R9=0,0,RES_hh_tesh!R9/RES_summary!R$19)</f>
        <v>164.28855102999776</v>
      </c>
      <c r="S9" s="72">
        <f>IF(RES_hh_tesh!S9=0,0,RES_hh_tesh!S9/RES_summary!S$19)</f>
        <v>167.13789704127871</v>
      </c>
      <c r="T9" s="72">
        <f>IF(RES_hh_tesh!T9=0,0,RES_hh_tesh!T9/RES_summary!T$19)</f>
        <v>169.21525528100616</v>
      </c>
      <c r="U9" s="72">
        <f>IF(RES_hh_tesh!U9=0,0,RES_hh_tesh!U9/RES_summary!U$19)</f>
        <v>162.03981672811915</v>
      </c>
      <c r="V9" s="72">
        <f>IF(RES_hh_tesh!V9=0,0,RES_hh_tesh!V9/RES_summary!V$19)</f>
        <v>167.62991844788331</v>
      </c>
      <c r="W9" s="72">
        <f>IF(RES_hh_tesh!W9=0,0,RES_hh_tesh!W9/RES_summary!W$19)</f>
        <v>165.20773613476018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155.05688464235072</v>
      </c>
      <c r="C11" s="72">
        <f>IF(RES_hh_tesh!C11=0,0,RES_hh_tesh!C11/RES_summary!C$19)</f>
        <v>158.87526189118898</v>
      </c>
      <c r="D11" s="72">
        <f>IF(RES_hh_tesh!D11=0,0,RES_hh_tesh!D11/RES_summary!D$19)</f>
        <v>156.81980103535756</v>
      </c>
      <c r="E11" s="72">
        <f>IF(RES_hh_tesh!E11=0,0,RES_hh_tesh!E11/RES_summary!E$19)</f>
        <v>150.0148591635373</v>
      </c>
      <c r="F11" s="72">
        <f>IF(RES_hh_tesh!F11=0,0,RES_hh_tesh!F11/RES_summary!F$19)</f>
        <v>147.89079961662301</v>
      </c>
      <c r="G11" s="72">
        <f>IF(RES_hh_tesh!G11=0,0,RES_hh_tesh!G11/RES_summary!G$19)</f>
        <v>152.7581513342889</v>
      </c>
      <c r="H11" s="72">
        <f>IF(RES_hh_tesh!H11=0,0,RES_hh_tesh!H11/RES_summary!H$19)</f>
        <v>152.90040714867098</v>
      </c>
      <c r="I11" s="72">
        <f>IF(RES_hh_tesh!I11=0,0,RES_hh_tesh!I11/RES_summary!I$19)</f>
        <v>160.19279454371491</v>
      </c>
      <c r="J11" s="72">
        <f>IF(RES_hh_tesh!J11=0,0,RES_hh_tesh!J11/RES_summary!J$19)</f>
        <v>153.40866779635678</v>
      </c>
      <c r="K11" s="72">
        <f>IF(RES_hh_tesh!K11=0,0,RES_hh_tesh!K11/RES_summary!K$19)</f>
        <v>160.59916690087681</v>
      </c>
      <c r="L11" s="72">
        <f>IF(RES_hh_tesh!L11=0,0,RES_hh_tesh!L11/RES_summary!L$19)</f>
        <v>176.59019769718805</v>
      </c>
      <c r="M11" s="72">
        <f>IF(RES_hh_tesh!M11=0,0,RES_hh_tesh!M11/RES_summary!M$19)</f>
        <v>165.71798785202105</v>
      </c>
      <c r="N11" s="72">
        <f>IF(RES_hh_tesh!N11=0,0,RES_hh_tesh!N11/RES_summary!N$19)</f>
        <v>172.69178539191776</v>
      </c>
      <c r="O11" s="72">
        <f>IF(RES_hh_tesh!O11=0,0,RES_hh_tesh!O11/RES_summary!O$19)</f>
        <v>171.57515964130852</v>
      </c>
      <c r="P11" s="72">
        <f>IF(RES_hh_tesh!P11=0,0,RES_hh_tesh!P11/RES_summary!P$19)</f>
        <v>158.6414237738536</v>
      </c>
      <c r="Q11" s="72">
        <f>IF(RES_hh_tesh!Q11=0,0,RES_hh_tesh!Q11/RES_summary!Q$19)</f>
        <v>152.55710463479548</v>
      </c>
      <c r="R11" s="72">
        <f>IF(RES_hh_tesh!R11=0,0,RES_hh_tesh!R11/RES_summary!R$19)</f>
        <v>167.66640516733545</v>
      </c>
      <c r="S11" s="72">
        <f>IF(RES_hh_tesh!S11=0,0,RES_hh_tesh!S11/RES_summary!S$19)</f>
        <v>167.06495738590002</v>
      </c>
      <c r="T11" s="72">
        <f>IF(RES_hh_tesh!T11=0,0,RES_hh_tesh!T11/RES_summary!T$19)</f>
        <v>170.03710215180649</v>
      </c>
      <c r="U11" s="72">
        <f>IF(RES_hh_tesh!U11=0,0,RES_hh_tesh!U11/RES_summary!U$19)</f>
        <v>167.75803624504056</v>
      </c>
      <c r="V11" s="72">
        <f>IF(RES_hh_tesh!V11=0,0,RES_hh_tesh!V11/RES_summary!V$19)</f>
        <v>162.62149136592623</v>
      </c>
      <c r="W11" s="72">
        <f>IF(RES_hh_tesh!W11=0,0,RES_hh_tesh!W11/RES_summary!W$19)</f>
        <v>167.58548411948044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0</v>
      </c>
      <c r="S12" s="72">
        <f>IF(RES_hh_tesh!S12=0,0,RES_hh_tesh!S12/RES_summary!S$19)</f>
        <v>0</v>
      </c>
      <c r="T12" s="72">
        <f>IF(RES_hh_tesh!T12=0,0,RES_hh_tesh!T12/RES_summary!T$19)</f>
        <v>0</v>
      </c>
      <c r="U12" s="72">
        <f>IF(RES_hh_tesh!U12=0,0,RES_hh_tesh!U12/RES_summary!U$19)</f>
        <v>0</v>
      </c>
      <c r="V12" s="72">
        <f>IF(RES_hh_tesh!V12=0,0,RES_hh_tesh!V12/RES_summary!V$19)</f>
        <v>0</v>
      </c>
      <c r="W12" s="72">
        <f>IF(RES_hh_tesh!W12=0,0,RES_hh_tesh!W12/RES_summary!W$19)</f>
        <v>0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135.79095698276615</v>
      </c>
      <c r="C13" s="74">
        <f>IF(RES_hh_tesh!C13=0,0,RES_hh_tesh!C13/RES_summary!C$19)</f>
        <v>169.25462309894809</v>
      </c>
      <c r="D13" s="74">
        <f>IF(RES_hh_tesh!D13=0,0,RES_hh_tesh!D13/RES_summary!D$19)</f>
        <v>154.51141493645486</v>
      </c>
      <c r="E13" s="74">
        <f>IF(RES_hh_tesh!E13=0,0,RES_hh_tesh!E13/RES_summary!E$19)</f>
        <v>150.85392913238763</v>
      </c>
      <c r="F13" s="74">
        <f>IF(RES_hh_tesh!F13=0,0,RES_hh_tesh!F13/RES_summary!F$19)</f>
        <v>148.6394702530045</v>
      </c>
      <c r="G13" s="74">
        <f>IF(RES_hh_tesh!G13=0,0,RES_hh_tesh!G13/RES_summary!G$19)</f>
        <v>145.4202883673623</v>
      </c>
      <c r="H13" s="74">
        <f>IF(RES_hh_tesh!H13=0,0,RES_hh_tesh!H13/RES_summary!H$19)</f>
        <v>133.3632050726363</v>
      </c>
      <c r="I13" s="74">
        <f>IF(RES_hh_tesh!I13=0,0,RES_hh_tesh!I13/RES_summary!I$19)</f>
        <v>166.7775591396346</v>
      </c>
      <c r="J13" s="74">
        <f>IF(RES_hh_tesh!J13=0,0,RES_hh_tesh!J13/RES_summary!J$19)</f>
        <v>164.80124107640702</v>
      </c>
      <c r="K13" s="74">
        <f>IF(RES_hh_tesh!K13=0,0,RES_hh_tesh!K13/RES_summary!K$19)</f>
        <v>165.91549167128787</v>
      </c>
      <c r="L13" s="74">
        <f>IF(RES_hh_tesh!L13=0,0,RES_hh_tesh!L13/RES_summary!L$19)</f>
        <v>198.02292279883096</v>
      </c>
      <c r="M13" s="74">
        <f>IF(RES_hh_tesh!M13=0,0,RES_hh_tesh!M13/RES_summary!M$19)</f>
        <v>167.27054924783221</v>
      </c>
      <c r="N13" s="74">
        <f>IF(RES_hh_tesh!N13=0,0,RES_hh_tesh!N13/RES_summary!N$19)</f>
        <v>170.18379298652667</v>
      </c>
      <c r="O13" s="74">
        <f>IF(RES_hh_tesh!O13=0,0,RES_hh_tesh!O13/RES_summary!O$19)</f>
        <v>167.43847188128217</v>
      </c>
      <c r="P13" s="74">
        <f>IF(RES_hh_tesh!P13=0,0,RES_hh_tesh!P13/RES_summary!P$19)</f>
        <v>159.29998881444143</v>
      </c>
      <c r="Q13" s="74">
        <f>IF(RES_hh_tesh!Q13=0,0,RES_hh_tesh!Q13/RES_summary!Q$19)</f>
        <v>153.54886521082204</v>
      </c>
      <c r="R13" s="74">
        <f>IF(RES_hh_tesh!R13=0,0,RES_hh_tesh!R13/RES_summary!R$19)</f>
        <v>163.15782327052003</v>
      </c>
      <c r="S13" s="74">
        <f>IF(RES_hh_tesh!S13=0,0,RES_hh_tesh!S13/RES_summary!S$19)</f>
        <v>158.38497006873308</v>
      </c>
      <c r="T13" s="74">
        <f>IF(RES_hh_tesh!T13=0,0,RES_hh_tesh!T13/RES_summary!T$19)</f>
        <v>198.49478936819941</v>
      </c>
      <c r="U13" s="74">
        <f>IF(RES_hh_tesh!U13=0,0,RES_hh_tesh!U13/RES_summary!U$19)</f>
        <v>161.49907716688682</v>
      </c>
      <c r="V13" s="74">
        <f>IF(RES_hh_tesh!V13=0,0,RES_hh_tesh!V13/RES_summary!V$19)</f>
        <v>154.54147449380415</v>
      </c>
      <c r="W13" s="74">
        <f>IF(RES_hh_tesh!W13=0,0,RES_hh_tesh!W13/RES_summary!W$19)</f>
        <v>174.35329628480838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1.1497296020555647</v>
      </c>
      <c r="C14" s="76">
        <f>IF(RES_hh_tesh!C14=0,0,RES_hh_tesh!C14/RES_summary!C$19)</f>
        <v>1.1280422053701007</v>
      </c>
      <c r="D14" s="76">
        <f>IF(RES_hh_tesh!D14=0,0,RES_hh_tesh!D14/RES_summary!D$19)</f>
        <v>1.0518513896989148</v>
      </c>
      <c r="E14" s="76">
        <f>IF(RES_hh_tesh!E14=0,0,RES_hh_tesh!E14/RES_summary!E$19)</f>
        <v>1.0434329508826627</v>
      </c>
      <c r="F14" s="76">
        <f>IF(RES_hh_tesh!F14=0,0,RES_hh_tesh!F14/RES_summary!F$19)</f>
        <v>1.0190977864706432</v>
      </c>
      <c r="G14" s="76">
        <f>IF(RES_hh_tesh!G14=0,0,RES_hh_tesh!G14/RES_summary!G$19)</f>
        <v>0.98304623280844672</v>
      </c>
      <c r="H14" s="76">
        <f>IF(RES_hh_tesh!H14=0,0,RES_hh_tesh!H14/RES_summary!H$19)</f>
        <v>0.95720090675780634</v>
      </c>
      <c r="I14" s="76">
        <f>IF(RES_hh_tesh!I14=0,0,RES_hh_tesh!I14/RES_summary!I$19)</f>
        <v>1.0841575031011772</v>
      </c>
      <c r="J14" s="76">
        <f>IF(RES_hh_tesh!J14=0,0,RES_hh_tesh!J14/RES_summary!J$19)</f>
        <v>1.0616486088064292</v>
      </c>
      <c r="K14" s="76">
        <f>IF(RES_hh_tesh!K14=0,0,RES_hh_tesh!K14/RES_summary!K$19)</f>
        <v>1.0988994885166044</v>
      </c>
      <c r="L14" s="76">
        <f>IF(RES_hh_tesh!L14=0,0,RES_hh_tesh!L14/RES_summary!L$19)</f>
        <v>1.1761489414664834</v>
      </c>
      <c r="M14" s="76">
        <f>IF(RES_hh_tesh!M14=0,0,RES_hh_tesh!M14/RES_summary!M$19)</f>
        <v>1.0709703662472416</v>
      </c>
      <c r="N14" s="76">
        <f>IF(RES_hh_tesh!N14=0,0,RES_hh_tesh!N14/RES_summary!N$19)</f>
        <v>1.1404876110888438</v>
      </c>
      <c r="O14" s="76">
        <f>IF(RES_hh_tesh!O14=0,0,RES_hh_tesh!O14/RES_summary!O$19)</f>
        <v>1.1048829635519417</v>
      </c>
      <c r="P14" s="76">
        <f>IF(RES_hh_tesh!P14=0,0,RES_hh_tesh!P14/RES_summary!P$19)</f>
        <v>1.0638245814806189</v>
      </c>
      <c r="Q14" s="76">
        <f>IF(RES_hh_tesh!Q14=0,0,RES_hh_tesh!Q14/RES_summary!Q$19)</f>
        <v>1.0147601040780816</v>
      </c>
      <c r="R14" s="76">
        <f>IF(RES_hh_tesh!R14=0,0,RES_hh_tesh!R14/RES_summary!R$19)</f>
        <v>1.091866173168377</v>
      </c>
      <c r="S14" s="76">
        <f>IF(RES_hh_tesh!S14=0,0,RES_hh_tesh!S14/RES_summary!S$19)</f>
        <v>1.0749325240990641</v>
      </c>
      <c r="T14" s="76">
        <f>IF(RES_hh_tesh!T14=0,0,RES_hh_tesh!T14/RES_summary!T$19)</f>
        <v>1.090346732157081</v>
      </c>
      <c r="U14" s="76">
        <f>IF(RES_hh_tesh!U14=0,0,RES_hh_tesh!U14/RES_summary!U$19)</f>
        <v>1.0639350378201682</v>
      </c>
      <c r="V14" s="76">
        <f>IF(RES_hh_tesh!V14=0,0,RES_hh_tesh!V14/RES_summary!V$19)</f>
        <v>1.0732529150601269</v>
      </c>
      <c r="W14" s="76">
        <f>IF(RES_hh_tesh!W14=0,0,RES_hh_tesh!W14/RES_summary!W$19)</f>
        <v>1.0843953877840122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8.3000702656660992E-4</v>
      </c>
      <c r="C15" s="69">
        <f>IF(RES_hh_tesh!C15=0,0,RES_hh_tesh!C15/RES_summary!C$19)</f>
        <v>1.161050655200654E-3</v>
      </c>
      <c r="D15" s="69">
        <f>IF(RES_hh_tesh!D15=0,0,RES_hh_tesh!D15/RES_summary!D$19)</f>
        <v>1.6234697523720672E-3</v>
      </c>
      <c r="E15" s="69">
        <f>IF(RES_hh_tesh!E15=0,0,RES_hh_tesh!E15/RES_summary!E$19)</f>
        <v>1.9763322346122037E-3</v>
      </c>
      <c r="F15" s="69">
        <f>IF(RES_hh_tesh!F15=0,0,RES_hh_tesh!F15/RES_summary!F$19)</f>
        <v>3.0089944750567089E-3</v>
      </c>
      <c r="G15" s="69">
        <f>IF(RES_hh_tesh!G15=0,0,RES_hh_tesh!G15/RES_summary!G$19)</f>
        <v>4.7500191811274068E-3</v>
      </c>
      <c r="H15" s="69">
        <f>IF(RES_hh_tesh!H15=0,0,RES_hh_tesh!H15/RES_summary!H$19)</f>
        <v>6.0062396004540476E-3</v>
      </c>
      <c r="I15" s="69">
        <f>IF(RES_hh_tesh!I15=0,0,RES_hh_tesh!I15/RES_summary!I$19)</f>
        <v>7.5485722374975068E-3</v>
      </c>
      <c r="J15" s="69">
        <f>IF(RES_hh_tesh!J15=0,0,RES_hh_tesh!J15/RES_summary!J$19)</f>
        <v>9.1253584998190109E-3</v>
      </c>
      <c r="K15" s="69">
        <f>IF(RES_hh_tesh!K15=0,0,RES_hh_tesh!K15/RES_summary!K$19)</f>
        <v>1.0251302960183464E-2</v>
      </c>
      <c r="L15" s="69">
        <f>IF(RES_hh_tesh!L15=0,0,RES_hh_tesh!L15/RES_summary!L$19)</f>
        <v>2.2396656485347711E-2</v>
      </c>
      <c r="M15" s="69">
        <f>IF(RES_hh_tesh!M15=0,0,RES_hh_tesh!M15/RES_summary!M$19)</f>
        <v>1.5906874856355977E-2</v>
      </c>
      <c r="N15" s="69">
        <f>IF(RES_hh_tesh!N15=0,0,RES_hh_tesh!N15/RES_summary!N$19)</f>
        <v>1.4502359812940343E-2</v>
      </c>
      <c r="O15" s="69">
        <f>IF(RES_hh_tesh!O15=0,0,RES_hh_tesh!O15/RES_summary!O$19)</f>
        <v>1.6019045879713114E-2</v>
      </c>
      <c r="P15" s="69">
        <f>IF(RES_hh_tesh!P15=0,0,RES_hh_tesh!P15/RES_summary!P$19)</f>
        <v>2.0977737394986599E-2</v>
      </c>
      <c r="Q15" s="69">
        <f>IF(RES_hh_tesh!Q15=0,0,RES_hh_tesh!Q15/RES_summary!Q$19)</f>
        <v>2.0755535301787666E-2</v>
      </c>
      <c r="R15" s="69">
        <f>IF(RES_hh_tesh!R15=0,0,RES_hh_tesh!R15/RES_summary!R$19)</f>
        <v>2.4847302645133223E-2</v>
      </c>
      <c r="S15" s="69">
        <f>IF(RES_hh_tesh!S15=0,0,RES_hh_tesh!S15/RES_summary!S$19)</f>
        <v>2.7732438231845718E-2</v>
      </c>
      <c r="T15" s="69">
        <f>IF(RES_hh_tesh!T15=0,0,RES_hh_tesh!T15/RES_summary!T$19)</f>
        <v>4.1304862283125354E-2</v>
      </c>
      <c r="U15" s="69">
        <f>IF(RES_hh_tesh!U15=0,0,RES_hh_tesh!U15/RES_summary!U$19)</f>
        <v>3.0628642836561502E-2</v>
      </c>
      <c r="V15" s="69">
        <f>IF(RES_hh_tesh!V15=0,0,RES_hh_tesh!V15/RES_summary!V$19)</f>
        <v>3.5909424143661293E-2</v>
      </c>
      <c r="W15" s="69">
        <f>IF(RES_hh_tesh!W15=0,0,RES_hh_tesh!W15/RES_summary!W$19)</f>
        <v>6.0196168781033066E-2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8.3000702656660992E-4</v>
      </c>
      <c r="C16" s="72">
        <f>IF(RES_hh_tesh!C16=0,0,RES_hh_tesh!C16/RES_summary!C$19)</f>
        <v>1.161050655200654E-3</v>
      </c>
      <c r="D16" s="72">
        <f>IF(RES_hh_tesh!D16=0,0,RES_hh_tesh!D16/RES_summary!D$19)</f>
        <v>1.6234697523720672E-3</v>
      </c>
      <c r="E16" s="72">
        <f>IF(RES_hh_tesh!E16=0,0,RES_hh_tesh!E16/RES_summary!E$19)</f>
        <v>1.9763322346122037E-3</v>
      </c>
      <c r="F16" s="72">
        <f>IF(RES_hh_tesh!F16=0,0,RES_hh_tesh!F16/RES_summary!F$19)</f>
        <v>3.0089944750567089E-3</v>
      </c>
      <c r="G16" s="72">
        <f>IF(RES_hh_tesh!G16=0,0,RES_hh_tesh!G16/RES_summary!G$19)</f>
        <v>4.7500191811274068E-3</v>
      </c>
      <c r="H16" s="72">
        <f>IF(RES_hh_tesh!H16=0,0,RES_hh_tesh!H16/RES_summary!H$19)</f>
        <v>6.0062396004540476E-3</v>
      </c>
      <c r="I16" s="72">
        <f>IF(RES_hh_tesh!I16=0,0,RES_hh_tesh!I16/RES_summary!I$19)</f>
        <v>7.5485722374975068E-3</v>
      </c>
      <c r="J16" s="72">
        <f>IF(RES_hh_tesh!J16=0,0,RES_hh_tesh!J16/RES_summary!J$19)</f>
        <v>9.1253584998190109E-3</v>
      </c>
      <c r="K16" s="72">
        <f>IF(RES_hh_tesh!K16=0,0,RES_hh_tesh!K16/RES_summary!K$19)</f>
        <v>1.0251302960183464E-2</v>
      </c>
      <c r="L16" s="72">
        <f>IF(RES_hh_tesh!L16=0,0,RES_hh_tesh!L16/RES_summary!L$19)</f>
        <v>2.2396656485347711E-2</v>
      </c>
      <c r="M16" s="72">
        <f>IF(RES_hh_tesh!M16=0,0,RES_hh_tesh!M16/RES_summary!M$19)</f>
        <v>1.5906874856355977E-2</v>
      </c>
      <c r="N16" s="72">
        <f>IF(RES_hh_tesh!N16=0,0,RES_hh_tesh!N16/RES_summary!N$19)</f>
        <v>1.4502359812940343E-2</v>
      </c>
      <c r="O16" s="72">
        <f>IF(RES_hh_tesh!O16=0,0,RES_hh_tesh!O16/RES_summary!O$19)</f>
        <v>1.6019045879713114E-2</v>
      </c>
      <c r="P16" s="72">
        <f>IF(RES_hh_tesh!P16=0,0,RES_hh_tesh!P16/RES_summary!P$19)</f>
        <v>2.0977737394986599E-2</v>
      </c>
      <c r="Q16" s="72">
        <f>IF(RES_hh_tesh!Q16=0,0,RES_hh_tesh!Q16/RES_summary!Q$19)</f>
        <v>2.0755535301787666E-2</v>
      </c>
      <c r="R16" s="72">
        <f>IF(RES_hh_tesh!R16=0,0,RES_hh_tesh!R16/RES_summary!R$19)</f>
        <v>2.4847302645133223E-2</v>
      </c>
      <c r="S16" s="72">
        <f>IF(RES_hh_tesh!S16=0,0,RES_hh_tesh!S16/RES_summary!S$19)</f>
        <v>2.7732438231845718E-2</v>
      </c>
      <c r="T16" s="72">
        <f>IF(RES_hh_tesh!T16=0,0,RES_hh_tesh!T16/RES_summary!T$19)</f>
        <v>4.1304862283125354E-2</v>
      </c>
      <c r="U16" s="72">
        <f>IF(RES_hh_tesh!U16=0,0,RES_hh_tesh!U16/RES_summary!U$19)</f>
        <v>3.0628642836561502E-2</v>
      </c>
      <c r="V16" s="72">
        <f>IF(RES_hh_tesh!V16=0,0,RES_hh_tesh!V16/RES_summary!V$19)</f>
        <v>3.5909424143661293E-2</v>
      </c>
      <c r="W16" s="72">
        <f>IF(RES_hh_tesh!W16=0,0,RES_hh_tesh!W16/RES_summary!W$19)</f>
        <v>6.0196168781033066E-2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19.63698917623725</v>
      </c>
      <c r="C17" s="69">
        <f>IF(RES_hh_tesh!C17=0,0,RES_hh_tesh!C17/RES_summary!C$19)</f>
        <v>20.239845786929799</v>
      </c>
      <c r="D17" s="69">
        <f>IF(RES_hh_tesh!D17=0,0,RES_hh_tesh!D17/RES_summary!D$19)</f>
        <v>20.409501779984815</v>
      </c>
      <c r="E17" s="69">
        <f>IF(RES_hh_tesh!E17=0,0,RES_hh_tesh!E17/RES_summary!E$19)</f>
        <v>19.460907353541803</v>
      </c>
      <c r="F17" s="69">
        <f>IF(RES_hh_tesh!F17=0,0,RES_hh_tesh!F17/RES_summary!F$19)</f>
        <v>19.734065547831676</v>
      </c>
      <c r="G17" s="69">
        <f>IF(RES_hh_tesh!G17=0,0,RES_hh_tesh!G17/RES_summary!G$19)</f>
        <v>20.304933109470802</v>
      </c>
      <c r="H17" s="69">
        <f>IF(RES_hh_tesh!H17=0,0,RES_hh_tesh!H17/RES_summary!H$19)</f>
        <v>20.656981055884998</v>
      </c>
      <c r="I17" s="69">
        <f>IF(RES_hh_tesh!I17=0,0,RES_hh_tesh!I17/RES_summary!I$19)</f>
        <v>18.356242498885258</v>
      </c>
      <c r="J17" s="69">
        <f>IF(RES_hh_tesh!J17=0,0,RES_hh_tesh!J17/RES_summary!J$19)</f>
        <v>17.653515969573519</v>
      </c>
      <c r="K17" s="69">
        <f>IF(RES_hh_tesh!K17=0,0,RES_hh_tesh!K17/RES_summary!K$19)</f>
        <v>17.060970500428922</v>
      </c>
      <c r="L17" s="69">
        <f>IF(RES_hh_tesh!L17=0,0,RES_hh_tesh!L17/RES_summary!L$19)</f>
        <v>18.106302691474038</v>
      </c>
      <c r="M17" s="69">
        <f>IF(RES_hh_tesh!M17=0,0,RES_hh_tesh!M17/RES_summary!M$19)</f>
        <v>16.8462600868327</v>
      </c>
      <c r="N17" s="69">
        <f>IF(RES_hh_tesh!N17=0,0,RES_hh_tesh!N17/RES_summary!N$19)</f>
        <v>17.845902587836783</v>
      </c>
      <c r="O17" s="69">
        <f>IF(RES_hh_tesh!O17=0,0,RES_hh_tesh!O17/RES_summary!O$19)</f>
        <v>17.428064920990018</v>
      </c>
      <c r="P17" s="69">
        <f>IF(RES_hh_tesh!P17=0,0,RES_hh_tesh!P17/RES_summary!P$19)</f>
        <v>16.448118932642817</v>
      </c>
      <c r="Q17" s="69">
        <f>IF(RES_hh_tesh!Q17=0,0,RES_hh_tesh!Q17/RES_summary!Q$19)</f>
        <v>15.931133968834141</v>
      </c>
      <c r="R17" s="69">
        <f>IF(RES_hh_tesh!R17=0,0,RES_hh_tesh!R17/RES_summary!R$19)</f>
        <v>17.31141123768673</v>
      </c>
      <c r="S17" s="69">
        <f>IF(RES_hh_tesh!S17=0,0,RES_hh_tesh!S17/RES_summary!S$19)</f>
        <v>17.394756081370723</v>
      </c>
      <c r="T17" s="69">
        <f>IF(RES_hh_tesh!T17=0,0,RES_hh_tesh!T17/RES_summary!T$19)</f>
        <v>17.328147975787324</v>
      </c>
      <c r="U17" s="69">
        <f>IF(RES_hh_tesh!U17=0,0,RES_hh_tesh!U17/RES_summary!U$19)</f>
        <v>17.483436517697942</v>
      </c>
      <c r="V17" s="69">
        <f>IF(RES_hh_tesh!V17=0,0,RES_hh_tesh!V17/RES_summary!V$19)</f>
        <v>17.380694757446587</v>
      </c>
      <c r="W17" s="69">
        <f>IF(RES_hh_tesh!W17=0,0,RES_hh_tesh!W17/RES_summary!W$19)</f>
        <v>17.839579516231563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21.485065791370477</v>
      </c>
      <c r="C18" s="72">
        <f>IF(RES_hh_tesh!C18=0,0,RES_hh_tesh!C18/RES_summary!C$19)</f>
        <v>17.612024402492835</v>
      </c>
      <c r="D18" s="72">
        <f>IF(RES_hh_tesh!D18=0,0,RES_hh_tesh!D18/RES_summary!D$19)</f>
        <v>22.446263273416612</v>
      </c>
      <c r="E18" s="72">
        <f>IF(RES_hh_tesh!E18=0,0,RES_hh_tesh!E18/RES_summary!E$19)</f>
        <v>15.820690982820773</v>
      </c>
      <c r="F18" s="72">
        <f>IF(RES_hh_tesh!F18=0,0,RES_hh_tesh!F18/RES_summary!F$19)</f>
        <v>23.530841643245871</v>
      </c>
      <c r="G18" s="72">
        <f>IF(RES_hh_tesh!G18=0,0,RES_hh_tesh!G18/RES_summary!G$19)</f>
        <v>23.561742298613268</v>
      </c>
      <c r="H18" s="72">
        <f>IF(RES_hh_tesh!H18=0,0,RES_hh_tesh!H18/RES_summary!H$19)</f>
        <v>21.627456671598818</v>
      </c>
      <c r="I18" s="72">
        <f>IF(RES_hh_tesh!I18=0,0,RES_hh_tesh!I18/RES_summary!I$19)</f>
        <v>14.17891875441277</v>
      </c>
      <c r="J18" s="72">
        <f>IF(RES_hh_tesh!J18=0,0,RES_hh_tesh!J18/RES_summary!J$19)</f>
        <v>18.906400008717441</v>
      </c>
      <c r="K18" s="72">
        <f>IF(RES_hh_tesh!K18=0,0,RES_hh_tesh!K18/RES_summary!K$19)</f>
        <v>13.563749720278347</v>
      </c>
      <c r="L18" s="72">
        <f>IF(RES_hh_tesh!L18=0,0,RES_hh_tesh!L18/RES_summary!L$19)</f>
        <v>15.990937562423749</v>
      </c>
      <c r="M18" s="72">
        <f>IF(RES_hh_tesh!M18=0,0,RES_hh_tesh!M18/RES_summary!M$19)</f>
        <v>20.810510904699417</v>
      </c>
      <c r="N18" s="72">
        <f>IF(RES_hh_tesh!N18=0,0,RES_hh_tesh!N18/RES_summary!N$19)</f>
        <v>19.659812648380687</v>
      </c>
      <c r="O18" s="72">
        <f>IF(RES_hh_tesh!O18=0,0,RES_hh_tesh!O18/RES_summary!O$19)</f>
        <v>20.701824790731756</v>
      </c>
      <c r="P18" s="72">
        <f>IF(RES_hh_tesh!P18=0,0,RES_hh_tesh!P18/RES_summary!P$19)</f>
        <v>19.231516865856069</v>
      </c>
      <c r="Q18" s="72">
        <f>IF(RES_hh_tesh!Q18=0,0,RES_hh_tesh!Q18/RES_summary!Q$19)</f>
        <v>14.900134854983051</v>
      </c>
      <c r="R18" s="72">
        <f>IF(RES_hh_tesh!R18=0,0,RES_hh_tesh!R18/RES_summary!R$19)</f>
        <v>6.7975707806832997</v>
      </c>
      <c r="S18" s="72">
        <f>IF(RES_hh_tesh!S18=0,0,RES_hh_tesh!S18/RES_summary!S$19)</f>
        <v>13.743130429160885</v>
      </c>
      <c r="T18" s="72">
        <f>IF(RES_hh_tesh!T18=0,0,RES_hh_tesh!T18/RES_summary!T$19)</f>
        <v>16.732457815409749</v>
      </c>
      <c r="U18" s="72">
        <f>IF(RES_hh_tesh!U18=0,0,RES_hh_tesh!U18/RES_summary!U$19)</f>
        <v>19.917045166731842</v>
      </c>
      <c r="V18" s="72">
        <f>IF(RES_hh_tesh!V18=0,0,RES_hh_tesh!V18/RES_summary!V$19)</f>
        <v>18.076112397925016</v>
      </c>
      <c r="W18" s="72">
        <f>IF(RES_hh_tesh!W18=0,0,RES_hh_tesh!W18/RES_summary!W$19)</f>
        <v>14.747245984371316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18.863625084981958</v>
      </c>
      <c r="C20" s="72">
        <f>IF(RES_hh_tesh!C20=0,0,RES_hh_tesh!C20/RES_summary!C$19)</f>
        <v>23.748737954682767</v>
      </c>
      <c r="D20" s="72">
        <f>IF(RES_hh_tesh!D20=0,0,RES_hh_tesh!D20/RES_summary!D$19)</f>
        <v>20.524825650318789</v>
      </c>
      <c r="E20" s="72">
        <f>IF(RES_hh_tesh!E20=0,0,RES_hh_tesh!E20/RES_summary!E$19)</f>
        <v>19.970872578570592</v>
      </c>
      <c r="F20" s="72">
        <f>IF(RES_hh_tesh!F20=0,0,RES_hh_tesh!F20/RES_summary!F$19)</f>
        <v>15.763629402228489</v>
      </c>
      <c r="G20" s="72">
        <f>IF(RES_hh_tesh!G20=0,0,RES_hh_tesh!G20/RES_summary!G$19)</f>
        <v>18.629011483784485</v>
      </c>
      <c r="H20" s="72">
        <f>IF(RES_hh_tesh!H20=0,0,RES_hh_tesh!H20/RES_summary!H$19)</f>
        <v>22.85997011262435</v>
      </c>
      <c r="I20" s="72">
        <f>IF(RES_hh_tesh!I20=0,0,RES_hh_tesh!I20/RES_summary!I$19)</f>
        <v>16.902578097073125</v>
      </c>
      <c r="J20" s="72">
        <f>IF(RES_hh_tesh!J20=0,0,RES_hh_tesh!J20/RES_summary!J$19)</f>
        <v>20.395883244041144</v>
      </c>
      <c r="K20" s="72">
        <f>IF(RES_hh_tesh!K20=0,0,RES_hh_tesh!K20/RES_summary!K$19)</f>
        <v>15.894552590612085</v>
      </c>
      <c r="L20" s="72">
        <f>IF(RES_hh_tesh!L20=0,0,RES_hh_tesh!L20/RES_summary!L$19)</f>
        <v>14.080389317351164</v>
      </c>
      <c r="M20" s="72">
        <f>IF(RES_hh_tesh!M20=0,0,RES_hh_tesh!M20/RES_summary!M$19)</f>
        <v>18.329604248425916</v>
      </c>
      <c r="N20" s="72">
        <f>IF(RES_hh_tesh!N20=0,0,RES_hh_tesh!N20/RES_summary!N$19)</f>
        <v>19.172629958109386</v>
      </c>
      <c r="O20" s="72">
        <f>IF(RES_hh_tesh!O20=0,0,RES_hh_tesh!O20/RES_summary!O$19)</f>
        <v>16.395067446223759</v>
      </c>
      <c r="P20" s="72">
        <f>IF(RES_hh_tesh!P20=0,0,RES_hh_tesh!P20/RES_summary!P$19)</f>
        <v>16.783637675159405</v>
      </c>
      <c r="Q20" s="72">
        <f>IF(RES_hh_tesh!Q20=0,0,RES_hh_tesh!Q20/RES_summary!Q$19)</f>
        <v>18.342489521629552</v>
      </c>
      <c r="R20" s="72">
        <f>IF(RES_hh_tesh!R20=0,0,RES_hh_tesh!R20/RES_summary!R$19)</f>
        <v>16.888164347653071</v>
      </c>
      <c r="S20" s="72">
        <f>IF(RES_hh_tesh!S20=0,0,RES_hh_tesh!S20/RES_summary!S$19)</f>
        <v>14.369738683926949</v>
      </c>
      <c r="T20" s="72">
        <f>IF(RES_hh_tesh!T20=0,0,RES_hh_tesh!T20/RES_summary!T$19)</f>
        <v>16.26197150231993</v>
      </c>
      <c r="U20" s="72">
        <f>IF(RES_hh_tesh!U20=0,0,RES_hh_tesh!U20/RES_summary!U$19)</f>
        <v>18.558286223076369</v>
      </c>
      <c r="V20" s="72">
        <f>IF(RES_hh_tesh!V20=0,0,RES_hh_tesh!V20/RES_summary!V$19)</f>
        <v>19.917892756792341</v>
      </c>
      <c r="W20" s="72">
        <f>IF(RES_hh_tesh!W20=0,0,RES_hh_tesh!W20/RES_summary!W$19)</f>
        <v>13.260653814612995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19.784745001092663</v>
      </c>
      <c r="C21" s="72">
        <f>IF(RES_hh_tesh!C21=0,0,RES_hh_tesh!C21/RES_summary!C$19)</f>
        <v>20.514120992259588</v>
      </c>
      <c r="D21" s="72">
        <f>IF(RES_hh_tesh!D21=0,0,RES_hh_tesh!D21/RES_summary!D$19)</f>
        <v>19.522675918290723</v>
      </c>
      <c r="E21" s="72">
        <f>IF(RES_hh_tesh!E21=0,0,RES_hh_tesh!E21/RES_summary!E$19)</f>
        <v>18.751964920152773</v>
      </c>
      <c r="F21" s="72">
        <f>IF(RES_hh_tesh!F21=0,0,RES_hh_tesh!F21/RES_summary!F$19)</f>
        <v>18.780968673045141</v>
      </c>
      <c r="G21" s="72">
        <f>IF(RES_hh_tesh!G21=0,0,RES_hh_tesh!G21/RES_summary!G$19)</f>
        <v>21.208843445957438</v>
      </c>
      <c r="H21" s="72">
        <f>IF(RES_hh_tesh!H21=0,0,RES_hh_tesh!H21/RES_summary!H$19)</f>
        <v>21.123301754156934</v>
      </c>
      <c r="I21" s="72">
        <f>IF(RES_hh_tesh!I21=0,0,RES_hh_tesh!I21/RES_summary!I$19)</f>
        <v>18.184437874825786</v>
      </c>
      <c r="J21" s="72">
        <f>IF(RES_hh_tesh!J21=0,0,RES_hh_tesh!J21/RES_summary!J$19)</f>
        <v>17.786687050039045</v>
      </c>
      <c r="K21" s="72">
        <f>IF(RES_hh_tesh!K21=0,0,RES_hh_tesh!K21/RES_summary!K$19)</f>
        <v>17.061670208819695</v>
      </c>
      <c r="L21" s="72">
        <f>IF(RES_hh_tesh!L21=0,0,RES_hh_tesh!L21/RES_summary!L$19)</f>
        <v>17.930904741808572</v>
      </c>
      <c r="M21" s="72">
        <f>IF(RES_hh_tesh!M21=0,0,RES_hh_tesh!M21/RES_summary!M$19)</f>
        <v>16.947743253475291</v>
      </c>
      <c r="N21" s="72">
        <f>IF(RES_hh_tesh!N21=0,0,RES_hh_tesh!N21/RES_summary!N$19)</f>
        <v>18.088318480982732</v>
      </c>
      <c r="O21" s="72">
        <f>IF(RES_hh_tesh!O21=0,0,RES_hh_tesh!O21/RES_summary!O$19)</f>
        <v>17.125008214702873</v>
      </c>
      <c r="P21" s="72">
        <f>IF(RES_hh_tesh!P21=0,0,RES_hh_tesh!P21/RES_summary!P$19)</f>
        <v>16.595980665674979</v>
      </c>
      <c r="Q21" s="72">
        <f>IF(RES_hh_tesh!Q21=0,0,RES_hh_tesh!Q21/RES_summary!Q$19)</f>
        <v>15.625428691685684</v>
      </c>
      <c r="R21" s="72">
        <f>IF(RES_hh_tesh!R21=0,0,RES_hh_tesh!R21/RES_summary!R$19)</f>
        <v>18.070335545033039</v>
      </c>
      <c r="S21" s="72">
        <f>IF(RES_hh_tesh!S21=0,0,RES_hh_tesh!S21/RES_summary!S$19)</f>
        <v>16.971182925536308</v>
      </c>
      <c r="T21" s="72">
        <f>IF(RES_hh_tesh!T21=0,0,RES_hh_tesh!T21/RES_summary!T$19)</f>
        <v>16.811239552836348</v>
      </c>
      <c r="U21" s="72">
        <f>IF(RES_hh_tesh!U21=0,0,RES_hh_tesh!U21/RES_summary!U$19)</f>
        <v>17.865180316186137</v>
      </c>
      <c r="V21" s="72">
        <f>IF(RES_hh_tesh!V21=0,0,RES_hh_tesh!V21/RES_summary!V$19)</f>
        <v>17.074468429451294</v>
      </c>
      <c r="W21" s="72">
        <f>IF(RES_hh_tesh!W21=0,0,RES_hh_tesh!W21/RES_summary!W$19)</f>
        <v>18.238163388910301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19.787150328823067</v>
      </c>
      <c r="C22" s="72">
        <f>IF(RES_hh_tesh!C22=0,0,RES_hh_tesh!C22/RES_summary!C$19)</f>
        <v>20.108091857492173</v>
      </c>
      <c r="D22" s="72">
        <f>IF(RES_hh_tesh!D22=0,0,RES_hh_tesh!D22/RES_summary!D$19)</f>
        <v>19.437498666015252</v>
      </c>
      <c r="E22" s="72">
        <f>IF(RES_hh_tesh!E22=0,0,RES_hh_tesh!E22/RES_summary!E$19)</f>
        <v>20.463340306803371</v>
      </c>
      <c r="F22" s="72">
        <f>IF(RES_hh_tesh!F22=0,0,RES_hh_tesh!F22/RES_summary!F$19)</f>
        <v>20.544147420127665</v>
      </c>
      <c r="G22" s="72">
        <f>IF(RES_hh_tesh!G22=0,0,RES_hh_tesh!G22/RES_summary!G$19)</f>
        <v>19.098816789057583</v>
      </c>
      <c r="H22" s="72">
        <f>IF(RES_hh_tesh!H22=0,0,RES_hh_tesh!H22/RES_summary!H$19)</f>
        <v>18.91581054603957</v>
      </c>
      <c r="I22" s="72">
        <f>IF(RES_hh_tesh!I22=0,0,RES_hh_tesh!I22/RES_summary!I$19)</f>
        <v>18.928062965474837</v>
      </c>
      <c r="J22" s="72">
        <f>IF(RES_hh_tesh!J22=0,0,RES_hh_tesh!J22/RES_summary!J$19)</f>
        <v>18.177511840734894</v>
      </c>
      <c r="K22" s="72">
        <f>IF(RES_hh_tesh!K22=0,0,RES_hh_tesh!K22/RES_summary!K$19)</f>
        <v>17.700579104928366</v>
      </c>
      <c r="L22" s="72">
        <f>IF(RES_hh_tesh!L22=0,0,RES_hh_tesh!L22/RES_summary!L$19)</f>
        <v>18.295292867835357</v>
      </c>
      <c r="M22" s="72">
        <f>IF(RES_hh_tesh!M22=0,0,RES_hh_tesh!M22/RES_summary!M$19)</f>
        <v>16.342862108871007</v>
      </c>
      <c r="N22" s="72">
        <f>IF(RES_hh_tesh!N22=0,0,RES_hh_tesh!N22/RES_summary!N$19)</f>
        <v>17.811464500502399</v>
      </c>
      <c r="O22" s="72">
        <f>IF(RES_hh_tesh!O22=0,0,RES_hh_tesh!O22/RES_summary!O$19)</f>
        <v>17.192907979345794</v>
      </c>
      <c r="P22" s="72">
        <f>IF(RES_hh_tesh!P22=0,0,RES_hh_tesh!P22/RES_summary!P$19)</f>
        <v>16.70558166421986</v>
      </c>
      <c r="Q22" s="72">
        <f>IF(RES_hh_tesh!Q22=0,0,RES_hh_tesh!Q22/RES_summary!Q$19)</f>
        <v>16.104934475501384</v>
      </c>
      <c r="R22" s="72">
        <f>IF(RES_hh_tesh!R22=0,0,RES_hh_tesh!R22/RES_summary!R$19)</f>
        <v>17.083127481343936</v>
      </c>
      <c r="S22" s="72">
        <f>IF(RES_hh_tesh!S22=0,0,RES_hh_tesh!S22/RES_summary!S$19)</f>
        <v>17.411543899686475</v>
      </c>
      <c r="T22" s="72">
        <f>IF(RES_hh_tesh!T22=0,0,RES_hh_tesh!T22/RES_summary!T$19)</f>
        <v>17.588816185782054</v>
      </c>
      <c r="U22" s="72">
        <f>IF(RES_hh_tesh!U22=0,0,RES_hh_tesh!U22/RES_summary!U$19)</f>
        <v>17.043614443509551</v>
      </c>
      <c r="V22" s="72">
        <f>IF(RES_hh_tesh!V22=0,0,RES_hh_tesh!V22/RES_summary!V$19)</f>
        <v>17.817531287565878</v>
      </c>
      <c r="W22" s="72">
        <f>IF(RES_hh_tesh!W22=0,0,RES_hh_tesh!W22/RES_summary!W$19)</f>
        <v>17.645701923721276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19.511809001608736</v>
      </c>
      <c r="C24" s="72">
        <f>IF(RES_hh_tesh!C24=0,0,RES_hh_tesh!C24/RES_summary!C$19)</f>
        <v>20.310646621880181</v>
      </c>
      <c r="D24" s="72">
        <f>IF(RES_hh_tesh!D24=0,0,RES_hh_tesh!D24/RES_summary!D$19)</f>
        <v>20.862959026393579</v>
      </c>
      <c r="E24" s="72">
        <f>IF(RES_hh_tesh!E24=0,0,RES_hh_tesh!E24/RES_summary!E$19)</f>
        <v>19.136704501379921</v>
      </c>
      <c r="F24" s="72">
        <f>IF(RES_hh_tesh!F24=0,0,RES_hh_tesh!F24/RES_summary!F$19)</f>
        <v>19.315101958851479</v>
      </c>
      <c r="G24" s="72">
        <f>IF(RES_hh_tesh!G24=0,0,RES_hh_tesh!G24/RES_summary!G$19)</f>
        <v>20.862309969450092</v>
      </c>
      <c r="H24" s="72">
        <f>IF(RES_hh_tesh!H24=0,0,RES_hh_tesh!H24/RES_summary!H$19)</f>
        <v>21.655944152616822</v>
      </c>
      <c r="I24" s="72">
        <f>IF(RES_hh_tesh!I24=0,0,RES_hh_tesh!I24/RES_summary!I$19)</f>
        <v>18.099582201872753</v>
      </c>
      <c r="J24" s="72">
        <f>IF(RES_hh_tesh!J24=0,0,RES_hh_tesh!J24/RES_summary!J$19)</f>
        <v>17.124832425608478</v>
      </c>
      <c r="K24" s="72">
        <f>IF(RES_hh_tesh!K24=0,0,RES_hh_tesh!K24/RES_summary!K$19)</f>
        <v>16.578871835399251</v>
      </c>
      <c r="L24" s="72">
        <f>IF(RES_hh_tesh!L24=0,0,RES_hh_tesh!L24/RES_summary!L$19)</f>
        <v>18.007739740944057</v>
      </c>
      <c r="M24" s="72">
        <f>IF(RES_hh_tesh!M24=0,0,RES_hh_tesh!M24/RES_summary!M$19)</f>
        <v>17.136997408676415</v>
      </c>
      <c r="N24" s="72">
        <f>IF(RES_hh_tesh!N24=0,0,RES_hh_tesh!N24/RES_summary!N$19)</f>
        <v>17.835959782979526</v>
      </c>
      <c r="O24" s="72">
        <f>IF(RES_hh_tesh!O24=0,0,RES_hh_tesh!O24/RES_summary!O$19)</f>
        <v>17.668152912814445</v>
      </c>
      <c r="P24" s="72">
        <f>IF(RES_hh_tesh!P24=0,0,RES_hh_tesh!P24/RES_summary!P$19)</f>
        <v>16.239523422060369</v>
      </c>
      <c r="Q24" s="72">
        <f>IF(RES_hh_tesh!Q24=0,0,RES_hh_tesh!Q24/RES_summary!Q$19)</f>
        <v>15.791646149199783</v>
      </c>
      <c r="R24" s="72">
        <f>IF(RES_hh_tesh!R24=0,0,RES_hh_tesh!R24/RES_summary!R$19)</f>
        <v>17.45511513048001</v>
      </c>
      <c r="S24" s="72">
        <f>IF(RES_hh_tesh!S24=0,0,RES_hh_tesh!S24/RES_summary!S$19)</f>
        <v>17.450273650039406</v>
      </c>
      <c r="T24" s="72">
        <f>IF(RES_hh_tesh!T24=0,0,RES_hh_tesh!T24/RES_summary!T$19)</f>
        <v>17.275930982817691</v>
      </c>
      <c r="U24" s="72">
        <f>IF(RES_hh_tesh!U24=0,0,RES_hh_tesh!U24/RES_summary!U$19)</f>
        <v>17.733433190531144</v>
      </c>
      <c r="V24" s="72">
        <f>IF(RES_hh_tesh!V24=0,0,RES_hh_tesh!V24/RES_summary!V$19)</f>
        <v>17.105376429812377</v>
      </c>
      <c r="W24" s="72">
        <f>IF(RES_hh_tesh!W24=0,0,RES_hh_tesh!W24/RES_summary!W$19)</f>
        <v>17.864771820139257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19.32961567045071</v>
      </c>
      <c r="C25" s="74">
        <f>IF(RES_hh_tesh!C25=0,0,RES_hh_tesh!C25/RES_summary!C$19)</f>
        <v>20.454615720002391</v>
      </c>
      <c r="D25" s="74">
        <f>IF(RES_hh_tesh!D25=0,0,RES_hh_tesh!D25/RES_summary!D$19)</f>
        <v>20.042826525295908</v>
      </c>
      <c r="E25" s="74">
        <f>IF(RES_hh_tesh!E25=0,0,RES_hh_tesh!E25/RES_summary!E$19)</f>
        <v>19.731720053781896</v>
      </c>
      <c r="F25" s="74">
        <f>IF(RES_hh_tesh!F25=0,0,RES_hh_tesh!F25/RES_summary!F$19)</f>
        <v>19.437385712518477</v>
      </c>
      <c r="G25" s="74">
        <f>IF(RES_hh_tesh!G25=0,0,RES_hh_tesh!G25/RES_summary!G$19)</f>
        <v>19.12173804881159</v>
      </c>
      <c r="H25" s="74">
        <f>IF(RES_hh_tesh!H25=0,0,RES_hh_tesh!H25/RES_summary!H$19)</f>
        <v>19.376113172488754</v>
      </c>
      <c r="I25" s="74">
        <f>IF(RES_hh_tesh!I25=0,0,RES_hh_tesh!I25/RES_summary!I$19)</f>
        <v>18.638525624508134</v>
      </c>
      <c r="J25" s="74">
        <f>IF(RES_hh_tesh!J25=0,0,RES_hh_tesh!J25/RES_summary!J$19)</f>
        <v>18.134503480623177</v>
      </c>
      <c r="K25" s="74">
        <f>IF(RES_hh_tesh!K25=0,0,RES_hh_tesh!K25/RES_summary!K$19)</f>
        <v>17.340795696896915</v>
      </c>
      <c r="L25" s="74">
        <f>IF(RES_hh_tesh!L25=0,0,RES_hh_tesh!L25/RES_summary!L$19)</f>
        <v>18.348750918786958</v>
      </c>
      <c r="M25" s="74">
        <f>IF(RES_hh_tesh!M25=0,0,RES_hh_tesh!M25/RES_summary!M$19)</f>
        <v>16.920439522106282</v>
      </c>
      <c r="N25" s="74">
        <f>IF(RES_hh_tesh!N25=0,0,RES_hh_tesh!N25/RES_summary!N$19)</f>
        <v>17.604382042681319</v>
      </c>
      <c r="O25" s="74">
        <f>IF(RES_hh_tesh!O25=0,0,RES_hh_tesh!O25/RES_summary!O$19)</f>
        <v>17.099733285458676</v>
      </c>
      <c r="P25" s="74">
        <f>IF(RES_hh_tesh!P25=0,0,RES_hh_tesh!P25/RES_summary!P$19)</f>
        <v>15.867841732430136</v>
      </c>
      <c r="Q25" s="74">
        <f>IF(RES_hh_tesh!Q25=0,0,RES_hh_tesh!Q25/RES_summary!Q$19)</f>
        <v>15.986909219891437</v>
      </c>
      <c r="R25" s="74">
        <f>IF(RES_hh_tesh!R25=0,0,RES_hh_tesh!R25/RES_summary!R$19)</f>
        <v>17.501063103949985</v>
      </c>
      <c r="S25" s="74">
        <f>IF(RES_hh_tesh!S25=0,0,RES_hh_tesh!S25/RES_summary!S$19)</f>
        <v>17.484248618722621</v>
      </c>
      <c r="T25" s="74">
        <f>IF(RES_hh_tesh!T25=0,0,RES_hh_tesh!T25/RES_summary!T$19)</f>
        <v>16.728972484655632</v>
      </c>
      <c r="U25" s="74">
        <f>IF(RES_hh_tesh!U25=0,0,RES_hh_tesh!U25/RES_summary!U$19)</f>
        <v>17.933563048775802</v>
      </c>
      <c r="V25" s="74">
        <f>IF(RES_hh_tesh!V25=0,0,RES_hh_tesh!V25/RES_summary!V$19)</f>
        <v>16.890102356604228</v>
      </c>
      <c r="W25" s="74">
        <f>IF(RES_hh_tesh!W25=0,0,RES_hh_tesh!W25/RES_summary!W$19)</f>
        <v>18.393951033168058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13.261068460594288</v>
      </c>
      <c r="C27" s="69">
        <f>IF(RES_hh_tesh!C27=0,0,RES_hh_tesh!C27/RES_summary!C$19)</f>
        <v>13.6723522890372</v>
      </c>
      <c r="D27" s="69">
        <f>IF(RES_hh_tesh!D27=0,0,RES_hh_tesh!D27/RES_summary!D$19)</f>
        <v>11.631445894523301</v>
      </c>
      <c r="E27" s="69">
        <f>IF(RES_hh_tesh!E27=0,0,RES_hh_tesh!E27/RES_summary!E$19)</f>
        <v>11.557692503373211</v>
      </c>
      <c r="F27" s="69">
        <f>IF(RES_hh_tesh!F27=0,0,RES_hh_tesh!F27/RES_summary!F$19)</f>
        <v>11.567742717748986</v>
      </c>
      <c r="G27" s="69">
        <f>IF(RES_hh_tesh!G27=0,0,RES_hh_tesh!G27/RES_summary!G$19)</f>
        <v>10.404166010860065</v>
      </c>
      <c r="H27" s="69">
        <f>IF(RES_hh_tesh!H27=0,0,RES_hh_tesh!H27/RES_summary!H$19)</f>
        <v>10.878511738836766</v>
      </c>
      <c r="I27" s="69">
        <f>IF(RES_hh_tesh!I27=0,0,RES_hh_tesh!I27/RES_summary!I$19)</f>
        <v>9.6850413005686349</v>
      </c>
      <c r="J27" s="69">
        <f>IF(RES_hh_tesh!J27=0,0,RES_hh_tesh!J27/RES_summary!J$19)</f>
        <v>9.3818262418614484</v>
      </c>
      <c r="K27" s="69">
        <f>IF(RES_hh_tesh!K27=0,0,RES_hh_tesh!K27/RES_summary!K$19)</f>
        <v>8.3400091373130092</v>
      </c>
      <c r="L27" s="69">
        <f>IF(RES_hh_tesh!L27=0,0,RES_hh_tesh!L27/RES_summary!L$19)</f>
        <v>9.3818906941236122</v>
      </c>
      <c r="M27" s="69">
        <f>IF(RES_hh_tesh!M27=0,0,RES_hh_tesh!M27/RES_summary!M$19)</f>
        <v>8.6400789830163713</v>
      </c>
      <c r="N27" s="69">
        <f>IF(RES_hh_tesh!N27=0,0,RES_hh_tesh!N27/RES_summary!N$19)</f>
        <v>8.7067364694575673</v>
      </c>
      <c r="O27" s="69">
        <f>IF(RES_hh_tesh!O27=0,0,RES_hh_tesh!O27/RES_summary!O$19)</f>
        <v>8.3166274076350124</v>
      </c>
      <c r="P27" s="69">
        <f>IF(RES_hh_tesh!P27=0,0,RES_hh_tesh!P27/RES_summary!P$19)</f>
        <v>8.0414982204621825</v>
      </c>
      <c r="Q27" s="69">
        <f>IF(RES_hh_tesh!Q27=0,0,RES_hh_tesh!Q27/RES_summary!Q$19)</f>
        <v>8.2536747858939403</v>
      </c>
      <c r="R27" s="69">
        <f>IF(RES_hh_tesh!R27=0,0,RES_hh_tesh!R27/RES_summary!R$19)</f>
        <v>9.3212757428740662</v>
      </c>
      <c r="S27" s="69">
        <f>IF(RES_hh_tesh!S27=0,0,RES_hh_tesh!S27/RES_summary!S$19)</f>
        <v>9.2394315774254281</v>
      </c>
      <c r="T27" s="69">
        <f>IF(RES_hh_tesh!T27=0,0,RES_hh_tesh!T27/RES_summary!T$19)</f>
        <v>8.7972713156114715</v>
      </c>
      <c r="U27" s="69">
        <f>IF(RES_hh_tesh!U27=0,0,RES_hh_tesh!U27/RES_summary!U$19)</f>
        <v>9.3067891798407505</v>
      </c>
      <c r="V27" s="69">
        <f>IF(RES_hh_tesh!V27=0,0,RES_hh_tesh!V27/RES_summary!V$19)</f>
        <v>8.6156957773922009</v>
      </c>
      <c r="W27" s="69">
        <f>IF(RES_hh_tesh!W27=0,0,RES_hh_tesh!W27/RES_summary!W$19)</f>
        <v>9.1366973723771157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14.53574639461263</v>
      </c>
      <c r="C28" s="72">
        <f>IF(RES_hh_tesh!C28=0,0,RES_hh_tesh!C28/RES_summary!C$19)</f>
        <v>11.962608088676783</v>
      </c>
      <c r="D28" s="72">
        <f>IF(RES_hh_tesh!D28=0,0,RES_hh_tesh!D28/RES_summary!D$19)</f>
        <v>12.657416596190776</v>
      </c>
      <c r="E28" s="72">
        <f>IF(RES_hh_tesh!E28=0,0,RES_hh_tesh!E28/RES_summary!E$19)</f>
        <v>9.4431436154913939</v>
      </c>
      <c r="F28" s="72">
        <f>IF(RES_hh_tesh!F28=0,0,RES_hh_tesh!F28/RES_summary!F$19)</f>
        <v>14.261523823181303</v>
      </c>
      <c r="G28" s="72">
        <f>IF(RES_hh_tesh!G28=0,0,RES_hh_tesh!G28/RES_summary!G$19)</f>
        <v>12.140779336377234</v>
      </c>
      <c r="H28" s="72">
        <f>IF(RES_hh_tesh!H28=0,0,RES_hh_tesh!H28/RES_summary!H$19)</f>
        <v>11.392134942612437</v>
      </c>
      <c r="I28" s="72">
        <f>IF(RES_hh_tesh!I28=0,0,RES_hh_tesh!I28/RES_summary!I$19)</f>
        <v>7.5119391045663875</v>
      </c>
      <c r="J28" s="72">
        <f>IF(RES_hh_tesh!J28=0,0,RES_hh_tesh!J28/RES_summary!J$19)</f>
        <v>10.128850216107327</v>
      </c>
      <c r="K28" s="72">
        <f>IF(RES_hh_tesh!K28=0,0,RES_hh_tesh!K28/RES_summary!K$19)</f>
        <v>6.3064822919910304</v>
      </c>
      <c r="L28" s="72">
        <f>IF(RES_hh_tesh!L28=0,0,RES_hh_tesh!L28/RES_summary!L$19)</f>
        <v>8.4534705153948515</v>
      </c>
      <c r="M28" s="72">
        <f>IF(RES_hh_tesh!M28=0,0,RES_hh_tesh!M28/RES_summary!M$19)</f>
        <v>10.560871069957715</v>
      </c>
      <c r="N28" s="72">
        <f>IF(RES_hh_tesh!N28=0,0,RES_hh_tesh!N28/RES_summary!N$19)</f>
        <v>10.167809822134405</v>
      </c>
      <c r="O28" s="72">
        <f>IF(RES_hh_tesh!O28=0,0,RES_hh_tesh!O28/RES_summary!O$19)</f>
        <v>10.048973794089919</v>
      </c>
      <c r="P28" s="72">
        <f>IF(RES_hh_tesh!P28=0,0,RES_hh_tesh!P28/RES_summary!P$19)</f>
        <v>9.4058749737128817</v>
      </c>
      <c r="Q28" s="72">
        <f>IF(RES_hh_tesh!Q28=0,0,RES_hh_tesh!Q28/RES_summary!Q$19)</f>
        <v>9.5170169921996504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12.712932676722701</v>
      </c>
      <c r="C29" s="72">
        <f>IF(RES_hh_tesh!C29=0,0,RES_hh_tesh!C29/RES_summary!C$19)</f>
        <v>16.142299332607074</v>
      </c>
      <c r="D29" s="72">
        <f>IF(RES_hh_tesh!D29=0,0,RES_hh_tesh!D29/RES_summary!D$19)</f>
        <v>8.4502229630122478</v>
      </c>
      <c r="E29" s="72">
        <f>IF(RES_hh_tesh!E29=0,0,RES_hh_tesh!E29/RES_summary!E$19)</f>
        <v>11.784313057319958</v>
      </c>
      <c r="F29" s="72">
        <f>IF(RES_hh_tesh!F29=0,0,RES_hh_tesh!F29/RES_summary!F$19)</f>
        <v>12.550636056096058</v>
      </c>
      <c r="G29" s="72">
        <f>IF(RES_hh_tesh!G29=0,0,RES_hh_tesh!G29/RES_summary!G$19)</f>
        <v>10.174147758008383</v>
      </c>
      <c r="H29" s="72">
        <f>IF(RES_hh_tesh!H29=0,0,RES_hh_tesh!H29/RES_summary!H$19)</f>
        <v>10.888630599432473</v>
      </c>
      <c r="I29" s="72">
        <f>IF(RES_hh_tesh!I29=0,0,RES_hh_tesh!I29/RES_summary!I$19)</f>
        <v>7.3004517070855792</v>
      </c>
      <c r="J29" s="72">
        <f>IF(RES_hh_tesh!J29=0,0,RES_hh_tesh!J29/RES_summary!J$19)</f>
        <v>9.6474992207727084</v>
      </c>
      <c r="K29" s="72">
        <f>IF(RES_hh_tesh!K29=0,0,RES_hh_tesh!K29/RES_summary!K$19)</f>
        <v>8.3760827795452908</v>
      </c>
      <c r="L29" s="72">
        <f>IF(RES_hh_tesh!L29=0,0,RES_hh_tesh!L29/RES_summary!L$19)</f>
        <v>9.9329147587002353</v>
      </c>
      <c r="M29" s="72">
        <f>IF(RES_hh_tesh!M29=0,0,RES_hh_tesh!M29/RES_summary!M$19)</f>
        <v>9.6931103196300938</v>
      </c>
      <c r="N29" s="72">
        <f>IF(RES_hh_tesh!N29=0,0,RES_hh_tesh!N29/RES_summary!N$19)</f>
        <v>7.625250593130561</v>
      </c>
      <c r="O29" s="72">
        <f>IF(RES_hh_tesh!O29=0,0,RES_hh_tesh!O29/RES_summary!O$19)</f>
        <v>7.1648737068431334</v>
      </c>
      <c r="P29" s="72">
        <f>IF(RES_hh_tesh!P29=0,0,RES_hh_tesh!P29/RES_summary!P$19)</f>
        <v>7.9822870946032083</v>
      </c>
      <c r="Q29" s="72">
        <f>IF(RES_hh_tesh!Q29=0,0,RES_hh_tesh!Q29/RES_summary!Q$19)</f>
        <v>8.2996737947049901</v>
      </c>
      <c r="R29" s="72">
        <f>IF(RES_hh_tesh!R29=0,0,RES_hh_tesh!R29/RES_summary!R$19)</f>
        <v>10.376918896312468</v>
      </c>
      <c r="S29" s="72">
        <f>IF(RES_hh_tesh!S29=0,0,RES_hh_tesh!S29/RES_summary!S$19)</f>
        <v>10.273458217304603</v>
      </c>
      <c r="T29" s="72">
        <f>IF(RES_hh_tesh!T29=0,0,RES_hh_tesh!T29/RES_summary!T$19)</f>
        <v>8.9190986986790293</v>
      </c>
      <c r="U29" s="72">
        <f>IF(RES_hh_tesh!U29=0,0,RES_hh_tesh!U29/RES_summary!U$19)</f>
        <v>10.603682039175165</v>
      </c>
      <c r="V29" s="72">
        <f>IF(RES_hh_tesh!V29=0,0,RES_hh_tesh!V29/RES_summary!V$19)</f>
        <v>7.928958537727909</v>
      </c>
      <c r="W29" s="72">
        <f>IF(RES_hh_tesh!W29=0,0,RES_hh_tesh!W29/RES_summary!W$19)</f>
        <v>8.4378493977598428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13.366862595575618</v>
      </c>
      <c r="C30" s="72">
        <f>IF(RES_hh_tesh!C30=0,0,RES_hh_tesh!C30/RES_summary!C$19)</f>
        <v>13.854073733820094</v>
      </c>
      <c r="D30" s="72">
        <f>IF(RES_hh_tesh!D30=0,0,RES_hh_tesh!D30/RES_summary!D$19)</f>
        <v>11.078919252836116</v>
      </c>
      <c r="E30" s="72">
        <f>IF(RES_hh_tesh!E30=0,0,RES_hh_tesh!E30/RES_summary!E$19)</f>
        <v>11.124763324928074</v>
      </c>
      <c r="F30" s="72">
        <f>IF(RES_hh_tesh!F30=0,0,RES_hh_tesh!F30/RES_summary!F$19)</f>
        <v>11.033431334938632</v>
      </c>
      <c r="G30" s="72">
        <f>IF(RES_hh_tesh!G30=0,0,RES_hh_tesh!G30/RES_summary!G$19)</f>
        <v>10.888795070288944</v>
      </c>
      <c r="H30" s="72">
        <f>IF(RES_hh_tesh!H30=0,0,RES_hh_tesh!H30/RES_summary!H$19)</f>
        <v>11.130377981461979</v>
      </c>
      <c r="I30" s="72">
        <f>IF(RES_hh_tesh!I30=0,0,RES_hh_tesh!I30/RES_summary!I$19)</f>
        <v>9.6758879848037029</v>
      </c>
      <c r="J30" s="72">
        <f>IF(RES_hh_tesh!J30=0,0,RES_hh_tesh!J30/RES_summary!J$19)</f>
        <v>9.6055394568140677</v>
      </c>
      <c r="K30" s="72">
        <f>IF(RES_hh_tesh!K30=0,0,RES_hh_tesh!K30/RES_summary!K$19)</f>
        <v>7.9398696518236749</v>
      </c>
      <c r="L30" s="72">
        <f>IF(RES_hh_tesh!L30=0,0,RES_hh_tesh!L30/RES_summary!L$19)</f>
        <v>9.4184761152457117</v>
      </c>
      <c r="M30" s="72">
        <f>IF(RES_hh_tesh!M30=0,0,RES_hh_tesh!M30/RES_summary!M$19)</f>
        <v>8.7649641708143555</v>
      </c>
      <c r="N30" s="72">
        <f>IF(RES_hh_tesh!N30=0,0,RES_hh_tesh!N30/RES_summary!N$19)</f>
        <v>8.829812922463363</v>
      </c>
      <c r="O30" s="72">
        <f>IF(RES_hh_tesh!O30=0,0,RES_hh_tesh!O30/RES_summary!O$19)</f>
        <v>8.1786246491497216</v>
      </c>
      <c r="P30" s="72">
        <f>IF(RES_hh_tesh!P30=0,0,RES_hh_tesh!P30/RES_summary!P$19)</f>
        <v>8.1075424872796216</v>
      </c>
      <c r="Q30" s="72">
        <f>IF(RES_hh_tesh!Q30=0,0,RES_hh_tesh!Q30/RES_summary!Q$19)</f>
        <v>8.0924533156459795</v>
      </c>
      <c r="R30" s="72">
        <f>IF(RES_hh_tesh!R30=0,0,RES_hh_tesh!R30/RES_summary!R$19)</f>
        <v>9.7379228862573761</v>
      </c>
      <c r="S30" s="72">
        <f>IF(RES_hh_tesh!S30=0,0,RES_hh_tesh!S30/RES_summary!S$19)</f>
        <v>9.0035153284536253</v>
      </c>
      <c r="T30" s="72">
        <f>IF(RES_hh_tesh!T30=0,0,RES_hh_tesh!T30/RES_summary!T$19)</f>
        <v>8.5275337341078128</v>
      </c>
      <c r="U30" s="72">
        <f>IF(RES_hh_tesh!U30=0,0,RES_hh_tesh!U30/RES_summary!U$19)</f>
        <v>9.5112406847558812</v>
      </c>
      <c r="V30" s="72">
        <f>IF(RES_hh_tesh!V30=0,0,RES_hh_tesh!V30/RES_summary!V$19)</f>
        <v>8.4648427205207852</v>
      </c>
      <c r="W30" s="72">
        <f>IF(RES_hh_tesh!W30=0,0,RES_hh_tesh!W30/RES_summary!W$19)</f>
        <v>9.3429590593411458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13.345076904749689</v>
      </c>
      <c r="C31" s="72">
        <f>IF(RES_hh_tesh!C31=0,0,RES_hh_tesh!C31/RES_summary!C$19)</f>
        <v>13.31542007716631</v>
      </c>
      <c r="D31" s="72">
        <f>IF(RES_hh_tesh!D31=0,0,RES_hh_tesh!D31/RES_summary!D$19)</f>
        <v>11.022956562750023</v>
      </c>
      <c r="E31" s="72">
        <f>IF(RES_hh_tesh!E31=0,0,RES_hh_tesh!E31/RES_summary!E$19)</f>
        <v>12.137713675866639</v>
      </c>
      <c r="F31" s="72">
        <f>IF(RES_hh_tesh!F31=0,0,RES_hh_tesh!F31/RES_summary!F$19)</f>
        <v>12.075357311191365</v>
      </c>
      <c r="G31" s="72">
        <f>IF(RES_hh_tesh!G31=0,0,RES_hh_tesh!G31/RES_summary!G$19)</f>
        <v>9.8075463807730365</v>
      </c>
      <c r="H31" s="72">
        <f>IF(RES_hh_tesh!H31=0,0,RES_hh_tesh!H31/RES_summary!H$19)</f>
        <v>9.9621810191281206</v>
      </c>
      <c r="I31" s="72">
        <f>IF(RES_hh_tesh!I31=0,0,RES_hh_tesh!I31/RES_summary!I$19)</f>
        <v>10.07575444342484</v>
      </c>
      <c r="J31" s="72">
        <f>IF(RES_hh_tesh!J31=0,0,RES_hh_tesh!J31/RES_summary!J$19)</f>
        <v>9.8229310523623869</v>
      </c>
      <c r="K31" s="72">
        <f>IF(RES_hh_tesh!K31=0,0,RES_hh_tesh!K31/RES_summary!K$19)</f>
        <v>8.2680255181887077</v>
      </c>
      <c r="L31" s="72">
        <f>IF(RES_hh_tesh!L31=0,0,RES_hh_tesh!L31/RES_summary!L$19)</f>
        <v>9.6840653871685909</v>
      </c>
      <c r="M31" s="72">
        <f>IF(RES_hh_tesh!M31=0,0,RES_hh_tesh!M31/RES_summary!M$19)</f>
        <v>8.3679136810893944</v>
      </c>
      <c r="N31" s="72">
        <f>IF(RES_hh_tesh!N31=0,0,RES_hh_tesh!N31/RES_summary!N$19)</f>
        <v>8.7603090406181714</v>
      </c>
      <c r="O31" s="72">
        <f>IF(RES_hh_tesh!O31=0,0,RES_hh_tesh!O31/RES_summary!O$19)</f>
        <v>8.3516432959949771</v>
      </c>
      <c r="P31" s="72">
        <f>IF(RES_hh_tesh!P31=0,0,RES_hh_tesh!P31/RES_summary!P$19)</f>
        <v>8.2904757114030776</v>
      </c>
      <c r="Q31" s="72">
        <f>IF(RES_hh_tesh!Q31=0,0,RES_hh_tesh!Q31/RES_summary!Q$19)</f>
        <v>8.2700501145490719</v>
      </c>
      <c r="R31" s="72">
        <f>IF(RES_hh_tesh!R31=0,0,RES_hh_tesh!R31/RES_summary!R$19)</f>
        <v>8.9723425723759433</v>
      </c>
      <c r="S31" s="72">
        <f>IF(RES_hh_tesh!S31=0,0,RES_hh_tesh!S31/RES_summary!S$19)</f>
        <v>9.1747510433174675</v>
      </c>
      <c r="T31" s="72">
        <f>IF(RES_hh_tesh!T31=0,0,RES_hh_tesh!T31/RES_summary!T$19)</f>
        <v>9.1139971099968218</v>
      </c>
      <c r="U31" s="72">
        <f>IF(RES_hh_tesh!U31=0,0,RES_hh_tesh!U31/RES_summary!U$19)</f>
        <v>8.8165275482416519</v>
      </c>
      <c r="V31" s="72">
        <f>IF(RES_hh_tesh!V31=0,0,RES_hh_tesh!V31/RES_summary!V$19)</f>
        <v>9.0542729687313841</v>
      </c>
      <c r="W31" s="72">
        <f>IF(RES_hh_tesh!W31=0,0,RES_hh_tesh!W31/RES_summary!W$19)</f>
        <v>8.885386142528942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13.29983757000883</v>
      </c>
      <c r="C32" s="77">
        <f>IF(RES_hh_tesh!C32=0,0,RES_hh_tesh!C32/RES_summary!C$19)</f>
        <v>13.426877012794428</v>
      </c>
      <c r="D32" s="77">
        <f>IF(RES_hh_tesh!D32=0,0,RES_hh_tesh!D32/RES_summary!D$19)</f>
        <v>12.178318185622761</v>
      </c>
      <c r="E32" s="77">
        <f>IF(RES_hh_tesh!E32=0,0,RES_hh_tesh!E32/RES_summary!E$19)</f>
        <v>11.414606430061429</v>
      </c>
      <c r="F32" s="77">
        <f>IF(RES_hh_tesh!F32=0,0,RES_hh_tesh!F32/RES_summary!F$19)</f>
        <v>11.313460952568153</v>
      </c>
      <c r="G32" s="77">
        <f>IF(RES_hh_tesh!G32=0,0,RES_hh_tesh!G32/RES_summary!G$19)</f>
        <v>10.556338805344108</v>
      </c>
      <c r="H32" s="77">
        <f>IF(RES_hh_tesh!H32=0,0,RES_hh_tesh!H32/RES_summary!H$19)</f>
        <v>11.152813148855008</v>
      </c>
      <c r="I32" s="77">
        <f>IF(RES_hh_tesh!I32=0,0,RES_hh_tesh!I32/RES_summary!I$19)</f>
        <v>9.7759891886385386</v>
      </c>
      <c r="J32" s="77">
        <f>IF(RES_hh_tesh!J32=0,0,RES_hh_tesh!J32/RES_summary!J$19)</f>
        <v>9.1499164653079426</v>
      </c>
      <c r="K32" s="77">
        <f>IF(RES_hh_tesh!K32=0,0,RES_hh_tesh!K32/RES_summary!K$19)</f>
        <v>8.4103369240198784</v>
      </c>
      <c r="L32" s="77">
        <f>IF(RES_hh_tesh!L32=0,0,RES_hh_tesh!L32/RES_summary!L$19)</f>
        <v>9.1639933077486333</v>
      </c>
      <c r="M32" s="77">
        <f>IF(RES_hh_tesh!M32=0,0,RES_hh_tesh!M32/RES_summary!M$19)</f>
        <v>8.5890200278532554</v>
      </c>
      <c r="N32" s="77">
        <f>IF(RES_hh_tesh!N32=0,0,RES_hh_tesh!N32/RES_summary!N$19)</f>
        <v>8.8163402166872551</v>
      </c>
      <c r="O32" s="77">
        <f>IF(RES_hh_tesh!O32=0,0,RES_hh_tesh!O32/RES_summary!O$19)</f>
        <v>8.4806784060948903</v>
      </c>
      <c r="P32" s="77">
        <f>IF(RES_hh_tesh!P32=0,0,RES_hh_tesh!P32/RES_summary!P$19)</f>
        <v>7.9140084256623675</v>
      </c>
      <c r="Q32" s="77">
        <f>IF(RES_hh_tesh!Q32=0,0,RES_hh_tesh!Q32/RES_summary!Q$19)</f>
        <v>8.2473645463772538</v>
      </c>
      <c r="R32" s="77">
        <f>IF(RES_hh_tesh!R32=0,0,RES_hh_tesh!R32/RES_summary!R$19)</f>
        <v>9.1708516708521142</v>
      </c>
      <c r="S32" s="77">
        <f>IF(RES_hh_tesh!S32=0,0,RES_hh_tesh!S32/RES_summary!S$19)</f>
        <v>9.034810907588362</v>
      </c>
      <c r="T32" s="77">
        <f>IF(RES_hh_tesh!T32=0,0,RES_hh_tesh!T32/RES_summary!T$19)</f>
        <v>8.6502332859409261</v>
      </c>
      <c r="U32" s="77">
        <f>IF(RES_hh_tesh!U32=0,0,RES_hh_tesh!U32/RES_summary!U$19)</f>
        <v>9.217649443753789</v>
      </c>
      <c r="V32" s="77">
        <f>IF(RES_hh_tesh!V32=0,0,RES_hh_tesh!V32/RES_summary!V$19)</f>
        <v>8.560342894823469</v>
      </c>
      <c r="W32" s="77">
        <f>IF(RES_hh_tesh!W32=0,0,RES_hh_tesh!W32/RES_summary!W$19)</f>
        <v>9.3044868914948768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8.9802571648123966</v>
      </c>
      <c r="C3" s="65">
        <f>IF(RES_hh_emih!C3=0,0,RES_hh_emih!C3/RES_summary!C$19)</f>
        <v>8.1852690551460974</v>
      </c>
      <c r="D3" s="65">
        <f>IF(RES_hh_emih!D3=0,0,RES_hh_emih!D3/RES_summary!D$19)</f>
        <v>7.4972075597566104</v>
      </c>
      <c r="E3" s="65">
        <f>IF(RES_hh_emih!E3=0,0,RES_hh_emih!E3/RES_summary!E$19)</f>
        <v>6.3225925755405505</v>
      </c>
      <c r="F3" s="65">
        <f>IF(RES_hh_emih!F3=0,0,RES_hh_emih!F3/RES_summary!F$19)</f>
        <v>6.8604989158955236</v>
      </c>
      <c r="G3" s="65">
        <f>IF(RES_hh_emih!G3=0,0,RES_hh_emih!G3/RES_summary!G$19)</f>
        <v>6.9600144512466358</v>
      </c>
      <c r="H3" s="65">
        <f>IF(RES_hh_emih!H3=0,0,RES_hh_emih!H3/RES_summary!H$19)</f>
        <v>6.3907313199673226</v>
      </c>
      <c r="I3" s="65">
        <f>IF(RES_hh_emih!I3=0,0,RES_hh_emih!I3/RES_summary!I$19)</f>
        <v>5.4491463791321202</v>
      </c>
      <c r="J3" s="65">
        <f>IF(RES_hh_emih!J3=0,0,RES_hh_emih!J3/RES_summary!J$19)</f>
        <v>5.6665439159416282</v>
      </c>
      <c r="K3" s="65">
        <f>IF(RES_hh_emih!K3=0,0,RES_hh_emih!K3/RES_summary!K$19)</f>
        <v>5.0243066992787364</v>
      </c>
      <c r="L3" s="65">
        <f>IF(RES_hh_emih!L3=0,0,RES_hh_emih!L3/RES_summary!L$19)</f>
        <v>5.4698248679722319</v>
      </c>
      <c r="M3" s="65">
        <f>IF(RES_hh_emih!M3=0,0,RES_hh_emih!M3/RES_summary!M$19)</f>
        <v>5.5882061710059281</v>
      </c>
      <c r="N3" s="65">
        <f>IF(RES_hh_emih!N3=0,0,RES_hh_emih!N3/RES_summary!N$19)</f>
        <v>5.6379632828896362</v>
      </c>
      <c r="O3" s="65">
        <f>IF(RES_hh_emih!O3=0,0,RES_hh_emih!O3/RES_summary!O$19)</f>
        <v>5.3240115507185486</v>
      </c>
      <c r="P3" s="65">
        <f>IF(RES_hh_emih!P3=0,0,RES_hh_emih!P3/RES_summary!P$19)</f>
        <v>5.173919522815682</v>
      </c>
      <c r="Q3" s="65">
        <f>IF(RES_hh_emih!Q3=0,0,RES_hh_emih!Q3/RES_summary!Q$19)</f>
        <v>4.5633478029294503</v>
      </c>
      <c r="R3" s="65">
        <f>IF(RES_hh_emih!R3=0,0,RES_hh_emih!R3/RES_summary!R$19)</f>
        <v>4.764349570783847</v>
      </c>
      <c r="S3" s="65">
        <f>IF(RES_hh_emih!S3=0,0,RES_hh_emih!S3/RES_summary!S$19)</f>
        <v>4.3197468421639069</v>
      </c>
      <c r="T3" s="65">
        <f>IF(RES_hh_emih!T3=0,0,RES_hh_emih!T3/RES_summary!T$19)</f>
        <v>4.2547877451422842</v>
      </c>
      <c r="U3" s="65">
        <f>IF(RES_hh_emih!U3=0,0,RES_hh_emih!U3/RES_summary!U$19)</f>
        <v>4.3758304320634336</v>
      </c>
      <c r="V3" s="65">
        <f>IF(RES_hh_emih!V3=0,0,RES_hh_emih!V3/RES_summary!V$19)</f>
        <v>3.9905147986297003</v>
      </c>
      <c r="W3" s="65">
        <f>IF(RES_hh_emih!W3=0,0,RES_hh_emih!W3/RES_summary!W$19)</f>
        <v>4.0544296056080924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7.2948009450498139</v>
      </c>
      <c r="C4" s="69">
        <f>IF(RES_hh_emih!C4=0,0,RES_hh_emih!C4/RES_summary!C$19)</f>
        <v>6.5236656128749964</v>
      </c>
      <c r="D4" s="69">
        <f>IF(RES_hh_emih!D4=0,0,RES_hh_emih!D4/RES_summary!D$19)</f>
        <v>6.2350069366271565</v>
      </c>
      <c r="E4" s="69">
        <f>IF(RES_hh_emih!E4=0,0,RES_hh_emih!E4/RES_summary!E$19)</f>
        <v>5.1542443540259555</v>
      </c>
      <c r="F4" s="69">
        <f>IF(RES_hh_emih!F4=0,0,RES_hh_emih!F4/RES_summary!F$19)</f>
        <v>5.5901912873918809</v>
      </c>
      <c r="G4" s="69">
        <f>IF(RES_hh_emih!G4=0,0,RES_hh_emih!G4/RES_summary!G$19)</f>
        <v>5.7176173144431202</v>
      </c>
      <c r="H4" s="69">
        <f>IF(RES_hh_emih!H4=0,0,RES_hh_emih!H4/RES_summary!H$19)</f>
        <v>5.1921468565240581</v>
      </c>
      <c r="I4" s="69">
        <f>IF(RES_hh_emih!I4=0,0,RES_hh_emih!I4/RES_summary!I$19)</f>
        <v>4.5932493658265798</v>
      </c>
      <c r="J4" s="69">
        <f>IF(RES_hh_emih!J4=0,0,RES_hh_emih!J4/RES_summary!J$19)</f>
        <v>4.722139278800487</v>
      </c>
      <c r="K4" s="69">
        <f>IF(RES_hh_emih!K4=0,0,RES_hh_emih!K4/RES_summary!K$19)</f>
        <v>4.2058586874997861</v>
      </c>
      <c r="L4" s="69">
        <f>IF(RES_hh_emih!L4=0,0,RES_hh_emih!L4/RES_summary!L$19)</f>
        <v>4.5070526215323046</v>
      </c>
      <c r="M4" s="69">
        <f>IF(RES_hh_emih!M4=0,0,RES_hh_emih!M4/RES_summary!M$19)</f>
        <v>4.6071003581702001</v>
      </c>
      <c r="N4" s="69">
        <f>IF(RES_hh_emih!N4=0,0,RES_hh_emih!N4/RES_summary!N$19)</f>
        <v>4.7151821661610773</v>
      </c>
      <c r="O4" s="69">
        <f>IF(RES_hh_emih!O4=0,0,RES_hh_emih!O4/RES_summary!O$19)</f>
        <v>4.4388701243849384</v>
      </c>
      <c r="P4" s="69">
        <f>IF(RES_hh_emih!P4=0,0,RES_hh_emih!P4/RES_summary!P$19)</f>
        <v>4.2322095077604205</v>
      </c>
      <c r="Q4" s="69">
        <f>IF(RES_hh_emih!Q4=0,0,RES_hh_emih!Q4/RES_summary!Q$19)</f>
        <v>3.6065198416142161</v>
      </c>
      <c r="R4" s="69">
        <f>IF(RES_hh_emih!R4=0,0,RES_hh_emih!R4/RES_summary!R$19)</f>
        <v>3.6226934590861517</v>
      </c>
      <c r="S4" s="69">
        <f>IF(RES_hh_emih!S4=0,0,RES_hh_emih!S4/RES_summary!S$19)</f>
        <v>3.2498662043404822</v>
      </c>
      <c r="T4" s="69">
        <f>IF(RES_hh_emih!T4=0,0,RES_hh_emih!T4/RES_summary!T$19)</f>
        <v>3.2877223256981534</v>
      </c>
      <c r="U4" s="69">
        <f>IF(RES_hh_emih!U4=0,0,RES_hh_emih!U4/RES_summary!U$19)</f>
        <v>3.3330746359528192</v>
      </c>
      <c r="V4" s="69">
        <f>IF(RES_hh_emih!V4=0,0,RES_hh_emih!V4/RES_summary!V$19)</f>
        <v>3.191234867741497</v>
      </c>
      <c r="W4" s="69">
        <f>IF(RES_hh_emih!W4=0,0,RES_hh_emih!W4/RES_summary!W$19)</f>
        <v>3.2704048243929038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103.84499731378547</v>
      </c>
      <c r="C5" s="72">
        <f>IF(RES_hh_emih!C5=0,0,RES_hh_emih!C5/RES_summary!C$19)</f>
        <v>84.146018388405409</v>
      </c>
      <c r="D5" s="72">
        <f>IF(RES_hh_emih!D5=0,0,RES_hh_emih!D5/RES_summary!D$19)</f>
        <v>101.0878739561079</v>
      </c>
      <c r="E5" s="72">
        <f>IF(RES_hh_emih!E5=0,0,RES_hh_emih!E5/RES_summary!E$19)</f>
        <v>75.595216088693761</v>
      </c>
      <c r="F5" s="72">
        <f>IF(RES_hh_emih!F5=0,0,RES_hh_emih!F5/RES_summary!F$19)</f>
        <v>106.67059633522241</v>
      </c>
      <c r="G5" s="72">
        <f>IF(RES_hh_emih!G5=0,0,RES_hh_emih!G5/RES_summary!G$19)</f>
        <v>99.636992481773547</v>
      </c>
      <c r="H5" s="72">
        <f>IF(RES_hh_emih!H5=0,0,RES_hh_emih!H5/RES_summary!H$19)</f>
        <v>89.999624481223123</v>
      </c>
      <c r="I5" s="72">
        <f>IF(RES_hh_emih!I5=0,0,RES_hh_emih!I5/RES_summary!I$19)</f>
        <v>75.424857314102525</v>
      </c>
      <c r="J5" s="72">
        <f>IF(RES_hh_emih!J5=0,0,RES_hh_emih!J5/RES_summary!J$19)</f>
        <v>103.62523856773456</v>
      </c>
      <c r="K5" s="72">
        <f>IF(RES_hh_emih!K5=0,0,RES_hh_emih!K5/RES_summary!K$19)</f>
        <v>78.602304825128996</v>
      </c>
      <c r="L5" s="72">
        <f>IF(RES_hh_emih!L5=0,0,RES_hh_emih!L5/RES_summary!L$19)</f>
        <v>93.825795535218333</v>
      </c>
      <c r="M5" s="72">
        <f>IF(RES_hh_emih!M5=0,0,RES_hh_emih!M5/RES_summary!M$19)</f>
        <v>106.59359639901334</v>
      </c>
      <c r="N5" s="72">
        <f>IF(RES_hh_emih!N5=0,0,RES_hh_emih!N5/RES_summary!N$19)</f>
        <v>95.616859964083446</v>
      </c>
      <c r="O5" s="72">
        <f>IF(RES_hh_emih!O5=0,0,RES_hh_emih!O5/RES_summary!O$19)</f>
        <v>99.575053877796478</v>
      </c>
      <c r="P5" s="72">
        <f>IF(RES_hh_emih!P5=0,0,RES_hh_emih!P5/RES_summary!P$19)</f>
        <v>101.14640030313073</v>
      </c>
      <c r="Q5" s="72">
        <f>IF(RES_hh_emih!Q5=0,0,RES_hh_emih!Q5/RES_summary!Q$19)</f>
        <v>78.785765186039299</v>
      </c>
      <c r="R5" s="72">
        <f>IF(RES_hh_emih!R5=0,0,RES_hh_emih!R5/RES_summary!R$19)</f>
        <v>33.374850010943817</v>
      </c>
      <c r="S5" s="72">
        <f>IF(RES_hh_emih!S5=0,0,RES_hh_emih!S5/RES_summary!S$19)</f>
        <v>67.190946064932859</v>
      </c>
      <c r="T5" s="72">
        <f>IF(RES_hh_emih!T5=0,0,RES_hh_emih!T5/RES_summary!T$19)</f>
        <v>84.158460228120646</v>
      </c>
      <c r="U5" s="72">
        <f>IF(RES_hh_emih!U5=0,0,RES_hh_emih!U5/RES_summary!U$19)</f>
        <v>96.000620612420846</v>
      </c>
      <c r="V5" s="72">
        <f>IF(RES_hh_emih!V5=0,0,RES_hh_emih!V5/RES_summary!V$19)</f>
        <v>86.351987948412201</v>
      </c>
      <c r="W5" s="72">
        <f>IF(RES_hh_emih!W5=0,0,RES_hh_emih!W5/RES_summary!W$19)</f>
        <v>69.262572676777665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0</v>
      </c>
      <c r="C6" s="72">
        <f>IF(RES_hh_emih!C6=0,0,RES_hh_emih!C6/RES_summary!C$19)</f>
        <v>0</v>
      </c>
      <c r="D6" s="72">
        <f>IF(RES_hh_emih!D6=0,0,RES_hh_emih!D6/RES_summary!D$19)</f>
        <v>0</v>
      </c>
      <c r="E6" s="72">
        <f>IF(RES_hh_emih!E6=0,0,RES_hh_emih!E6/RES_summary!E$19)</f>
        <v>0</v>
      </c>
      <c r="F6" s="72">
        <f>IF(RES_hh_emih!F6=0,0,RES_hh_emih!F6/RES_summary!F$19)</f>
        <v>0</v>
      </c>
      <c r="G6" s="72">
        <f>IF(RES_hh_emih!G6=0,0,RES_hh_emih!G6/RES_summary!G$19)</f>
        <v>0</v>
      </c>
      <c r="H6" s="72">
        <f>IF(RES_hh_emih!H6=0,0,RES_hh_emih!H6/RES_summary!H$19)</f>
        <v>0</v>
      </c>
      <c r="I6" s="72">
        <f>IF(RES_hh_emih!I6=0,0,RES_hh_emih!I6/RES_summary!I$19)</f>
        <v>0</v>
      </c>
      <c r="J6" s="72">
        <f>IF(RES_hh_emih!J6=0,0,RES_hh_emih!J6/RES_summary!J$19)</f>
        <v>0</v>
      </c>
      <c r="K6" s="72">
        <f>IF(RES_hh_emih!K6=0,0,RES_hh_emih!K6/RES_summary!K$19)</f>
        <v>0</v>
      </c>
      <c r="L6" s="72">
        <f>IF(RES_hh_emih!L6=0,0,RES_hh_emih!L6/RES_summary!L$19)</f>
        <v>0</v>
      </c>
      <c r="M6" s="72">
        <f>IF(RES_hh_emih!M6=0,0,RES_hh_emih!M6/RES_summary!M$19)</f>
        <v>0</v>
      </c>
      <c r="N6" s="72">
        <f>IF(RES_hh_emih!N6=0,0,RES_hh_emih!N6/RES_summary!N$19)</f>
        <v>0</v>
      </c>
      <c r="O6" s="72">
        <f>IF(RES_hh_emih!O6=0,0,RES_hh_emih!O6/RES_summary!O$19)</f>
        <v>0</v>
      </c>
      <c r="P6" s="72">
        <f>IF(RES_hh_emih!P6=0,0,RES_hh_emih!P6/RES_summary!P$19)</f>
        <v>0</v>
      </c>
      <c r="Q6" s="72">
        <f>IF(RES_hh_emih!Q6=0,0,RES_hh_emih!Q6/RES_summary!Q$19)</f>
        <v>0</v>
      </c>
      <c r="R6" s="72">
        <f>IF(RES_hh_emih!R6=0,0,RES_hh_emih!R6/RES_summary!R$19)</f>
        <v>0</v>
      </c>
      <c r="S6" s="72">
        <f>IF(RES_hh_emih!S6=0,0,RES_hh_emih!S6/RES_summary!S$19)</f>
        <v>0</v>
      </c>
      <c r="T6" s="72">
        <f>IF(RES_hh_emih!T6=0,0,RES_hh_emih!T6/RES_summary!T$19)</f>
        <v>0</v>
      </c>
      <c r="U6" s="72">
        <f>IF(RES_hh_emih!U6=0,0,RES_hh_emih!U6/RES_summary!U$19)</f>
        <v>0</v>
      </c>
      <c r="V6" s="72">
        <f>IF(RES_hh_emih!V6=0,0,RES_hh_emih!V6/RES_summary!V$19)</f>
        <v>0</v>
      </c>
      <c r="W6" s="72">
        <f>IF(RES_hh_emih!W6=0,0,RES_hh_emih!W6/RES_summary!W$19)</f>
        <v>0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90.783006122146588</v>
      </c>
      <c r="C7" s="72">
        <f>IF(RES_hh_emih!C7=0,0,RES_hh_emih!C7/RES_summary!C$19)</f>
        <v>112.31727490425735</v>
      </c>
      <c r="D7" s="72">
        <f>IF(RES_hh_emih!D7=0,0,RES_hh_emih!D7/RES_summary!D$19)</f>
        <v>93.522798665438174</v>
      </c>
      <c r="E7" s="72">
        <f>IF(RES_hh_emih!E7=0,0,RES_hh_emih!E7/RES_summary!E$19)</f>
        <v>94.97089309555561</v>
      </c>
      <c r="F7" s="72">
        <f>IF(RES_hh_emih!F7=0,0,RES_hh_emih!F7/RES_summary!F$19)</f>
        <v>73.407063028912901</v>
      </c>
      <c r="G7" s="72">
        <f>IF(RES_hh_emih!G7=0,0,RES_hh_emih!G7/RES_summary!G$19)</f>
        <v>82.761193044650483</v>
      </c>
      <c r="H7" s="72">
        <f>IF(RES_hh_emih!H7=0,0,RES_hh_emih!H7/RES_summary!H$19)</f>
        <v>97.852017837087246</v>
      </c>
      <c r="I7" s="72">
        <f>IF(RES_hh_emih!I7=0,0,RES_hh_emih!I7/RES_summary!I$19)</f>
        <v>90.469482529126083</v>
      </c>
      <c r="J7" s="72">
        <f>IF(RES_hh_emih!J7=0,0,RES_hh_emih!J7/RES_summary!J$19)</f>
        <v>109.56578880044565</v>
      </c>
      <c r="K7" s="72">
        <f>IF(RES_hh_emih!K7=0,0,RES_hh_emih!K7/RES_summary!K$19)</f>
        <v>90.809914441957488</v>
      </c>
      <c r="L7" s="72">
        <f>IF(RES_hh_emih!L7=0,0,RES_hh_emih!L7/RES_summary!L$19)</f>
        <v>78.496265780876897</v>
      </c>
      <c r="M7" s="72">
        <f>IF(RES_hh_emih!M7=0,0,RES_hh_emih!M7/RES_summary!M$19)</f>
        <v>93.733132942299918</v>
      </c>
      <c r="N7" s="72">
        <f>IF(RES_hh_emih!N7=0,0,RES_hh_emih!N7/RES_summary!N$19)</f>
        <v>90.53278066378067</v>
      </c>
      <c r="O7" s="72">
        <f>IF(RES_hh_emih!O7=0,0,RES_hh_emih!O7/RES_summary!O$19)</f>
        <v>72.39272487894975</v>
      </c>
      <c r="P7" s="72">
        <f>IF(RES_hh_emih!P7=0,0,RES_hh_emih!P7/RES_summary!P$19)</f>
        <v>74.460904043979156</v>
      </c>
      <c r="Q7" s="72">
        <f>IF(RES_hh_emih!Q7=0,0,RES_hh_emih!Q7/RES_summary!Q$19)</f>
        <v>80.511042040280714</v>
      </c>
      <c r="R7" s="72">
        <f>IF(RES_hh_emih!R7=0,0,RES_hh_emih!R7/RES_summary!R$19)</f>
        <v>73.724317629197159</v>
      </c>
      <c r="S7" s="72">
        <f>IF(RES_hh_emih!S7=0,0,RES_hh_emih!S7/RES_summary!S$19)</f>
        <v>62.391787068151139</v>
      </c>
      <c r="T7" s="72">
        <f>IF(RES_hh_emih!T7=0,0,RES_hh_emih!T7/RES_summary!T$19)</f>
        <v>72.780364220609329</v>
      </c>
      <c r="U7" s="72">
        <f>IF(RES_hh_emih!U7=0,0,RES_hh_emih!U7/RES_summary!U$19)</f>
        <v>79.552651906052603</v>
      </c>
      <c r="V7" s="72">
        <f>IF(RES_hh_emih!V7=0,0,RES_hh_emih!V7/RES_summary!V$19)</f>
        <v>85.694170012586014</v>
      </c>
      <c r="W7" s="72">
        <f>IF(RES_hh_emih!W7=0,0,RES_hh_emih!W7/RES_summary!W$19)</f>
        <v>56.462210007094406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64.142264014052188</v>
      </c>
      <c r="C8" s="72">
        <f>IF(RES_hh_emih!C8=0,0,RES_hh_emih!C8/RES_summary!C$19)</f>
        <v>65.231208973523806</v>
      </c>
      <c r="D8" s="72">
        <f>IF(RES_hh_emih!D8=0,0,RES_hh_emih!D8/RES_summary!D$19)</f>
        <v>58.942777784342169</v>
      </c>
      <c r="E8" s="72">
        <f>IF(RES_hh_emih!E8=0,0,RES_hh_emih!E8/RES_summary!E$19)</f>
        <v>57.863321934155678</v>
      </c>
      <c r="F8" s="72">
        <f>IF(RES_hh_emih!F8=0,0,RES_hh_emih!F8/RES_summary!F$19)</f>
        <v>55.256610266837086</v>
      </c>
      <c r="G8" s="72">
        <f>IF(RES_hh_emih!G8=0,0,RES_hh_emih!G8/RES_summary!G$19)</f>
        <v>57.737099616770806</v>
      </c>
      <c r="H8" s="72">
        <f>IF(RES_hh_emih!H8=0,0,RES_hh_emih!H8/RES_summary!H$19)</f>
        <v>54.033219975959938</v>
      </c>
      <c r="I8" s="72">
        <f>IF(RES_hh_emih!I8=0,0,RES_hh_emih!I8/RES_summary!I$19)</f>
        <v>57.036406497563782</v>
      </c>
      <c r="J8" s="72">
        <f>IF(RES_hh_emih!J8=0,0,RES_hh_emih!J8/RES_summary!J$19)</f>
        <v>55.271516508385545</v>
      </c>
      <c r="K8" s="72">
        <f>IF(RES_hh_emih!K8=0,0,RES_hh_emih!K8/RES_summary!K$19)</f>
        <v>56.127966344242935</v>
      </c>
      <c r="L8" s="72">
        <f>IF(RES_hh_emih!L8=0,0,RES_hh_emih!L8/RES_summary!L$19)</f>
        <v>58.585061810162678</v>
      </c>
      <c r="M8" s="72">
        <f>IF(RES_hh_emih!M8=0,0,RES_hh_emih!M8/RES_summary!M$19)</f>
        <v>53.214008676704609</v>
      </c>
      <c r="N8" s="72">
        <f>IF(RES_hh_emih!N8=0,0,RES_hh_emih!N8/RES_summary!N$19)</f>
        <v>55.306630517178824</v>
      </c>
      <c r="O8" s="72">
        <f>IF(RES_hh_emih!O8=0,0,RES_hh_emih!O8/RES_summary!O$19)</f>
        <v>51.291294074558763</v>
      </c>
      <c r="P8" s="72">
        <f>IF(RES_hh_emih!P8=0,0,RES_hh_emih!P8/RES_summary!P$19)</f>
        <v>49.50078331941031</v>
      </c>
      <c r="Q8" s="72">
        <f>IF(RES_hh_emih!Q8=0,0,RES_hh_emih!Q8/RES_summary!Q$19)</f>
        <v>45.572682047277972</v>
      </c>
      <c r="R8" s="72">
        <f>IF(RES_hh_emih!R8=0,0,RES_hh_emih!R8/RES_summary!R$19)</f>
        <v>51.600979370871805</v>
      </c>
      <c r="S8" s="72">
        <f>IF(RES_hh_emih!S8=0,0,RES_hh_emih!S8/RES_summary!S$19)</f>
        <v>47.556162172543097</v>
      </c>
      <c r="T8" s="72">
        <f>IF(RES_hh_emih!T8=0,0,RES_hh_emih!T8/RES_summary!T$19)</f>
        <v>47.685056304341124</v>
      </c>
      <c r="U8" s="72">
        <f>IF(RES_hh_emih!U8=0,0,RES_hh_emih!U8/RES_summary!U$19)</f>
        <v>47.458477385453051</v>
      </c>
      <c r="V8" s="72">
        <f>IF(RES_hh_emih!V8=0,0,RES_hh_emih!V8/RES_summary!V$19)</f>
        <v>44.453886362402379</v>
      </c>
      <c r="W8" s="72">
        <f>IF(RES_hh_emih!W8=0,0,RES_hh_emih!W8/RES_summary!W$19)</f>
        <v>46.115621068240806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0.85815876634351718</v>
      </c>
      <c r="C17" s="69">
        <f>IF(RES_hh_emih!C17=0,0,RES_hh_emih!C17/RES_summary!C$19)</f>
        <v>0.77576260130532837</v>
      </c>
      <c r="D17" s="69">
        <f>IF(RES_hh_emih!D17=0,0,RES_hh_emih!D17/RES_summary!D$19)</f>
        <v>0.7791127636696058</v>
      </c>
      <c r="E17" s="69">
        <f>IF(RES_hh_emih!E17=0,0,RES_hh_emih!E17/RES_summary!E$19)</f>
        <v>0.61895272432149862</v>
      </c>
      <c r="F17" s="69">
        <f>IF(RES_hh_emih!F17=0,0,RES_hh_emih!F17/RES_summary!F$19)</f>
        <v>0.69520842959678353</v>
      </c>
      <c r="G17" s="69">
        <f>IF(RES_hh_emih!G17=0,0,RES_hh_emih!G17/RES_summary!G$19)</f>
        <v>0.74982278087416543</v>
      </c>
      <c r="H17" s="69">
        <f>IF(RES_hh_emih!H17=0,0,RES_hh_emih!H17/RES_summary!H$19)</f>
        <v>0.70683862129170971</v>
      </c>
      <c r="I17" s="69">
        <f>IF(RES_hh_emih!I17=0,0,RES_hh_emih!I17/RES_summary!I$19)</f>
        <v>0.49886848708247827</v>
      </c>
      <c r="J17" s="69">
        <f>IF(RES_hh_emih!J17=0,0,RES_hh_emih!J17/RES_summary!J$19)</f>
        <v>0.50580151738411316</v>
      </c>
      <c r="K17" s="69">
        <f>IF(RES_hh_emih!K17=0,0,RES_hh_emih!K17/RES_summary!K$19)</f>
        <v>0.42019545803220015</v>
      </c>
      <c r="L17" s="69">
        <f>IF(RES_hh_emih!L17=0,0,RES_hh_emih!L17/RES_summary!L$19)</f>
        <v>0.4474950180866023</v>
      </c>
      <c r="M17" s="69">
        <f>IF(RES_hh_emih!M17=0,0,RES_hh_emih!M17/RES_summary!M$19)</f>
        <v>0.46758419361853976</v>
      </c>
      <c r="N17" s="69">
        <f>IF(RES_hh_emih!N17=0,0,RES_hh_emih!N17/RES_summary!N$19)</f>
        <v>0.48370659255664816</v>
      </c>
      <c r="O17" s="69">
        <f>IF(RES_hh_emih!O17=0,0,RES_hh_emih!O17/RES_summary!O$19)</f>
        <v>0.4571348142493995</v>
      </c>
      <c r="P17" s="69">
        <f>IF(RES_hh_emih!P17=0,0,RES_hh_emih!P17/RES_summary!P$19)</f>
        <v>0.43199827819584863</v>
      </c>
      <c r="Q17" s="69">
        <f>IF(RES_hh_emih!Q17=0,0,RES_hh_emih!Q17/RES_summary!Q$19)</f>
        <v>0.37069528788316963</v>
      </c>
      <c r="R17" s="69">
        <f>IF(RES_hh_emih!R17=0,0,RES_hh_emih!R17/RES_summary!R$19)</f>
        <v>0.37303785211092749</v>
      </c>
      <c r="S17" s="69">
        <f>IF(RES_hh_emih!S17=0,0,RES_hh_emih!S17/RES_summary!S$19)</f>
        <v>0.33330257637807043</v>
      </c>
      <c r="T17" s="69">
        <f>IF(RES_hh_emih!T17=0,0,RES_hh_emih!T17/RES_summary!T$19)</f>
        <v>0.32377120366692713</v>
      </c>
      <c r="U17" s="69">
        <f>IF(RES_hh_emih!U17=0,0,RES_hh_emih!U17/RES_summary!U$19)</f>
        <v>0.3388298896409076</v>
      </c>
      <c r="V17" s="69">
        <f>IF(RES_hh_emih!V17=0,0,RES_hh_emih!V17/RES_summary!V$19)</f>
        <v>0.32027158652218496</v>
      </c>
      <c r="W17" s="69">
        <f>IF(RES_hh_emih!W17=0,0,RES_hh_emih!W17/RES_summary!W$19)</f>
        <v>0.3288064366949765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13.359605853834138</v>
      </c>
      <c r="C18" s="72">
        <f>IF(RES_hh_emih!C18=0,0,RES_hh_emih!C18/RES_summary!C$19)</f>
        <v>10.89533247199385</v>
      </c>
      <c r="D18" s="72">
        <f>IF(RES_hh_emih!D18=0,0,RES_hh_emih!D18/RES_summary!D$19)</f>
        <v>13.815213367215591</v>
      </c>
      <c r="E18" s="72">
        <f>IF(RES_hh_emih!E18=0,0,RES_hh_emih!E18/RES_summary!E$19)</f>
        <v>9.7664630877286136</v>
      </c>
      <c r="F18" s="72">
        <f>IF(RES_hh_emih!F18=0,0,RES_hh_emih!F18/RES_summary!F$19)</f>
        <v>14.218232096239596</v>
      </c>
      <c r="G18" s="72">
        <f>IF(RES_hh_emih!G18=0,0,RES_hh_emih!G18/RES_summary!G$19)</f>
        <v>14.206109637042617</v>
      </c>
      <c r="H18" s="72">
        <f>IF(RES_hh_emih!H18=0,0,RES_hh_emih!H18/RES_summary!H$19)</f>
        <v>12.98859745377994</v>
      </c>
      <c r="I18" s="72">
        <f>IF(RES_hh_emih!I18=0,0,RES_hh_emih!I18/RES_summary!I$19)</f>
        <v>8.527531422114242</v>
      </c>
      <c r="J18" s="72">
        <f>IF(RES_hh_emih!J18=0,0,RES_hh_emih!J18/RES_summary!J$19)</f>
        <v>11.420269320647755</v>
      </c>
      <c r="K18" s="72">
        <f>IF(RES_hh_emih!K18=0,0,RES_hh_emih!K18/RES_summary!K$19)</f>
        <v>7.9065041646001433</v>
      </c>
      <c r="L18" s="72">
        <f>IF(RES_hh_emih!L18=0,0,RES_hh_emih!L18/RES_summary!L$19)</f>
        <v>9.3121974104177347</v>
      </c>
      <c r="M18" s="72">
        <f>IF(RES_hh_emih!M18=0,0,RES_hh_emih!M18/RES_summary!M$19)</f>
        <v>11.835515488662033</v>
      </c>
      <c r="N18" s="72">
        <f>IF(RES_hh_emih!N18=0,0,RES_hh_emih!N18/RES_summary!N$19)</f>
        <v>10.892793111849027</v>
      </c>
      <c r="O18" s="72">
        <f>IF(RES_hh_emih!O18=0,0,RES_hh_emih!O18/RES_summary!O$19)</f>
        <v>11.252305241665058</v>
      </c>
      <c r="P18" s="72">
        <f>IF(RES_hh_emih!P18=0,0,RES_hh_emih!P18/RES_summary!P$19)</f>
        <v>10.360441193479426</v>
      </c>
      <c r="Q18" s="72">
        <f>IF(RES_hh_emih!Q18=0,0,RES_hh_emih!Q18/RES_summary!Q$19)</f>
        <v>8.0397317642592014</v>
      </c>
      <c r="R18" s="72">
        <f>IF(RES_hh_emih!R18=0,0,RES_hh_emih!R18/RES_summary!R$19)</f>
        <v>3.3427832841352236</v>
      </c>
      <c r="S18" s="72">
        <f>IF(RES_hh_emih!S18=0,0,RES_hh_emih!S18/RES_summary!S$19)</f>
        <v>6.6162791805447156</v>
      </c>
      <c r="T18" s="72">
        <f>IF(RES_hh_emih!T18=0,0,RES_hh_emih!T18/RES_summary!T$19)</f>
        <v>7.9498681958109652</v>
      </c>
      <c r="U18" s="72">
        <f>IF(RES_hh_emih!U18=0,0,RES_hh_emih!U18/RES_summary!U$19)</f>
        <v>9.4574012874766389</v>
      </c>
      <c r="V18" s="72">
        <f>IF(RES_hh_emih!V18=0,0,RES_hh_emih!V18/RES_summary!V$19)</f>
        <v>8.4752748437685419</v>
      </c>
      <c r="W18" s="72">
        <f>IF(RES_hh_emih!W18=0,0,RES_hh_emih!W18/RES_summary!W$19)</f>
        <v>6.759038827411028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10.202832137753669</v>
      </c>
      <c r="C20" s="72">
        <f>IF(RES_hh_emih!C20=0,0,RES_hh_emih!C20/RES_summary!C$19)</f>
        <v>12.843873023987911</v>
      </c>
      <c r="D20" s="72">
        <f>IF(RES_hh_emih!D20=0,0,RES_hh_emih!D20/RES_summary!D$19)</f>
        <v>11.088803891187576</v>
      </c>
      <c r="E20" s="72">
        <f>IF(RES_hh_emih!E20=0,0,RES_hh_emih!E20/RES_summary!E$19)</f>
        <v>10.721908199652248</v>
      </c>
      <c r="F20" s="72">
        <f>IF(RES_hh_emih!F20=0,0,RES_hh_emih!F20/RES_summary!F$19)</f>
        <v>8.3797677858865178</v>
      </c>
      <c r="G20" s="72">
        <f>IF(RES_hh_emih!G20=0,0,RES_hh_emih!G20/RES_summary!G$19)</f>
        <v>9.8561559381259123</v>
      </c>
      <c r="H20" s="72">
        <f>IF(RES_hh_emih!H20=0,0,RES_hh_emih!H20/RES_summary!H$19)</f>
        <v>12.084072217985463</v>
      </c>
      <c r="I20" s="72">
        <f>IF(RES_hh_emih!I20=0,0,RES_hh_emih!I20/RES_summary!I$19)</f>
        <v>8.9100359937884743</v>
      </c>
      <c r="J20" s="72">
        <f>IF(RES_hh_emih!J20=0,0,RES_hh_emih!J20/RES_summary!J$19)</f>
        <v>10.703785926673991</v>
      </c>
      <c r="K20" s="72">
        <f>IF(RES_hh_emih!K20=0,0,RES_hh_emih!K20/RES_summary!K$19)</f>
        <v>8.2711515385810586</v>
      </c>
      <c r="L20" s="72">
        <f>IF(RES_hh_emih!L20=0,0,RES_hh_emih!L20/RES_summary!L$19)</f>
        <v>7.2340483613875879</v>
      </c>
      <c r="M20" s="72">
        <f>IF(RES_hh_emih!M20=0,0,RES_hh_emih!M20/RES_summary!M$19)</f>
        <v>9.1734916957155512</v>
      </c>
      <c r="N20" s="72">
        <f>IF(RES_hh_emih!N20=0,0,RES_hh_emih!N20/RES_summary!N$19)</f>
        <v>9.2622466583987588</v>
      </c>
      <c r="O20" s="72">
        <f>IF(RES_hh_emih!O20=0,0,RES_hh_emih!O20/RES_summary!O$19)</f>
        <v>7.6360663188511992</v>
      </c>
      <c r="P20" s="72">
        <f>IF(RES_hh_emih!P20=0,0,RES_hh_emih!P20/RES_summary!P$19)</f>
        <v>7.788441643012491</v>
      </c>
      <c r="Q20" s="72">
        <f>IF(RES_hh_emih!Q20=0,0,RES_hh_emih!Q20/RES_summary!Q$19)</f>
        <v>8.3920805550917787</v>
      </c>
      <c r="R20" s="72">
        <f>IF(RES_hh_emih!R20=0,0,RES_hh_emih!R20/RES_summary!R$19)</f>
        <v>7.4427231588893799</v>
      </c>
      <c r="S20" s="72">
        <f>IF(RES_hh_emih!S20=0,0,RES_hh_emih!S20/RES_summary!S$19)</f>
        <v>6.0710994388567929</v>
      </c>
      <c r="T20" s="72">
        <f>IF(RES_hh_emih!T20=0,0,RES_hh_emih!T20/RES_summary!T$19)</f>
        <v>6.6958522837946379</v>
      </c>
      <c r="U20" s="72">
        <f>IF(RES_hh_emih!U20=0,0,RES_hh_emih!U20/RES_summary!U$19)</f>
        <v>7.5404689626671635</v>
      </c>
      <c r="V20" s="72">
        <f>IF(RES_hh_emih!V20=0,0,RES_hh_emih!V20/RES_summary!V$19)</f>
        <v>8.0200216994802656</v>
      </c>
      <c r="W20" s="72">
        <f>IF(RES_hh_emih!W20=0,0,RES_hh_emih!W20/RES_summary!W$19)</f>
        <v>5.1452017751052681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7.8300542192944356</v>
      </c>
      <c r="C21" s="72">
        <f>IF(RES_hh_emih!C21=0,0,RES_hh_emih!C21/RES_summary!C$19)</f>
        <v>8.0776847680990862</v>
      </c>
      <c r="D21" s="72">
        <f>IF(RES_hh_emih!D21=0,0,RES_hh_emih!D21/RES_summary!D$19)</f>
        <v>7.6352479840773189</v>
      </c>
      <c r="E21" s="72">
        <f>IF(RES_hh_emih!E21=0,0,RES_hh_emih!E21/RES_summary!E$19)</f>
        <v>7.2364928657247658</v>
      </c>
      <c r="F21" s="72">
        <f>IF(RES_hh_emih!F21=0,0,RES_hh_emih!F21/RES_summary!F$19)</f>
        <v>7.1186556484352064</v>
      </c>
      <c r="G21" s="72">
        <f>IF(RES_hh_emih!G21=0,0,RES_hh_emih!G21/RES_summary!G$19)</f>
        <v>7.8711838089401338</v>
      </c>
      <c r="H21" s="72">
        <f>IF(RES_hh_emih!H21=0,0,RES_hh_emih!H21/RES_summary!H$19)</f>
        <v>7.7041739490723833</v>
      </c>
      <c r="I21" s="72">
        <f>IF(RES_hh_emih!I21=0,0,RES_hh_emih!I21/RES_summary!I$19)</f>
        <v>6.5300230248603741</v>
      </c>
      <c r="J21" s="72">
        <f>IF(RES_hh_emih!J21=0,0,RES_hh_emih!J21/RES_summary!J$19)</f>
        <v>6.2885089789579416</v>
      </c>
      <c r="K21" s="72">
        <f>IF(RES_hh_emih!K21=0,0,RES_hh_emih!K21/RES_summary!K$19)</f>
        <v>5.9360112837982317</v>
      </c>
      <c r="L21" s="72">
        <f>IF(RES_hh_emih!L21=0,0,RES_hh_emih!L21/RES_summary!L$19)</f>
        <v>6.1307314407352447</v>
      </c>
      <c r="M21" s="72">
        <f>IF(RES_hh_emih!M21=0,0,RES_hh_emih!M21/RES_summary!M$19)</f>
        <v>5.6829149461491424</v>
      </c>
      <c r="N21" s="72">
        <f>IF(RES_hh_emih!N21=0,0,RES_hh_emih!N21/RES_summary!N$19)</f>
        <v>5.9307317944941866</v>
      </c>
      <c r="O21" s="72">
        <f>IF(RES_hh_emih!O21=0,0,RES_hh_emih!O21/RES_summary!O$19)</f>
        <v>5.497612234984202</v>
      </c>
      <c r="P21" s="72">
        <f>IF(RES_hh_emih!P21=0,0,RES_hh_emih!P21/RES_summary!P$19)</f>
        <v>5.2585479212841291</v>
      </c>
      <c r="Q21" s="72">
        <f>IF(RES_hh_emih!Q21=0,0,RES_hh_emih!Q21/RES_summary!Q$19)</f>
        <v>4.8764032184506734</v>
      </c>
      <c r="R21" s="72">
        <f>IF(RES_hh_emih!R21=0,0,RES_hh_emih!R21/RES_summary!R$19)</f>
        <v>5.5200382345245753</v>
      </c>
      <c r="S21" s="72">
        <f>IF(RES_hh_emih!S21=0,0,RES_hh_emih!S21/RES_summary!S$19)</f>
        <v>5.0737554217240906</v>
      </c>
      <c r="T21" s="72">
        <f>IF(RES_hh_emih!T21=0,0,RES_hh_emih!T21/RES_summary!T$19)</f>
        <v>4.8865422457739385</v>
      </c>
      <c r="U21" s="72">
        <f>IF(RES_hh_emih!U21=0,0,RES_hh_emih!U21/RES_summary!U$19)</f>
        <v>5.018557831762795</v>
      </c>
      <c r="V21" s="72">
        <f>IF(RES_hh_emih!V21=0,0,RES_hh_emih!V21/RES_summary!V$19)</f>
        <v>4.6373534618086403</v>
      </c>
      <c r="W21" s="72">
        <f>IF(RES_hh_emih!W21=0,0,RES_hh_emih!W21/RES_summary!W$19)</f>
        <v>4.8060843067706118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0.8272974534190648</v>
      </c>
      <c r="C27" s="69">
        <f>IF(RES_hh_emih!C27=0,0,RES_hh_emih!C27/RES_summary!C$19)</f>
        <v>0.88584084096577476</v>
      </c>
      <c r="D27" s="69">
        <f>IF(RES_hh_emih!D27=0,0,RES_hh_emih!D27/RES_summary!D$19)</f>
        <v>0.48308785945984778</v>
      </c>
      <c r="E27" s="69">
        <f>IF(RES_hh_emih!E27=0,0,RES_hh_emih!E27/RES_summary!E$19)</f>
        <v>0.54939549719309522</v>
      </c>
      <c r="F27" s="69">
        <f>IF(RES_hh_emih!F27=0,0,RES_hh_emih!F27/RES_summary!F$19)</f>
        <v>0.57509919890685879</v>
      </c>
      <c r="G27" s="69">
        <f>IF(RES_hh_emih!G27=0,0,RES_hh_emih!G27/RES_summary!G$19)</f>
        <v>0.49257435592934978</v>
      </c>
      <c r="H27" s="69">
        <f>IF(RES_hh_emih!H27=0,0,RES_hh_emih!H27/RES_summary!H$19)</f>
        <v>0.49174584215155437</v>
      </c>
      <c r="I27" s="69">
        <f>IF(RES_hh_emih!I27=0,0,RES_hh_emih!I27/RES_summary!I$19)</f>
        <v>0.35702852622306186</v>
      </c>
      <c r="J27" s="69">
        <f>IF(RES_hh_emih!J27=0,0,RES_hh_emih!J27/RES_summary!J$19)</f>
        <v>0.43860311975702843</v>
      </c>
      <c r="K27" s="69">
        <f>IF(RES_hh_emih!K27=0,0,RES_hh_emih!K27/RES_summary!K$19)</f>
        <v>0.39825255374675023</v>
      </c>
      <c r="L27" s="69">
        <f>IF(RES_hh_emih!L27=0,0,RES_hh_emih!L27/RES_summary!L$19)</f>
        <v>0.5152772283533249</v>
      </c>
      <c r="M27" s="69">
        <f>IF(RES_hh_emih!M27=0,0,RES_hh_emih!M27/RES_summary!M$19)</f>
        <v>0.51352161921718742</v>
      </c>
      <c r="N27" s="69">
        <f>IF(RES_hh_emih!N27=0,0,RES_hh_emih!N27/RES_summary!N$19)</f>
        <v>0.4390745241719114</v>
      </c>
      <c r="O27" s="69">
        <f>IF(RES_hh_emih!O27=0,0,RES_hh_emih!O27/RES_summary!O$19)</f>
        <v>0.42800661208421087</v>
      </c>
      <c r="P27" s="69">
        <f>IF(RES_hh_emih!P27=0,0,RES_hh_emih!P27/RES_summary!P$19)</f>
        <v>0.50971173685941396</v>
      </c>
      <c r="Q27" s="69">
        <f>IF(RES_hh_emih!Q27=0,0,RES_hh_emih!Q27/RES_summary!Q$19)</f>
        <v>0.58613267343206421</v>
      </c>
      <c r="R27" s="69">
        <f>IF(RES_hh_emih!R27=0,0,RES_hh_emih!R27/RES_summary!R$19)</f>
        <v>0.76861825958676755</v>
      </c>
      <c r="S27" s="69">
        <f>IF(RES_hh_emih!S27=0,0,RES_hh_emih!S27/RES_summary!S$19)</f>
        <v>0.73657806144535476</v>
      </c>
      <c r="T27" s="69">
        <f>IF(RES_hh_emih!T27=0,0,RES_hh_emih!T27/RES_summary!T$19)</f>
        <v>0.64329421577720391</v>
      </c>
      <c r="U27" s="69">
        <f>IF(RES_hh_emih!U27=0,0,RES_hh_emih!U27/RES_summary!U$19)</f>
        <v>0.70392590646970721</v>
      </c>
      <c r="V27" s="69">
        <f>IF(RES_hh_emih!V27=0,0,RES_hh_emih!V27/RES_summary!V$19)</f>
        <v>0.47900834436601847</v>
      </c>
      <c r="W27" s="69">
        <f>IF(RES_hh_emih!W27=0,0,RES_hh_emih!W27/RES_summary!W$19)</f>
        <v>0.45521834452021154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9.0093568039396565</v>
      </c>
      <c r="C28" s="72">
        <f>IF(RES_hh_emih!C28=0,0,RES_hh_emih!C28/RES_summary!C$19)</f>
        <v>7.3747313230230782</v>
      </c>
      <c r="D28" s="72">
        <f>IF(RES_hh_emih!D28=0,0,RES_hh_emih!D28/RES_summary!D$19)</f>
        <v>7.7754767827507898</v>
      </c>
      <c r="E28" s="72">
        <f>IF(RES_hh_emih!E28=0,0,RES_hh_emih!E28/RES_summary!E$19)</f>
        <v>5.8259691432126841</v>
      </c>
      <c r="F28" s="72">
        <f>IF(RES_hh_emih!F28=0,0,RES_hh_emih!F28/RES_summary!F$19)</f>
        <v>8.6473669226617034</v>
      </c>
      <c r="G28" s="72">
        <f>IF(RES_hh_emih!G28=0,0,RES_hh_emih!G28/RES_summary!G$19)</f>
        <v>7.360348776828201</v>
      </c>
      <c r="H28" s="72">
        <f>IF(RES_hh_emih!H28=0,0,RES_hh_emih!H28/RES_summary!H$19)</f>
        <v>6.8856681383948333</v>
      </c>
      <c r="I28" s="72">
        <f>IF(RES_hh_emih!I28=0,0,RES_hh_emih!I28/RES_summary!I$19)</f>
        <v>4.6291808097799638</v>
      </c>
      <c r="J28" s="72">
        <f>IF(RES_hh_emih!J28=0,0,RES_hh_emih!J28/RES_summary!J$19)</f>
        <v>6.3630484171588391</v>
      </c>
      <c r="K28" s="72">
        <f>IF(RES_hh_emih!K28=0,0,RES_hh_emih!K28/RES_summary!K$19)</f>
        <v>3.8734017003814363</v>
      </c>
      <c r="L28" s="72">
        <f>IF(RES_hh_emih!L28=0,0,RES_hh_emih!L28/RES_summary!L$19)</f>
        <v>5.2050516611427025</v>
      </c>
      <c r="M28" s="72">
        <f>IF(RES_hh_emih!M28=0,0,RES_hh_emih!M28/RES_summary!M$19)</f>
        <v>6.4876108858345303</v>
      </c>
      <c r="N28" s="72">
        <f>IF(RES_hh_emih!N28=0,0,RES_hh_emih!N28/RES_summary!N$19)</f>
        <v>6.2438753221039063</v>
      </c>
      <c r="O28" s="72">
        <f>IF(RES_hh_emih!O28=0,0,RES_hh_emih!O28/RES_summary!O$19)</f>
        <v>6.1754784104859963</v>
      </c>
      <c r="P28" s="72">
        <f>IF(RES_hh_emih!P28=0,0,RES_hh_emih!P28/RES_summary!P$19)</f>
        <v>5.7529562253613795</v>
      </c>
      <c r="Q28" s="72">
        <f>IF(RES_hh_emih!Q28=0,0,RES_hh_emih!Q28/RES_summary!Q$19)</f>
        <v>5.9204332227915319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5.1019363432065017</v>
      </c>
      <c r="C29" s="72">
        <f>IF(RES_hh_emih!C29=0,0,RES_hh_emih!C29/RES_summary!C$19)</f>
        <v>6.472159418249257</v>
      </c>
      <c r="D29" s="72">
        <f>IF(RES_hh_emih!D29=0,0,RES_hh_emih!D29/RES_summary!D$19)</f>
        <v>3.3874228252774317</v>
      </c>
      <c r="E29" s="72">
        <f>IF(RES_hh_emih!E29=0,0,RES_hh_emih!E29/RES_summary!E$19)</f>
        <v>4.7125896095810598</v>
      </c>
      <c r="F29" s="72">
        <f>IF(RES_hh_emih!F29=0,0,RES_hh_emih!F29/RES_summary!F$19)</f>
        <v>5.003773999687728</v>
      </c>
      <c r="G29" s="72">
        <f>IF(RES_hh_emih!G29=0,0,RES_hh_emih!G29/RES_summary!G$19)</f>
        <v>4.0411557557030315</v>
      </c>
      <c r="H29" s="72">
        <f>IF(RES_hh_emih!H29=0,0,RES_hh_emih!H29/RES_summary!H$19)</f>
        <v>4.303898360903367</v>
      </c>
      <c r="I29" s="72">
        <f>IF(RES_hh_emih!I29=0,0,RES_hh_emih!I29/RES_summary!I$19)</f>
        <v>2.8779127317780162</v>
      </c>
      <c r="J29" s="72">
        <f>IF(RES_hh_emih!J29=0,0,RES_hh_emih!J29/RES_summary!J$19)</f>
        <v>3.798160701849794</v>
      </c>
      <c r="K29" s="72">
        <f>IF(RES_hh_emih!K29=0,0,RES_hh_emih!K29/RES_summary!K$19)</f>
        <v>3.2923015906552489</v>
      </c>
      <c r="L29" s="72">
        <f>IF(RES_hh_emih!L29=0,0,RES_hh_emih!L29/RES_summary!L$19)</f>
        <v>3.8990710965878606</v>
      </c>
      <c r="M29" s="72">
        <f>IF(RES_hh_emih!M29=0,0,RES_hh_emih!M29/RES_summary!M$19)</f>
        <v>3.7998441325908638</v>
      </c>
      <c r="N29" s="72">
        <f>IF(RES_hh_emih!N29=0,0,RES_hh_emih!N29/RES_summary!N$19)</f>
        <v>2.9862972495472624</v>
      </c>
      <c r="O29" s="72">
        <f>IF(RES_hh_emih!O29=0,0,RES_hh_emih!O29/RES_summary!O$19)</f>
        <v>2.8033537779163615</v>
      </c>
      <c r="P29" s="72">
        <f>IF(RES_hh_emih!P29=0,0,RES_hh_emih!P29/RES_summary!P$19)</f>
        <v>3.1213055919846466</v>
      </c>
      <c r="Q29" s="72">
        <f>IF(RES_hh_emih!Q29=0,0,RES_hh_emih!Q29/RES_summary!Q$19)</f>
        <v>3.2441462874597624</v>
      </c>
      <c r="R29" s="72">
        <f>IF(RES_hh_emih!R29=0,0,RES_hh_emih!R29/RES_summary!R$19)</f>
        <v>4.0510041645331398</v>
      </c>
      <c r="S29" s="72">
        <f>IF(RES_hh_emih!S29=0,0,RES_hh_emih!S29/RES_summary!S$19)</f>
        <v>4.0035666813624875</v>
      </c>
      <c r="T29" s="72">
        <f>IF(RES_hh_emih!T29=0,0,RES_hh_emih!T29/RES_summary!T$19)</f>
        <v>3.4676336727316133</v>
      </c>
      <c r="U29" s="72">
        <f>IF(RES_hh_emih!U29=0,0,RES_hh_emih!U29/RES_summary!U$19)</f>
        <v>4.1139467816951294</v>
      </c>
      <c r="V29" s="72">
        <f>IF(RES_hh_emih!V29=0,0,RES_hh_emih!V29/RES_summary!V$19)</f>
        <v>3.0727126772932984</v>
      </c>
      <c r="W29" s="72">
        <f>IF(RES_hh_emih!W29=0,0,RES_hh_emih!W29/RES_summary!W$19)</f>
        <v>3.2645988882690622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4.810411380210641</v>
      </c>
      <c r="C30" s="72">
        <f>IF(RES_hh_emih!C30=0,0,RES_hh_emih!C30/RES_summary!C$19)</f>
        <v>4.9781023567505027</v>
      </c>
      <c r="D30" s="72">
        <f>IF(RES_hh_emih!D30=0,0,RES_hh_emih!D30/RES_summary!D$19)</f>
        <v>3.9730449940180561</v>
      </c>
      <c r="E30" s="72">
        <f>IF(RES_hh_emih!E30=0,0,RES_hh_emih!E30/RES_summary!E$19)</f>
        <v>3.9782609900841281</v>
      </c>
      <c r="F30" s="72">
        <f>IF(RES_hh_emih!F30=0,0,RES_hh_emih!F30/RES_summary!F$19)</f>
        <v>3.9327532904514912</v>
      </c>
      <c r="G30" s="72">
        <f>IF(RES_hh_emih!G30=0,0,RES_hh_emih!G30/RES_summary!G$19)</f>
        <v>3.8679958998541841</v>
      </c>
      <c r="H30" s="72">
        <f>IF(RES_hh_emih!H30=0,0,RES_hh_emih!H30/RES_summary!H$19)</f>
        <v>3.941483237039086</v>
      </c>
      <c r="I30" s="72">
        <f>IF(RES_hh_emih!I30=0,0,RES_hh_emih!I30/RES_summary!I$19)</f>
        <v>3.4209247423001781</v>
      </c>
      <c r="J30" s="72">
        <f>IF(RES_hh_emih!J30=0,0,RES_hh_emih!J30/RES_summary!J$19)</f>
        <v>3.3927747079451542</v>
      </c>
      <c r="K30" s="72">
        <f>IF(RES_hh_emih!K30=0,0,RES_hh_emih!K30/RES_summary!K$19)</f>
        <v>2.8008833026367115</v>
      </c>
      <c r="L30" s="72">
        <f>IF(RES_hh_emih!L30=0,0,RES_hh_emih!L30/RES_summary!L$19)</f>
        <v>3.3170989694811688</v>
      </c>
      <c r="M30" s="72">
        <f>IF(RES_hh_emih!M30=0,0,RES_hh_emih!M30/RES_summary!M$19)</f>
        <v>3.0818925842206344</v>
      </c>
      <c r="N30" s="72">
        <f>IF(RES_hh_emih!N30=0,0,RES_hh_emih!N30/RES_summary!N$19)</f>
        <v>3.1002875243915935</v>
      </c>
      <c r="O30" s="72">
        <f>IF(RES_hh_emih!O30=0,0,RES_hh_emih!O30/RES_summary!O$19)</f>
        <v>2.8686395424424038</v>
      </c>
      <c r="P30" s="72">
        <f>IF(RES_hh_emih!P30=0,0,RES_hh_emih!P30/RES_summary!P$19)</f>
        <v>2.8422636974982374</v>
      </c>
      <c r="Q30" s="72">
        <f>IF(RES_hh_emih!Q30=0,0,RES_hh_emih!Q30/RES_summary!Q$19)</f>
        <v>2.8360406400182878</v>
      </c>
      <c r="R30" s="72">
        <f>IF(RES_hh_emih!R30=0,0,RES_hh_emih!R30/RES_summary!R$19)</f>
        <v>3.4093537853511338</v>
      </c>
      <c r="S30" s="72">
        <f>IF(RES_hh_emih!S30=0,0,RES_hh_emih!S30/RES_summary!S$19)</f>
        <v>3.1458029559132958</v>
      </c>
      <c r="T30" s="72">
        <f>IF(RES_hh_emih!T30=0,0,RES_hh_emih!T30/RES_summary!T$19)</f>
        <v>2.9677946915278022</v>
      </c>
      <c r="U30" s="72">
        <f>IF(RES_hh_emih!U30=0,0,RES_hh_emih!U30/RES_summary!U$19)</f>
        <v>3.2907711854129356</v>
      </c>
      <c r="V30" s="72">
        <f>IF(RES_hh_emih!V30=0,0,RES_hh_emih!V30/RES_summary!V$19)</f>
        <v>2.9090200991510629</v>
      </c>
      <c r="W30" s="72">
        <f>IF(RES_hh_emih!W30=0,0,RES_hh_emih!W30/RES_summary!W$19)</f>
        <v>3.1891398315795008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17771</v>
      </c>
      <c r="D3" s="67">
        <f t="shared" si="0"/>
        <v>17760</v>
      </c>
      <c r="E3" s="67">
        <f t="shared" si="0"/>
        <v>18388</v>
      </c>
      <c r="F3" s="67">
        <f t="shared" si="0"/>
        <v>18420</v>
      </c>
      <c r="G3" s="67">
        <f t="shared" si="0"/>
        <v>13317</v>
      </c>
      <c r="H3" s="67">
        <f t="shared" si="0"/>
        <v>19224</v>
      </c>
      <c r="I3" s="67">
        <f t="shared" si="0"/>
        <v>19473</v>
      </c>
      <c r="J3" s="67">
        <f t="shared" si="0"/>
        <v>23614</v>
      </c>
      <c r="K3" s="67">
        <f t="shared" si="0"/>
        <v>13755</v>
      </c>
      <c r="L3" s="67">
        <f t="shared" si="0"/>
        <v>13739</v>
      </c>
      <c r="M3" s="67">
        <f t="shared" si="0"/>
        <v>13719</v>
      </c>
      <c r="N3" s="67">
        <f t="shared" si="0"/>
        <v>13689</v>
      </c>
      <c r="O3" s="67">
        <f t="shared" si="0"/>
        <v>13691</v>
      </c>
      <c r="P3" s="67">
        <f t="shared" si="0"/>
        <v>14638</v>
      </c>
      <c r="Q3" s="67">
        <f t="shared" si="0"/>
        <v>15138</v>
      </c>
      <c r="R3" s="67">
        <f t="shared" si="0"/>
        <v>18240</v>
      </c>
      <c r="S3" s="67">
        <f t="shared" si="0"/>
        <v>25521</v>
      </c>
      <c r="T3" s="67">
        <f t="shared" si="0"/>
        <v>19691</v>
      </c>
      <c r="U3" s="67">
        <f t="shared" si="0"/>
        <v>28539</v>
      </c>
      <c r="V3" s="67">
        <f t="shared" si="0"/>
        <v>21649</v>
      </c>
      <c r="W3" s="67">
        <f t="shared" si="0"/>
        <v>16480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17771</v>
      </c>
      <c r="D4" s="71">
        <f t="shared" si="1"/>
        <v>17760</v>
      </c>
      <c r="E4" s="71">
        <f t="shared" si="1"/>
        <v>18388</v>
      </c>
      <c r="F4" s="71">
        <f t="shared" si="1"/>
        <v>18420</v>
      </c>
      <c r="G4" s="71">
        <f t="shared" si="1"/>
        <v>13317</v>
      </c>
      <c r="H4" s="71">
        <f t="shared" si="1"/>
        <v>19224</v>
      </c>
      <c r="I4" s="71">
        <f t="shared" si="1"/>
        <v>19473</v>
      </c>
      <c r="J4" s="71">
        <f t="shared" si="1"/>
        <v>23614</v>
      </c>
      <c r="K4" s="71">
        <f t="shared" si="1"/>
        <v>13755</v>
      </c>
      <c r="L4" s="71">
        <f t="shared" si="1"/>
        <v>13739</v>
      </c>
      <c r="M4" s="71">
        <f t="shared" si="1"/>
        <v>13719</v>
      </c>
      <c r="N4" s="71">
        <f t="shared" si="1"/>
        <v>13689</v>
      </c>
      <c r="O4" s="71">
        <f t="shared" si="1"/>
        <v>13691</v>
      </c>
      <c r="P4" s="71">
        <f t="shared" si="1"/>
        <v>14638</v>
      </c>
      <c r="Q4" s="71">
        <f t="shared" si="1"/>
        <v>15138</v>
      </c>
      <c r="R4" s="71">
        <f t="shared" ref="R4:V4" si="2">SUM(R5:R13)</f>
        <v>18240</v>
      </c>
      <c r="S4" s="71">
        <f t="shared" si="2"/>
        <v>25521</v>
      </c>
      <c r="T4" s="71">
        <f t="shared" si="2"/>
        <v>19691</v>
      </c>
      <c r="U4" s="71">
        <f t="shared" si="2"/>
        <v>28539</v>
      </c>
      <c r="V4" s="71">
        <f t="shared" si="2"/>
        <v>21649</v>
      </c>
      <c r="W4" s="71">
        <f t="shared" ref="W4" si="3">SUM(W5:W13)</f>
        <v>16480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12</v>
      </c>
      <c r="D5" s="82">
        <v>355</v>
      </c>
      <c r="E5" s="82">
        <v>107</v>
      </c>
      <c r="F5" s="82">
        <v>431</v>
      </c>
      <c r="G5" s="82">
        <v>300</v>
      </c>
      <c r="H5" s="82">
        <v>0</v>
      </c>
      <c r="I5" s="82">
        <v>0</v>
      </c>
      <c r="J5" s="82">
        <v>0</v>
      </c>
      <c r="K5" s="82">
        <v>0</v>
      </c>
      <c r="L5" s="82">
        <v>77</v>
      </c>
      <c r="M5" s="82">
        <v>490</v>
      </c>
      <c r="N5" s="82">
        <v>360</v>
      </c>
      <c r="O5" s="82">
        <v>212</v>
      </c>
      <c r="P5" s="82">
        <v>1</v>
      </c>
      <c r="Q5" s="82">
        <v>0</v>
      </c>
      <c r="R5" s="82">
        <v>0</v>
      </c>
      <c r="S5" s="82">
        <v>0</v>
      </c>
      <c r="T5" s="82">
        <v>0</v>
      </c>
      <c r="U5" s="82">
        <v>4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111</v>
      </c>
      <c r="K7" s="82">
        <v>49</v>
      </c>
      <c r="L7" s="82">
        <v>107</v>
      </c>
      <c r="M7" s="82">
        <v>178</v>
      </c>
      <c r="N7" s="82">
        <v>157</v>
      </c>
      <c r="O7" s="82">
        <v>118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417</v>
      </c>
      <c r="D8" s="82">
        <v>479</v>
      </c>
      <c r="E8" s="82">
        <v>921</v>
      </c>
      <c r="F8" s="82">
        <v>1277</v>
      </c>
      <c r="G8" s="82">
        <v>1453</v>
      </c>
      <c r="H8" s="82">
        <v>1408</v>
      </c>
      <c r="I8" s="82">
        <v>1153</v>
      </c>
      <c r="J8" s="82">
        <v>1219</v>
      </c>
      <c r="K8" s="82">
        <v>834</v>
      </c>
      <c r="L8" s="82">
        <v>863</v>
      </c>
      <c r="M8" s="82">
        <v>848</v>
      </c>
      <c r="N8" s="82">
        <v>811</v>
      </c>
      <c r="O8" s="82">
        <v>747</v>
      </c>
      <c r="P8" s="82">
        <v>1264</v>
      </c>
      <c r="Q8" s="82">
        <v>990</v>
      </c>
      <c r="R8" s="82">
        <v>1258</v>
      </c>
      <c r="S8" s="82">
        <v>1153</v>
      </c>
      <c r="T8" s="82">
        <v>1356</v>
      </c>
      <c r="U8" s="82">
        <v>2209</v>
      </c>
      <c r="V8" s="82">
        <v>1927</v>
      </c>
      <c r="W8" s="82">
        <v>1483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3982</v>
      </c>
      <c r="D9" s="82">
        <v>7149</v>
      </c>
      <c r="E9" s="82">
        <v>7657</v>
      </c>
      <c r="F9" s="82">
        <v>5494</v>
      </c>
      <c r="G9" s="82">
        <v>4495</v>
      </c>
      <c r="H9" s="82">
        <v>8328</v>
      </c>
      <c r="I9" s="82">
        <v>12895</v>
      </c>
      <c r="J9" s="82">
        <v>13498</v>
      </c>
      <c r="K9" s="82">
        <v>7407</v>
      </c>
      <c r="L9" s="82">
        <v>4599</v>
      </c>
      <c r="M9" s="82">
        <v>3890</v>
      </c>
      <c r="N9" s="82">
        <v>4905</v>
      </c>
      <c r="O9" s="82">
        <v>5574</v>
      </c>
      <c r="P9" s="82">
        <v>8877</v>
      </c>
      <c r="Q9" s="82">
        <v>7469</v>
      </c>
      <c r="R9" s="82">
        <v>7134</v>
      </c>
      <c r="S9" s="82">
        <v>9016</v>
      </c>
      <c r="T9" s="82">
        <v>8439</v>
      </c>
      <c r="U9" s="82">
        <v>11232</v>
      </c>
      <c r="V9" s="82">
        <v>10984</v>
      </c>
      <c r="W9" s="82">
        <v>7777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12916</v>
      </c>
      <c r="D11" s="82">
        <v>9314</v>
      </c>
      <c r="E11" s="82">
        <v>9166</v>
      </c>
      <c r="F11" s="82">
        <v>10678</v>
      </c>
      <c r="G11" s="82">
        <v>6291</v>
      </c>
      <c r="H11" s="82">
        <v>8254</v>
      </c>
      <c r="I11" s="82">
        <v>3738</v>
      </c>
      <c r="J11" s="82">
        <v>6904</v>
      </c>
      <c r="K11" s="82">
        <v>4443</v>
      </c>
      <c r="L11" s="82">
        <v>7607</v>
      </c>
      <c r="M11" s="82">
        <v>7923</v>
      </c>
      <c r="N11" s="82">
        <v>7131</v>
      </c>
      <c r="O11" s="82">
        <v>6781</v>
      </c>
      <c r="P11" s="82">
        <v>3956</v>
      </c>
      <c r="Q11" s="82">
        <v>5904</v>
      </c>
      <c r="R11" s="82">
        <v>8611</v>
      </c>
      <c r="S11" s="82">
        <v>13800</v>
      </c>
      <c r="T11" s="82">
        <v>8580</v>
      </c>
      <c r="U11" s="82">
        <v>13528</v>
      </c>
      <c r="V11" s="82">
        <v>7453</v>
      </c>
      <c r="W11" s="82">
        <v>6117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444</v>
      </c>
      <c r="D13" s="83">
        <v>463</v>
      </c>
      <c r="E13" s="83">
        <v>537</v>
      </c>
      <c r="F13" s="83">
        <v>540</v>
      </c>
      <c r="G13" s="83">
        <v>778</v>
      </c>
      <c r="H13" s="83">
        <v>1234</v>
      </c>
      <c r="I13" s="83">
        <v>1687</v>
      </c>
      <c r="J13" s="83">
        <v>1882</v>
      </c>
      <c r="K13" s="83">
        <v>1022</v>
      </c>
      <c r="L13" s="83">
        <v>486</v>
      </c>
      <c r="M13" s="83">
        <v>390</v>
      </c>
      <c r="N13" s="83">
        <v>325</v>
      </c>
      <c r="O13" s="83">
        <v>259</v>
      </c>
      <c r="P13" s="83">
        <v>540</v>
      </c>
      <c r="Q13" s="83">
        <v>775</v>
      </c>
      <c r="R13" s="83">
        <v>1237</v>
      </c>
      <c r="S13" s="83">
        <v>1552</v>
      </c>
      <c r="T13" s="83">
        <v>1316</v>
      </c>
      <c r="U13" s="83">
        <v>1566</v>
      </c>
      <c r="V13" s="83">
        <v>1285</v>
      </c>
      <c r="W13" s="83">
        <v>1103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17327</v>
      </c>
      <c r="D14" s="85">
        <f t="shared" si="4"/>
        <v>17297</v>
      </c>
      <c r="E14" s="85">
        <f t="shared" si="4"/>
        <v>17851</v>
      </c>
      <c r="F14" s="85">
        <f t="shared" si="4"/>
        <v>17880</v>
      </c>
      <c r="G14" s="85">
        <f t="shared" si="4"/>
        <v>12539</v>
      </c>
      <c r="H14" s="85">
        <f t="shared" si="4"/>
        <v>17990</v>
      </c>
      <c r="I14" s="85">
        <f t="shared" si="4"/>
        <v>17786</v>
      </c>
      <c r="J14" s="85">
        <f t="shared" si="4"/>
        <v>21732</v>
      </c>
      <c r="K14" s="85">
        <f t="shared" si="4"/>
        <v>12733</v>
      </c>
      <c r="L14" s="85">
        <f t="shared" si="4"/>
        <v>13253</v>
      </c>
      <c r="M14" s="85">
        <f t="shared" si="4"/>
        <v>13329</v>
      </c>
      <c r="N14" s="85">
        <f t="shared" si="4"/>
        <v>13364</v>
      </c>
      <c r="O14" s="85">
        <f t="shared" si="4"/>
        <v>13432</v>
      </c>
      <c r="P14" s="85">
        <f t="shared" si="4"/>
        <v>14098</v>
      </c>
      <c r="Q14" s="85">
        <f t="shared" si="4"/>
        <v>14363</v>
      </c>
      <c r="R14" s="85">
        <f t="shared" ref="R14:V14" si="5">SUM(R5:R11)</f>
        <v>17003</v>
      </c>
      <c r="S14" s="85">
        <f t="shared" si="5"/>
        <v>23969</v>
      </c>
      <c r="T14" s="85">
        <f t="shared" si="5"/>
        <v>18375</v>
      </c>
      <c r="U14" s="85">
        <f t="shared" si="5"/>
        <v>26973</v>
      </c>
      <c r="V14" s="85">
        <f t="shared" si="5"/>
        <v>20364</v>
      </c>
      <c r="W14" s="85">
        <f t="shared" ref="W14" si="6">SUM(W5:W11)</f>
        <v>15377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33</v>
      </c>
      <c r="D15" s="71">
        <f t="shared" si="7"/>
        <v>57</v>
      </c>
      <c r="E15" s="71">
        <f t="shared" si="7"/>
        <v>55</v>
      </c>
      <c r="F15" s="71">
        <f t="shared" si="7"/>
        <v>110</v>
      </c>
      <c r="G15" s="71">
        <f t="shared" si="7"/>
        <v>122</v>
      </c>
      <c r="H15" s="71">
        <f t="shared" si="7"/>
        <v>104</v>
      </c>
      <c r="I15" s="71">
        <f t="shared" si="7"/>
        <v>254</v>
      </c>
      <c r="J15" s="71">
        <f t="shared" si="7"/>
        <v>221</v>
      </c>
      <c r="K15" s="71">
        <f t="shared" si="7"/>
        <v>145</v>
      </c>
      <c r="L15" s="71">
        <f t="shared" si="7"/>
        <v>142</v>
      </c>
      <c r="M15" s="71">
        <f t="shared" si="7"/>
        <v>44</v>
      </c>
      <c r="N15" s="71">
        <f t="shared" si="7"/>
        <v>163</v>
      </c>
      <c r="O15" s="71">
        <f t="shared" si="7"/>
        <v>246</v>
      </c>
      <c r="P15" s="71">
        <f t="shared" si="7"/>
        <v>340</v>
      </c>
      <c r="Q15" s="71">
        <f t="shared" si="7"/>
        <v>225</v>
      </c>
      <c r="R15" s="71">
        <f t="shared" si="7"/>
        <v>270</v>
      </c>
      <c r="S15" s="71">
        <f t="shared" si="7"/>
        <v>371</v>
      </c>
      <c r="T15" s="71">
        <f t="shared" si="7"/>
        <v>308</v>
      </c>
      <c r="U15" s="71">
        <f t="shared" si="7"/>
        <v>427</v>
      </c>
      <c r="V15" s="71">
        <f t="shared" si="7"/>
        <v>543</v>
      </c>
      <c r="W15" s="71">
        <f t="shared" si="7"/>
        <v>336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33</v>
      </c>
      <c r="D16" s="82">
        <v>57</v>
      </c>
      <c r="E16" s="82">
        <v>55</v>
      </c>
      <c r="F16" s="82">
        <v>110</v>
      </c>
      <c r="G16" s="82">
        <v>122</v>
      </c>
      <c r="H16" s="82">
        <v>104</v>
      </c>
      <c r="I16" s="82">
        <v>254</v>
      </c>
      <c r="J16" s="82">
        <v>221</v>
      </c>
      <c r="K16" s="82">
        <v>145</v>
      </c>
      <c r="L16" s="82">
        <v>142</v>
      </c>
      <c r="M16" s="82">
        <v>44</v>
      </c>
      <c r="N16" s="82">
        <v>163</v>
      </c>
      <c r="O16" s="82">
        <v>246</v>
      </c>
      <c r="P16" s="82">
        <v>340</v>
      </c>
      <c r="Q16" s="82">
        <v>225</v>
      </c>
      <c r="R16" s="82">
        <v>270</v>
      </c>
      <c r="S16" s="82">
        <v>371</v>
      </c>
      <c r="T16" s="82">
        <v>308</v>
      </c>
      <c r="U16" s="82">
        <v>427</v>
      </c>
      <c r="V16" s="82">
        <v>543</v>
      </c>
      <c r="W16" s="82">
        <v>336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17771</v>
      </c>
      <c r="D17" s="71">
        <f t="shared" si="8"/>
        <v>17760</v>
      </c>
      <c r="E17" s="71">
        <f t="shared" si="8"/>
        <v>18388</v>
      </c>
      <c r="F17" s="71">
        <f t="shared" si="8"/>
        <v>18420</v>
      </c>
      <c r="G17" s="71">
        <f t="shared" si="8"/>
        <v>13317</v>
      </c>
      <c r="H17" s="71">
        <f t="shared" si="8"/>
        <v>19224</v>
      </c>
      <c r="I17" s="71">
        <f t="shared" si="8"/>
        <v>19473</v>
      </c>
      <c r="J17" s="71">
        <f t="shared" si="8"/>
        <v>23614</v>
      </c>
      <c r="K17" s="71">
        <f t="shared" si="8"/>
        <v>13755</v>
      </c>
      <c r="L17" s="71">
        <f t="shared" si="8"/>
        <v>13739</v>
      </c>
      <c r="M17" s="71">
        <f t="shared" si="8"/>
        <v>13719</v>
      </c>
      <c r="N17" s="71">
        <f t="shared" si="8"/>
        <v>13689</v>
      </c>
      <c r="O17" s="71">
        <f t="shared" si="8"/>
        <v>13691</v>
      </c>
      <c r="P17" s="71">
        <f t="shared" si="8"/>
        <v>14638</v>
      </c>
      <c r="Q17" s="71">
        <f t="shared" si="8"/>
        <v>15138</v>
      </c>
      <c r="R17" s="71">
        <f t="shared" ref="R17:V17" si="9">SUM(R18:R25)</f>
        <v>18240</v>
      </c>
      <c r="S17" s="71">
        <f t="shared" si="9"/>
        <v>25521</v>
      </c>
      <c r="T17" s="71">
        <f t="shared" si="9"/>
        <v>19691</v>
      </c>
      <c r="U17" s="71">
        <f t="shared" si="9"/>
        <v>28539</v>
      </c>
      <c r="V17" s="71">
        <f t="shared" si="9"/>
        <v>21649</v>
      </c>
      <c r="W17" s="71">
        <f t="shared" ref="W17" si="10">SUM(W18:W25)</f>
        <v>16480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12</v>
      </c>
      <c r="D18" s="82">
        <v>272</v>
      </c>
      <c r="E18" s="82">
        <v>107</v>
      </c>
      <c r="F18" s="82">
        <v>391</v>
      </c>
      <c r="G18" s="82">
        <v>177</v>
      </c>
      <c r="H18" s="82">
        <v>0</v>
      </c>
      <c r="I18" s="82">
        <v>0</v>
      </c>
      <c r="J18" s="82">
        <v>0</v>
      </c>
      <c r="K18" s="82">
        <v>0</v>
      </c>
      <c r="L18" s="82">
        <v>77</v>
      </c>
      <c r="M18" s="82">
        <v>361</v>
      </c>
      <c r="N18" s="82">
        <v>329</v>
      </c>
      <c r="O18" s="82">
        <v>208</v>
      </c>
      <c r="P18" s="82">
        <v>1</v>
      </c>
      <c r="Q18" s="82">
        <v>0</v>
      </c>
      <c r="R18" s="82">
        <v>0</v>
      </c>
      <c r="S18" s="82">
        <v>0</v>
      </c>
      <c r="T18" s="82">
        <v>0</v>
      </c>
      <c r="U18" s="82">
        <v>3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101</v>
      </c>
      <c r="K20" s="82">
        <v>49</v>
      </c>
      <c r="L20" s="82">
        <v>103</v>
      </c>
      <c r="M20" s="82">
        <v>171</v>
      </c>
      <c r="N20" s="82">
        <v>151</v>
      </c>
      <c r="O20" s="82">
        <v>113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385</v>
      </c>
      <c r="D21" s="82">
        <v>443</v>
      </c>
      <c r="E21" s="82">
        <v>873</v>
      </c>
      <c r="F21" s="82">
        <v>1215</v>
      </c>
      <c r="G21" s="82">
        <v>1390</v>
      </c>
      <c r="H21" s="82">
        <v>1332</v>
      </c>
      <c r="I21" s="82">
        <v>1100</v>
      </c>
      <c r="J21" s="82">
        <v>1163</v>
      </c>
      <c r="K21" s="82">
        <v>785</v>
      </c>
      <c r="L21" s="82">
        <v>817</v>
      </c>
      <c r="M21" s="82">
        <v>800</v>
      </c>
      <c r="N21" s="82">
        <v>766</v>
      </c>
      <c r="O21" s="82">
        <v>700</v>
      </c>
      <c r="P21" s="82">
        <v>1157</v>
      </c>
      <c r="Q21" s="82">
        <v>916</v>
      </c>
      <c r="R21" s="82">
        <v>1182</v>
      </c>
      <c r="S21" s="82">
        <v>1076</v>
      </c>
      <c r="T21" s="82">
        <v>1283</v>
      </c>
      <c r="U21" s="82">
        <v>2100</v>
      </c>
      <c r="V21" s="82">
        <v>1837</v>
      </c>
      <c r="W21" s="82">
        <v>1408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3392</v>
      </c>
      <c r="D22" s="82">
        <v>6392</v>
      </c>
      <c r="E22" s="82">
        <v>6858</v>
      </c>
      <c r="F22" s="82">
        <v>4854</v>
      </c>
      <c r="G22" s="82">
        <v>3958</v>
      </c>
      <c r="H22" s="82">
        <v>7411</v>
      </c>
      <c r="I22" s="82">
        <v>12104</v>
      </c>
      <c r="J22" s="82">
        <v>12881</v>
      </c>
      <c r="K22" s="82">
        <v>6834</v>
      </c>
      <c r="L22" s="82">
        <v>4115</v>
      </c>
      <c r="M22" s="82">
        <v>3256</v>
      </c>
      <c r="N22" s="82">
        <v>4460</v>
      </c>
      <c r="O22" s="82">
        <v>5075</v>
      </c>
      <c r="P22" s="82">
        <v>7809</v>
      </c>
      <c r="Q22" s="82">
        <v>6281</v>
      </c>
      <c r="R22" s="82">
        <v>6486</v>
      </c>
      <c r="S22" s="82">
        <v>8255</v>
      </c>
      <c r="T22" s="82">
        <v>8191</v>
      </c>
      <c r="U22" s="82">
        <v>9117</v>
      </c>
      <c r="V22" s="82">
        <v>9288</v>
      </c>
      <c r="W22" s="82">
        <v>6937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12117</v>
      </c>
      <c r="D24" s="82">
        <v>9260</v>
      </c>
      <c r="E24" s="82">
        <v>8939</v>
      </c>
      <c r="F24" s="82">
        <v>10056</v>
      </c>
      <c r="G24" s="82">
        <v>6291</v>
      </c>
      <c r="H24" s="82">
        <v>8058</v>
      </c>
      <c r="I24" s="82">
        <v>3490</v>
      </c>
      <c r="J24" s="82">
        <v>6553</v>
      </c>
      <c r="K24" s="82">
        <v>4091</v>
      </c>
      <c r="L24" s="82">
        <v>7176</v>
      </c>
      <c r="M24" s="82">
        <v>7856</v>
      </c>
      <c r="N24" s="82">
        <v>7073</v>
      </c>
      <c r="O24" s="82">
        <v>6673</v>
      </c>
      <c r="P24" s="82">
        <v>3606</v>
      </c>
      <c r="Q24" s="82">
        <v>5539</v>
      </c>
      <c r="R24" s="82">
        <v>8214</v>
      </c>
      <c r="S24" s="82">
        <v>13360</v>
      </c>
      <c r="T24" s="82">
        <v>7913</v>
      </c>
      <c r="U24" s="82">
        <v>13528</v>
      </c>
      <c r="V24" s="82">
        <v>7453</v>
      </c>
      <c r="W24" s="82">
        <v>5715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1865</v>
      </c>
      <c r="D25" s="83">
        <v>1393</v>
      </c>
      <c r="E25" s="83">
        <v>1611</v>
      </c>
      <c r="F25" s="83">
        <v>1904</v>
      </c>
      <c r="G25" s="83">
        <v>1501</v>
      </c>
      <c r="H25" s="83">
        <v>2423</v>
      </c>
      <c r="I25" s="83">
        <v>2779</v>
      </c>
      <c r="J25" s="83">
        <v>2916</v>
      </c>
      <c r="K25" s="83">
        <v>1996</v>
      </c>
      <c r="L25" s="83">
        <v>1451</v>
      </c>
      <c r="M25" s="83">
        <v>1275</v>
      </c>
      <c r="N25" s="83">
        <v>910</v>
      </c>
      <c r="O25" s="83">
        <v>922</v>
      </c>
      <c r="P25" s="83">
        <v>2065</v>
      </c>
      <c r="Q25" s="83">
        <v>2402</v>
      </c>
      <c r="R25" s="83">
        <v>2358</v>
      </c>
      <c r="S25" s="83">
        <v>2830</v>
      </c>
      <c r="T25" s="83">
        <v>2304</v>
      </c>
      <c r="U25" s="83">
        <v>3791</v>
      </c>
      <c r="V25" s="83">
        <v>3071</v>
      </c>
      <c r="W25" s="83">
        <v>2420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17771</v>
      </c>
      <c r="D27" s="71">
        <f t="shared" si="11"/>
        <v>17760</v>
      </c>
      <c r="E27" s="71">
        <f t="shared" si="11"/>
        <v>18388</v>
      </c>
      <c r="F27" s="71">
        <f t="shared" si="11"/>
        <v>18420</v>
      </c>
      <c r="G27" s="71">
        <f t="shared" si="11"/>
        <v>13317</v>
      </c>
      <c r="H27" s="71">
        <f t="shared" si="11"/>
        <v>19224</v>
      </c>
      <c r="I27" s="71">
        <f t="shared" si="11"/>
        <v>19473</v>
      </c>
      <c r="J27" s="71">
        <f t="shared" si="11"/>
        <v>23614</v>
      </c>
      <c r="K27" s="71">
        <f t="shared" si="11"/>
        <v>13755</v>
      </c>
      <c r="L27" s="71">
        <f t="shared" si="11"/>
        <v>13739</v>
      </c>
      <c r="M27" s="71">
        <f t="shared" si="11"/>
        <v>13719</v>
      </c>
      <c r="N27" s="71">
        <f t="shared" si="11"/>
        <v>13689</v>
      </c>
      <c r="O27" s="71">
        <f t="shared" si="11"/>
        <v>13691</v>
      </c>
      <c r="P27" s="71">
        <f t="shared" si="11"/>
        <v>14638</v>
      </c>
      <c r="Q27" s="71">
        <f t="shared" si="11"/>
        <v>15138</v>
      </c>
      <c r="R27" s="71">
        <f t="shared" ref="R27:V27" si="12">SUM(R28:R32)</f>
        <v>18240</v>
      </c>
      <c r="S27" s="71">
        <f t="shared" si="12"/>
        <v>25521</v>
      </c>
      <c r="T27" s="71">
        <f t="shared" si="12"/>
        <v>19691</v>
      </c>
      <c r="U27" s="71">
        <f t="shared" si="12"/>
        <v>28539</v>
      </c>
      <c r="V27" s="71">
        <f t="shared" si="12"/>
        <v>21649</v>
      </c>
      <c r="W27" s="71">
        <f t="shared" ref="W27" si="13">SUM(W28:W32)</f>
        <v>16480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18</v>
      </c>
      <c r="E28" s="82">
        <v>8</v>
      </c>
      <c r="F28" s="82">
        <v>33</v>
      </c>
      <c r="G28" s="82">
        <v>37</v>
      </c>
      <c r="H28" s="82">
        <v>0</v>
      </c>
      <c r="I28" s="82">
        <v>0</v>
      </c>
      <c r="J28" s="82">
        <v>0</v>
      </c>
      <c r="K28" s="82">
        <v>0</v>
      </c>
      <c r="L28" s="82">
        <v>53</v>
      </c>
      <c r="M28" s="82">
        <v>118</v>
      </c>
      <c r="N28" s="82">
        <v>93</v>
      </c>
      <c r="O28" s="82">
        <v>79</v>
      </c>
      <c r="P28" s="82">
        <v>1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967</v>
      </c>
      <c r="D29" s="82">
        <v>0</v>
      </c>
      <c r="E29" s="82">
        <v>1423</v>
      </c>
      <c r="F29" s="82">
        <v>1434</v>
      </c>
      <c r="G29" s="82">
        <v>991</v>
      </c>
      <c r="H29" s="82">
        <v>1343</v>
      </c>
      <c r="I29" s="82">
        <v>1172</v>
      </c>
      <c r="J29" s="82">
        <v>2106</v>
      </c>
      <c r="K29" s="82">
        <v>1491</v>
      </c>
      <c r="L29" s="82">
        <v>1539</v>
      </c>
      <c r="M29" s="82">
        <v>1292</v>
      </c>
      <c r="N29" s="82">
        <v>809</v>
      </c>
      <c r="O29" s="82">
        <v>1641</v>
      </c>
      <c r="P29" s="82">
        <v>3320</v>
      </c>
      <c r="Q29" s="82">
        <v>3835</v>
      </c>
      <c r="R29" s="82">
        <v>3659</v>
      </c>
      <c r="S29" s="82">
        <v>2835</v>
      </c>
      <c r="T29" s="82">
        <v>1758</v>
      </c>
      <c r="U29" s="82">
        <v>1265</v>
      </c>
      <c r="V29" s="82">
        <v>83</v>
      </c>
      <c r="W29" s="82">
        <v>51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324</v>
      </c>
      <c r="D30" s="82">
        <v>413</v>
      </c>
      <c r="E30" s="82">
        <v>841</v>
      </c>
      <c r="F30" s="82">
        <v>1177</v>
      </c>
      <c r="G30" s="82">
        <v>1327</v>
      </c>
      <c r="H30" s="82">
        <v>1240</v>
      </c>
      <c r="I30" s="82">
        <v>957</v>
      </c>
      <c r="J30" s="82">
        <v>1028</v>
      </c>
      <c r="K30" s="82">
        <v>641</v>
      </c>
      <c r="L30" s="82">
        <v>842</v>
      </c>
      <c r="M30" s="82">
        <v>803</v>
      </c>
      <c r="N30" s="82">
        <v>803</v>
      </c>
      <c r="O30" s="82">
        <v>676</v>
      </c>
      <c r="P30" s="82">
        <v>1063</v>
      </c>
      <c r="Q30" s="82">
        <v>833</v>
      </c>
      <c r="R30" s="82">
        <v>1099</v>
      </c>
      <c r="S30" s="82">
        <v>1022</v>
      </c>
      <c r="T30" s="82">
        <v>1284</v>
      </c>
      <c r="U30" s="82">
        <v>2071</v>
      </c>
      <c r="V30" s="82">
        <v>1797</v>
      </c>
      <c r="W30" s="82">
        <v>1339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1636</v>
      </c>
      <c r="D31" s="82">
        <v>2429</v>
      </c>
      <c r="E31" s="82">
        <v>3620</v>
      </c>
      <c r="F31" s="82">
        <v>2364</v>
      </c>
      <c r="G31" s="82">
        <v>2044</v>
      </c>
      <c r="H31" s="82">
        <v>3957</v>
      </c>
      <c r="I31" s="82">
        <v>7478</v>
      </c>
      <c r="J31" s="82">
        <v>8561</v>
      </c>
      <c r="K31" s="82">
        <v>3943</v>
      </c>
      <c r="L31" s="82">
        <v>2998</v>
      </c>
      <c r="M31" s="82">
        <v>2226</v>
      </c>
      <c r="N31" s="82">
        <v>2925</v>
      </c>
      <c r="O31" s="82">
        <v>2672</v>
      </c>
      <c r="P31" s="82">
        <v>3192</v>
      </c>
      <c r="Q31" s="82">
        <v>2489</v>
      </c>
      <c r="R31" s="82">
        <v>2874</v>
      </c>
      <c r="S31" s="82">
        <v>4291</v>
      </c>
      <c r="T31" s="82">
        <v>5039</v>
      </c>
      <c r="U31" s="82">
        <v>4973</v>
      </c>
      <c r="V31" s="82">
        <v>4852</v>
      </c>
      <c r="W31" s="82">
        <v>3167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14844</v>
      </c>
      <c r="D32" s="86">
        <v>14900</v>
      </c>
      <c r="E32" s="86">
        <v>12496</v>
      </c>
      <c r="F32" s="86">
        <v>13412</v>
      </c>
      <c r="G32" s="86">
        <v>8918</v>
      </c>
      <c r="H32" s="86">
        <v>12684</v>
      </c>
      <c r="I32" s="86">
        <v>9866</v>
      </c>
      <c r="J32" s="86">
        <v>11919</v>
      </c>
      <c r="K32" s="86">
        <v>7680</v>
      </c>
      <c r="L32" s="86">
        <v>8307</v>
      </c>
      <c r="M32" s="86">
        <v>9280</v>
      </c>
      <c r="N32" s="86">
        <v>9059</v>
      </c>
      <c r="O32" s="86">
        <v>8623</v>
      </c>
      <c r="P32" s="86">
        <v>7062</v>
      </c>
      <c r="Q32" s="86">
        <v>7981</v>
      </c>
      <c r="R32" s="86">
        <v>10608</v>
      </c>
      <c r="S32" s="86">
        <v>17373</v>
      </c>
      <c r="T32" s="86">
        <v>11610</v>
      </c>
      <c r="U32" s="86">
        <v>20230</v>
      </c>
      <c r="V32" s="86">
        <v>14917</v>
      </c>
      <c r="W32" s="86">
        <v>11923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25.298088314647508</v>
      </c>
      <c r="D3" s="65">
        <f t="shared" si="0"/>
        <v>25.113888810587678</v>
      </c>
      <c r="E3" s="65">
        <f t="shared" si="0"/>
        <v>26.047810235112912</v>
      </c>
      <c r="F3" s="65">
        <f t="shared" si="0"/>
        <v>24.537727295412804</v>
      </c>
      <c r="G3" s="65">
        <f t="shared" si="0"/>
        <v>17.280863156596116</v>
      </c>
      <c r="H3" s="65">
        <f t="shared" si="0"/>
        <v>23.89134095381727</v>
      </c>
      <c r="I3" s="65">
        <f t="shared" si="0"/>
        <v>27.921317082102888</v>
      </c>
      <c r="J3" s="65">
        <f t="shared" si="0"/>
        <v>31.255266717561888</v>
      </c>
      <c r="K3" s="65">
        <f t="shared" si="0"/>
        <v>18.035206524986776</v>
      </c>
      <c r="L3" s="65">
        <f t="shared" si="0"/>
        <v>17.89284429960372</v>
      </c>
      <c r="M3" s="65">
        <f t="shared" si="0"/>
        <v>16.028157171119826</v>
      </c>
      <c r="N3" s="65">
        <f t="shared" si="0"/>
        <v>16.404218986755765</v>
      </c>
      <c r="O3" s="65">
        <f t="shared" si="0"/>
        <v>15.489591934155209</v>
      </c>
      <c r="P3" s="65">
        <f t="shared" si="0"/>
        <v>15.72336497099205</v>
      </c>
      <c r="Q3" s="65">
        <f t="shared" si="0"/>
        <v>14.600627887509821</v>
      </c>
      <c r="R3" s="65">
        <f t="shared" ref="R3:V3" si="1">SUM(R4,R15,R17,R27)</f>
        <v>17.862288491184579</v>
      </c>
      <c r="S3" s="65">
        <f t="shared" si="1"/>
        <v>23.447319370594961</v>
      </c>
      <c r="T3" s="65">
        <f t="shared" si="1"/>
        <v>17.704641833784589</v>
      </c>
      <c r="U3" s="65">
        <f t="shared" si="1"/>
        <v>23.395967724881327</v>
      </c>
      <c r="V3" s="65">
        <f t="shared" si="1"/>
        <v>16.698598994483568</v>
      </c>
      <c r="W3" s="65">
        <f t="shared" ref="W3" si="2">SUM(W4,W15,W17,W27)</f>
        <v>11.109392481467829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21.175735825862816</v>
      </c>
      <c r="D4" s="69">
        <f t="shared" si="3"/>
        <v>21.107150074668493</v>
      </c>
      <c r="E4" s="69">
        <f t="shared" si="3"/>
        <v>21.943114746803534</v>
      </c>
      <c r="F4" s="69">
        <f t="shared" si="3"/>
        <v>20.515089187421122</v>
      </c>
      <c r="G4" s="69">
        <f t="shared" si="3"/>
        <v>14.408852520771346</v>
      </c>
      <c r="H4" s="69">
        <f t="shared" si="3"/>
        <v>19.694083303359751</v>
      </c>
      <c r="I4" s="69">
        <f t="shared" si="3"/>
        <v>23.881261595996474</v>
      </c>
      <c r="J4" s="69">
        <f t="shared" si="3"/>
        <v>26.629170556233497</v>
      </c>
      <c r="K4" s="69">
        <f t="shared" si="3"/>
        <v>15.560934912605703</v>
      </c>
      <c r="L4" s="69">
        <f t="shared" si="3"/>
        <v>15.330836549788399</v>
      </c>
      <c r="M4" s="69">
        <f t="shared" si="3"/>
        <v>13.681566241802749</v>
      </c>
      <c r="N4" s="69">
        <f t="shared" si="3"/>
        <v>14.001956490775944</v>
      </c>
      <c r="O4" s="69">
        <f t="shared" si="3"/>
        <v>13.190921075446079</v>
      </c>
      <c r="P4" s="69">
        <f t="shared" si="3"/>
        <v>13.316788779308492</v>
      </c>
      <c r="Q4" s="69">
        <f t="shared" si="3"/>
        <v>12.201116812235753</v>
      </c>
      <c r="R4" s="69">
        <f t="shared" ref="R4:V4" si="4">SUM(R5:R14)</f>
        <v>14.738150321690938</v>
      </c>
      <c r="S4" s="69">
        <f t="shared" si="4"/>
        <v>19.249380159016528</v>
      </c>
      <c r="T4" s="69">
        <f t="shared" si="4"/>
        <v>14.51861057483616</v>
      </c>
      <c r="U4" s="69">
        <f t="shared" si="4"/>
        <v>18.809070790472251</v>
      </c>
      <c r="V4" s="69">
        <f t="shared" si="4"/>
        <v>13.326392539090772</v>
      </c>
      <c r="W4" s="69">
        <f t="shared" ref="W4" si="5">SUM(W5:W14)</f>
        <v>8.4940272701073845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1.3981759363399822E-2</v>
      </c>
      <c r="D5" s="72">
        <v>0.49138063834401741</v>
      </c>
      <c r="E5" s="72">
        <v>0.10836024709322202</v>
      </c>
      <c r="F5" s="72">
        <v>0.6169441695259239</v>
      </c>
      <c r="G5" s="72">
        <v>0.39372461753558302</v>
      </c>
      <c r="H5" s="72">
        <v>0</v>
      </c>
      <c r="I5" s="72">
        <v>0</v>
      </c>
      <c r="J5" s="72">
        <v>0</v>
      </c>
      <c r="K5" s="72">
        <v>0</v>
      </c>
      <c r="L5" s="72">
        <v>8.2505303336984082E-2</v>
      </c>
      <c r="M5" s="72">
        <v>0.60674082731134493</v>
      </c>
      <c r="N5" s="72">
        <v>0.40221527918534261</v>
      </c>
      <c r="O5" s="72">
        <v>0.24444978391034286</v>
      </c>
      <c r="P5" s="72">
        <v>1.1221109145565828E-3</v>
      </c>
      <c r="Q5" s="72">
        <v>0</v>
      </c>
      <c r="R5" s="72">
        <v>0</v>
      </c>
      <c r="S5" s="72">
        <v>0</v>
      </c>
      <c r="T5" s="72">
        <v>0</v>
      </c>
      <c r="U5" s="72">
        <v>3.0409050302167722E-3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0.17596840236044559</v>
      </c>
      <c r="K7" s="72">
        <v>6.3339138880763049E-2</v>
      </c>
      <c r="L7" s="72">
        <v>0.12039283969439886</v>
      </c>
      <c r="M7" s="72">
        <v>0.24636522401629907</v>
      </c>
      <c r="N7" s="72">
        <v>0.21480538001779201</v>
      </c>
      <c r="O7" s="72">
        <v>0.12904038652459998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0.59217109870327489</v>
      </c>
      <c r="D8" s="72">
        <v>0.60535788145234792</v>
      </c>
      <c r="E8" s="72">
        <v>1.1352560376838752</v>
      </c>
      <c r="F8" s="72">
        <v>1.5021509027914415</v>
      </c>
      <c r="G8" s="72">
        <v>1.7893680339073716</v>
      </c>
      <c r="H8" s="72">
        <v>1.6174899757792605</v>
      </c>
      <c r="I8" s="72">
        <v>1.3869159557926325</v>
      </c>
      <c r="J8" s="72">
        <v>1.4072028451226328</v>
      </c>
      <c r="K8" s="72">
        <v>0.9664752771784344</v>
      </c>
      <c r="L8" s="72">
        <v>1.0322664759479796</v>
      </c>
      <c r="M8" s="72">
        <v>0.90768754397150209</v>
      </c>
      <c r="N8" s="72">
        <v>0.88267053963431585</v>
      </c>
      <c r="O8" s="72">
        <v>0.72753294171777327</v>
      </c>
      <c r="P8" s="72">
        <v>1.1251606063487991</v>
      </c>
      <c r="Q8" s="72">
        <v>0.76940927118303826</v>
      </c>
      <c r="R8" s="72">
        <v>1.0642305416263151</v>
      </c>
      <c r="S8" s="72">
        <v>0.8607182620100079</v>
      </c>
      <c r="T8" s="72">
        <v>0.97280876339760647</v>
      </c>
      <c r="U8" s="72">
        <v>1.5166047047194924</v>
      </c>
      <c r="V8" s="72">
        <v>1.1702819446668931</v>
      </c>
      <c r="W8" s="72">
        <v>0.79784326217978496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5.9269815500176497</v>
      </c>
      <c r="D9" s="72">
        <v>9.5756615424618197</v>
      </c>
      <c r="E9" s="72">
        <v>10.915172199467358</v>
      </c>
      <c r="F9" s="72">
        <v>7.4582229111443237</v>
      </c>
      <c r="G9" s="72">
        <v>5.2345341442251598</v>
      </c>
      <c r="H9" s="72">
        <v>8.960387684152904</v>
      </c>
      <c r="I9" s="72">
        <v>16.832077306686436</v>
      </c>
      <c r="J9" s="72">
        <v>16.548373428743798</v>
      </c>
      <c r="K9" s="72">
        <v>9.2042855013049358</v>
      </c>
      <c r="L9" s="72">
        <v>5.7593929512767881</v>
      </c>
      <c r="M9" s="72">
        <v>4.1703002625153722</v>
      </c>
      <c r="N9" s="72">
        <v>5.5016936354621162</v>
      </c>
      <c r="O9" s="72">
        <v>5.8020694177145495</v>
      </c>
      <c r="P9" s="72">
        <v>8.6048854881000771</v>
      </c>
      <c r="Q9" s="72">
        <v>6.6158906815561815</v>
      </c>
      <c r="R9" s="72">
        <v>6.3150451831377152</v>
      </c>
      <c r="S9" s="72">
        <v>7.608490248365591</v>
      </c>
      <c r="T9" s="72">
        <v>6.7103544280842113</v>
      </c>
      <c r="U9" s="72">
        <v>7.9338791683105576</v>
      </c>
      <c r="V9" s="72">
        <v>7.3442726761747821</v>
      </c>
      <c r="W9" s="72">
        <v>4.2544858879985652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13.994126257370384</v>
      </c>
      <c r="D11" s="72">
        <v>9.8159953134010696</v>
      </c>
      <c r="E11" s="72">
        <v>9.0977510083404116</v>
      </c>
      <c r="F11" s="72">
        <v>10.273266224911238</v>
      </c>
      <c r="G11" s="72">
        <v>6.1332827500122855</v>
      </c>
      <c r="H11" s="72">
        <v>7.9029610679562401</v>
      </c>
      <c r="I11" s="72">
        <v>3.6699562269931607</v>
      </c>
      <c r="J11" s="72">
        <v>6.347820346393946</v>
      </c>
      <c r="K11" s="72">
        <v>4.1737825038357368</v>
      </c>
      <c r="L11" s="72">
        <v>7.6702541333450052</v>
      </c>
      <c r="M11" s="72">
        <v>7.2957562621076111</v>
      </c>
      <c r="N11" s="72">
        <v>6.6144944091147622</v>
      </c>
      <c r="O11" s="72">
        <v>5.9865105245720365</v>
      </c>
      <c r="P11" s="72">
        <v>3.0658800185797426</v>
      </c>
      <c r="Q11" s="72">
        <v>4.1708007035667158</v>
      </c>
      <c r="R11" s="72">
        <v>6.354151569243303</v>
      </c>
      <c r="S11" s="72">
        <v>9.630750050203682</v>
      </c>
      <c r="T11" s="72">
        <v>5.7177573400011008</v>
      </c>
      <c r="U11" s="72">
        <v>8.3231541330626371</v>
      </c>
      <c r="V11" s="72">
        <v>4.066421786914856</v>
      </c>
      <c r="W11" s="72">
        <v>2.8518869698004958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0.56128549972643604</v>
      </c>
      <c r="D13" s="74">
        <v>0.52562892985915044</v>
      </c>
      <c r="E13" s="74">
        <v>0.58491941731209962</v>
      </c>
      <c r="F13" s="74">
        <v>0.56889633706660736</v>
      </c>
      <c r="G13" s="74">
        <v>0.78563828607071928</v>
      </c>
      <c r="H13" s="74">
        <v>1.1205996991352554</v>
      </c>
      <c r="I13" s="74">
        <v>1.8768603568004552</v>
      </c>
      <c r="J13" s="74">
        <v>2.0253019103791354</v>
      </c>
      <c r="K13" s="74">
        <v>1.0800710991789919</v>
      </c>
      <c r="L13" s="74">
        <v>0.59670072565922905</v>
      </c>
      <c r="M13" s="74">
        <v>0.3921356034242453</v>
      </c>
      <c r="N13" s="74">
        <v>0.32000281059987956</v>
      </c>
      <c r="O13" s="74">
        <v>0.23906975845137499</v>
      </c>
      <c r="P13" s="74">
        <v>0.44875367242804287</v>
      </c>
      <c r="Q13" s="74">
        <v>0.58536120604668607</v>
      </c>
      <c r="R13" s="74">
        <v>0.93481674935290449</v>
      </c>
      <c r="S13" s="74">
        <v>1.0640575638024459</v>
      </c>
      <c r="T13" s="74">
        <v>1.0476642605089708</v>
      </c>
      <c r="U13" s="74">
        <v>0.93805481622489428</v>
      </c>
      <c r="V13" s="74">
        <v>0.67284112396369333</v>
      </c>
      <c r="W13" s="74">
        <v>0.54405622607823445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8.7189660681672415E-2</v>
      </c>
      <c r="D14" s="76">
        <v>9.3125769150090937E-2</v>
      </c>
      <c r="E14" s="76">
        <v>0.10165583690656715</v>
      </c>
      <c r="F14" s="76">
        <v>9.5608641981583545E-2</v>
      </c>
      <c r="G14" s="76">
        <v>7.2304689020224133E-2</v>
      </c>
      <c r="H14" s="76">
        <v>9.2644876336092252E-2</v>
      </c>
      <c r="I14" s="76">
        <v>0.11545174972379013</v>
      </c>
      <c r="J14" s="76">
        <v>0.12450362323353939</v>
      </c>
      <c r="K14" s="76">
        <v>7.2981392226840053E-2</v>
      </c>
      <c r="L14" s="76">
        <v>6.9324120528013358E-2</v>
      </c>
      <c r="M14" s="76">
        <v>6.2580518456373732E-2</v>
      </c>
      <c r="N14" s="76">
        <v>6.6074436761737257E-2</v>
      </c>
      <c r="O14" s="76">
        <v>6.2248262555401043E-2</v>
      </c>
      <c r="P14" s="76">
        <v>7.0986882937274579E-2</v>
      </c>
      <c r="Q14" s="76">
        <v>5.9654949883130387E-2</v>
      </c>
      <c r="R14" s="76">
        <v>6.9906278330700899E-2</v>
      </c>
      <c r="S14" s="76">
        <v>8.5364034634800884E-2</v>
      </c>
      <c r="T14" s="76">
        <v>7.0025782844272078E-2</v>
      </c>
      <c r="U14" s="76">
        <v>9.4337063124453141E-2</v>
      </c>
      <c r="V14" s="76">
        <v>7.2575007370549338E-2</v>
      </c>
      <c r="W14" s="76">
        <v>4.5754924050303493E-2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1.6526584725083134E-4</v>
      </c>
      <c r="D15" s="69">
        <f t="shared" si="6"/>
        <v>2.7345740614115278E-4</v>
      </c>
      <c r="E15" s="69">
        <f t="shared" si="6"/>
        <v>2.4818277388082428E-4</v>
      </c>
      <c r="F15" s="69">
        <f t="shared" si="6"/>
        <v>4.8047421335552671E-4</v>
      </c>
      <c r="G15" s="69">
        <f t="shared" si="6"/>
        <v>5.1571172829696784E-4</v>
      </c>
      <c r="H15" s="69">
        <f t="shared" si="6"/>
        <v>4.6346401321943484E-4</v>
      </c>
      <c r="I15" s="69">
        <f t="shared" si="6"/>
        <v>1.0028610215107642E-3</v>
      </c>
      <c r="J15" s="69">
        <f t="shared" si="6"/>
        <v>8.4777465542525707E-4</v>
      </c>
      <c r="K15" s="69">
        <f t="shared" si="6"/>
        <v>5.367218692969622E-4</v>
      </c>
      <c r="L15" s="69">
        <f t="shared" si="6"/>
        <v>1.0133675993436687E-3</v>
      </c>
      <c r="M15" s="69">
        <f t="shared" si="6"/>
        <v>2.0816390512489908E-4</v>
      </c>
      <c r="N15" s="69">
        <f t="shared" si="6"/>
        <v>6.1437584801641817E-4</v>
      </c>
      <c r="O15" s="69">
        <f t="shared" si="6"/>
        <v>8.6197897285911597E-4</v>
      </c>
      <c r="P15" s="69">
        <f t="shared" si="6"/>
        <v>1.266064675676604E-3</v>
      </c>
      <c r="Q15" s="69">
        <f t="shared" si="6"/>
        <v>7.2205980335851854E-4</v>
      </c>
      <c r="R15" s="69">
        <f t="shared" si="6"/>
        <v>9.1374804310120905E-4</v>
      </c>
      <c r="S15" s="69">
        <f t="shared" si="6"/>
        <v>1.2307328331816203E-3</v>
      </c>
      <c r="T15" s="69">
        <f t="shared" si="6"/>
        <v>1.3634002599759326E-3</v>
      </c>
      <c r="U15" s="69">
        <f t="shared" si="6"/>
        <v>1.2511668151449109E-3</v>
      </c>
      <c r="V15" s="69">
        <f t="shared" si="6"/>
        <v>1.6064684210539009E-3</v>
      </c>
      <c r="W15" s="69">
        <f t="shared" si="6"/>
        <v>1.4280098979998638E-3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1.6526584725083134E-4</v>
      </c>
      <c r="D16" s="72">
        <v>2.7345740614115278E-4</v>
      </c>
      <c r="E16" s="72">
        <v>2.4818277388082428E-4</v>
      </c>
      <c r="F16" s="72">
        <v>4.8047421335552671E-4</v>
      </c>
      <c r="G16" s="72">
        <v>5.1571172829696784E-4</v>
      </c>
      <c r="H16" s="72">
        <v>4.6346401321943484E-4</v>
      </c>
      <c r="I16" s="72">
        <v>1.0028610215107642E-3</v>
      </c>
      <c r="J16" s="72">
        <v>8.4777465542525707E-4</v>
      </c>
      <c r="K16" s="72">
        <v>5.367218692969622E-4</v>
      </c>
      <c r="L16" s="72">
        <v>1.0133675993436687E-3</v>
      </c>
      <c r="M16" s="72">
        <v>2.0816390512489908E-4</v>
      </c>
      <c r="N16" s="72">
        <v>6.1437584801641817E-4</v>
      </c>
      <c r="O16" s="72">
        <v>8.6197897285911597E-4</v>
      </c>
      <c r="P16" s="72">
        <v>1.266064675676604E-3</v>
      </c>
      <c r="Q16" s="72">
        <v>7.2205980335851854E-4</v>
      </c>
      <c r="R16" s="72">
        <v>9.1374804310120905E-4</v>
      </c>
      <c r="S16" s="72">
        <v>1.2307328331816203E-3</v>
      </c>
      <c r="T16" s="72">
        <v>1.3634002599759326E-3</v>
      </c>
      <c r="U16" s="72">
        <v>1.2511668151449109E-3</v>
      </c>
      <c r="V16" s="72">
        <v>1.6064684210539009E-3</v>
      </c>
      <c r="W16" s="72">
        <v>1.4280098979998638E-3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2.4421034787295035</v>
      </c>
      <c r="D17" s="69">
        <f t="shared" si="7"/>
        <v>2.5318763366377182</v>
      </c>
      <c r="E17" s="69">
        <f t="shared" si="7"/>
        <v>2.5547748384907623</v>
      </c>
      <c r="F17" s="69">
        <f t="shared" si="7"/>
        <v>2.4972931550095758</v>
      </c>
      <c r="G17" s="69">
        <f t="shared" si="7"/>
        <v>1.8575376725103454</v>
      </c>
      <c r="H17" s="69">
        <f t="shared" si="7"/>
        <v>2.6703664362347084</v>
      </c>
      <c r="I17" s="69">
        <f t="shared" si="7"/>
        <v>2.5913659037503054</v>
      </c>
      <c r="J17" s="69">
        <f t="shared" si="7"/>
        <v>2.9079324985926678</v>
      </c>
      <c r="K17" s="69">
        <f t="shared" si="7"/>
        <v>1.6081255211075831</v>
      </c>
      <c r="L17" s="69">
        <f t="shared" si="7"/>
        <v>1.5962892711916628</v>
      </c>
      <c r="M17" s="69">
        <f t="shared" si="7"/>
        <v>1.4732365412603612</v>
      </c>
      <c r="N17" s="69">
        <f t="shared" si="7"/>
        <v>1.5239418493043633</v>
      </c>
      <c r="O17" s="69">
        <f t="shared" si="7"/>
        <v>1.4610627593344647</v>
      </c>
      <c r="P17" s="69">
        <f t="shared" si="7"/>
        <v>1.4973705694234329</v>
      </c>
      <c r="Q17" s="69">
        <f t="shared" si="7"/>
        <v>1.4494324399637897</v>
      </c>
      <c r="R17" s="69">
        <f t="shared" ref="R17:V17" si="8">SUM(R18:R26)</f>
        <v>1.8417531319757492</v>
      </c>
      <c r="S17" s="69">
        <f t="shared" si="8"/>
        <v>2.5173212187021612</v>
      </c>
      <c r="T17" s="69">
        <f t="shared" si="8"/>
        <v>1.918871039913411</v>
      </c>
      <c r="U17" s="69">
        <f t="shared" si="8"/>
        <v>2.7616491150085247</v>
      </c>
      <c r="V17" s="69">
        <f t="shared" si="8"/>
        <v>2.0662656117117235</v>
      </c>
      <c r="W17" s="69">
        <f t="shared" ref="W17" si="9">SUM(W18:W26)</f>
        <v>1.5828365320632289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1.7057413614798558E-3</v>
      </c>
      <c r="D18" s="72">
        <v>4.8905858106991065E-2</v>
      </c>
      <c r="E18" s="72">
        <v>1.3450450585698355E-2</v>
      </c>
      <c r="F18" s="72">
        <v>7.2490935929381009E-2</v>
      </c>
      <c r="G18" s="72">
        <v>3.2541081421634303E-2</v>
      </c>
      <c r="H18" s="72">
        <v>0</v>
      </c>
      <c r="I18" s="72">
        <v>0</v>
      </c>
      <c r="J18" s="72">
        <v>0</v>
      </c>
      <c r="K18" s="72">
        <v>0</v>
      </c>
      <c r="L18" s="72">
        <v>9.1041120604622057E-3</v>
      </c>
      <c r="M18" s="72">
        <v>5.4989797313335337E-2</v>
      </c>
      <c r="N18" s="72">
        <v>4.6876842623298255E-2</v>
      </c>
      <c r="O18" s="72">
        <v>3.0891104392274372E-2</v>
      </c>
      <c r="P18" s="72">
        <v>1.3617985714796212E-4</v>
      </c>
      <c r="Q18" s="72">
        <v>0</v>
      </c>
      <c r="R18" s="72">
        <v>0</v>
      </c>
      <c r="S18" s="72">
        <v>0</v>
      </c>
      <c r="T18" s="72">
        <v>0</v>
      </c>
      <c r="U18" s="72">
        <v>3.6718093850911221E-4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1.8823046557680075E-2</v>
      </c>
      <c r="K20" s="72">
        <v>7.0288244687451056E-3</v>
      </c>
      <c r="L20" s="72">
        <v>1.2911683903145909E-2</v>
      </c>
      <c r="M20" s="72">
        <v>2.7179386876986032E-2</v>
      </c>
      <c r="N20" s="72">
        <v>2.405110103385846E-2</v>
      </c>
      <c r="O20" s="72">
        <v>1.4489656141572674E-2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6.8357982283542909E-2</v>
      </c>
      <c r="D21" s="72">
        <v>7.3924436580980649E-2</v>
      </c>
      <c r="E21" s="72">
        <v>0.1381312690460893</v>
      </c>
      <c r="F21" s="72">
        <v>0.19006181194091434</v>
      </c>
      <c r="G21" s="72">
        <v>0.24210844802098561</v>
      </c>
      <c r="H21" s="72">
        <v>0.22789887563322014</v>
      </c>
      <c r="I21" s="72">
        <v>0.15969225077774457</v>
      </c>
      <c r="J21" s="72">
        <v>0.16271663386743121</v>
      </c>
      <c r="K21" s="72">
        <v>0.10352883551423979</v>
      </c>
      <c r="L21" s="72">
        <v>0.11115696261073586</v>
      </c>
      <c r="M21" s="72">
        <v>0.10015438687804246</v>
      </c>
      <c r="N21" s="72">
        <v>9.86564232748387E-2</v>
      </c>
      <c r="O21" s="72">
        <v>8.1412929628699407E-2</v>
      </c>
      <c r="P21" s="72">
        <v>0.12383239713449863</v>
      </c>
      <c r="Q21" s="72">
        <v>8.8257428711396552E-2</v>
      </c>
      <c r="R21" s="72">
        <v>0.12794865696404423</v>
      </c>
      <c r="S21" s="72">
        <v>0.10663494549023168</v>
      </c>
      <c r="T21" s="72">
        <v>0.12307923377930885</v>
      </c>
      <c r="U21" s="72">
        <v>0.21049432912503332</v>
      </c>
      <c r="V21" s="72">
        <v>0.17340578525131692</v>
      </c>
      <c r="W21" s="72">
        <v>0.13937953997709271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0.57194904460656315</v>
      </c>
      <c r="D22" s="72">
        <v>1.0165892264715866</v>
      </c>
      <c r="E22" s="72">
        <v>1.1207290998307249</v>
      </c>
      <c r="F22" s="72">
        <v>0.77733573598245165</v>
      </c>
      <c r="G22" s="72">
        <v>0.57487597202261742</v>
      </c>
      <c r="H22" s="72">
        <v>1.0413221120453835</v>
      </c>
      <c r="I22" s="72">
        <v>1.6632156258906983</v>
      </c>
      <c r="J22" s="72">
        <v>1.6625621099677663</v>
      </c>
      <c r="K22" s="72">
        <v>0.83887653656409689</v>
      </c>
      <c r="L22" s="72">
        <v>0.51005047421319349</v>
      </c>
      <c r="M22" s="72">
        <v>0.35287714584371577</v>
      </c>
      <c r="N22" s="72">
        <v>0.51701626702830505</v>
      </c>
      <c r="O22" s="72">
        <v>0.55893972244721501</v>
      </c>
      <c r="P22" s="72">
        <v>0.8243673516454697</v>
      </c>
      <c r="Q22" s="72">
        <v>0.62888938900322156</v>
      </c>
      <c r="R22" s="72">
        <v>0.67365176314551067</v>
      </c>
      <c r="S22" s="72">
        <v>0.85378868669315744</v>
      </c>
      <c r="T22" s="72">
        <v>0.83537964137817311</v>
      </c>
      <c r="U22" s="72">
        <v>0.88232601575057501</v>
      </c>
      <c r="V22" s="72">
        <v>0.92188969336693927</v>
      </c>
      <c r="W22" s="72">
        <v>0.66491194449393731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1.5060744578920851</v>
      </c>
      <c r="D24" s="72">
        <v>1.1777258563347182</v>
      </c>
      <c r="E24" s="72">
        <v>1.0385667574679671</v>
      </c>
      <c r="F24" s="72">
        <v>1.1741707626284454</v>
      </c>
      <c r="G24" s="72">
        <v>0.78915062820395621</v>
      </c>
      <c r="H24" s="72">
        <v>1.0441905080436114</v>
      </c>
      <c r="I24" s="72">
        <v>0.37595540002256495</v>
      </c>
      <c r="J24" s="72">
        <v>0.66449209265892317</v>
      </c>
      <c r="K24" s="72">
        <v>0.39883071235815815</v>
      </c>
      <c r="L24" s="72">
        <v>0.75452726943423154</v>
      </c>
      <c r="M24" s="72">
        <v>0.77892433215703505</v>
      </c>
      <c r="N24" s="72">
        <v>0.72117157037099433</v>
      </c>
      <c r="O24" s="72">
        <v>0.66375203840989927</v>
      </c>
      <c r="P24" s="72">
        <v>0.32377642902187381</v>
      </c>
      <c r="Q24" s="72">
        <v>0.47553113394495972</v>
      </c>
      <c r="R24" s="72">
        <v>0.76965633943377321</v>
      </c>
      <c r="S24" s="72">
        <v>1.2384229023789624</v>
      </c>
      <c r="T24" s="72">
        <v>0.71707444903942674</v>
      </c>
      <c r="U24" s="72">
        <v>1.2458481727208801</v>
      </c>
      <c r="V24" s="72">
        <v>0.65379639225478847</v>
      </c>
      <c r="W24" s="72">
        <v>0.51254807362313715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0.29401625258583208</v>
      </c>
      <c r="D25" s="74">
        <v>0.21473095914344156</v>
      </c>
      <c r="E25" s="74">
        <v>0.24389726156028241</v>
      </c>
      <c r="F25" s="74">
        <v>0.28323390852838326</v>
      </c>
      <c r="G25" s="74">
        <v>0.218861542841152</v>
      </c>
      <c r="H25" s="74">
        <v>0.35695494051249388</v>
      </c>
      <c r="I25" s="74">
        <v>0.3925026270592975</v>
      </c>
      <c r="J25" s="74">
        <v>0.39933861554086686</v>
      </c>
      <c r="K25" s="74">
        <v>0.25986061220234324</v>
      </c>
      <c r="L25" s="74">
        <v>0.19853876896989392</v>
      </c>
      <c r="M25" s="74">
        <v>0.15911149219124643</v>
      </c>
      <c r="N25" s="74">
        <v>0.11616964497306845</v>
      </c>
      <c r="O25" s="74">
        <v>0.11157730831480397</v>
      </c>
      <c r="P25" s="74">
        <v>0.22525821176444294</v>
      </c>
      <c r="Q25" s="74">
        <v>0.25675448830421194</v>
      </c>
      <c r="R25" s="74">
        <v>0.27049637243242086</v>
      </c>
      <c r="S25" s="74">
        <v>0.31847468413980962</v>
      </c>
      <c r="T25" s="74">
        <v>0.24333771571650231</v>
      </c>
      <c r="U25" s="74">
        <v>0.4226134164735269</v>
      </c>
      <c r="V25" s="74">
        <v>0.317173740838679</v>
      </c>
      <c r="W25" s="74">
        <v>0.26599697396906175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1.6800837442079368</v>
      </c>
      <c r="D27" s="69">
        <f t="shared" si="10"/>
        <v>1.4745889418753262</v>
      </c>
      <c r="E27" s="69">
        <f t="shared" si="10"/>
        <v>1.5496724670447355</v>
      </c>
      <c r="F27" s="69">
        <f t="shared" si="10"/>
        <v>1.5248644787687502</v>
      </c>
      <c r="G27" s="69">
        <f t="shared" si="10"/>
        <v>1.0139572515861273</v>
      </c>
      <c r="H27" s="69">
        <f t="shared" si="10"/>
        <v>1.5264277502095907</v>
      </c>
      <c r="I27" s="69">
        <f t="shared" si="10"/>
        <v>1.4476867213345967</v>
      </c>
      <c r="J27" s="69">
        <f t="shared" si="10"/>
        <v>1.7173158880802948</v>
      </c>
      <c r="K27" s="69">
        <f t="shared" si="10"/>
        <v>0.86560936940419264</v>
      </c>
      <c r="L27" s="69">
        <f t="shared" si="10"/>
        <v>0.96470511102431522</v>
      </c>
      <c r="M27" s="69">
        <f t="shared" si="10"/>
        <v>0.87314622415159282</v>
      </c>
      <c r="N27" s="69">
        <f t="shared" si="10"/>
        <v>0.8777062708274429</v>
      </c>
      <c r="O27" s="69">
        <f t="shared" si="10"/>
        <v>0.83674612040180807</v>
      </c>
      <c r="P27" s="69">
        <f t="shared" si="10"/>
        <v>0.90793955758444667</v>
      </c>
      <c r="Q27" s="69">
        <f t="shared" si="10"/>
        <v>0.94935657550692076</v>
      </c>
      <c r="R27" s="69">
        <f t="shared" ref="R27:V27" si="11">SUM(R28:R32)</f>
        <v>1.2814712894747911</v>
      </c>
      <c r="S27" s="69">
        <f t="shared" si="11"/>
        <v>1.679387260043091</v>
      </c>
      <c r="T27" s="69">
        <f t="shared" si="11"/>
        <v>1.2657968187750401</v>
      </c>
      <c r="U27" s="69">
        <f t="shared" si="11"/>
        <v>1.8239966525854059</v>
      </c>
      <c r="V27" s="69">
        <f t="shared" si="11"/>
        <v>1.3043343752600183</v>
      </c>
      <c r="W27" s="69">
        <f t="shared" ref="W27" si="12">SUM(W28:W32)</f>
        <v>1.0311006693992146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1.9305785351144931E-3</v>
      </c>
      <c r="E28" s="72">
        <v>6.4155036224405133E-4</v>
      </c>
      <c r="F28" s="72">
        <v>4.0054064012118307E-3</v>
      </c>
      <c r="G28" s="72">
        <v>3.8289787640503185E-3</v>
      </c>
      <c r="H28" s="72">
        <v>0</v>
      </c>
      <c r="I28" s="72">
        <v>0</v>
      </c>
      <c r="J28" s="72">
        <v>0</v>
      </c>
      <c r="K28" s="72">
        <v>0</v>
      </c>
      <c r="L28" s="72">
        <v>3.8619066437327741E-3</v>
      </c>
      <c r="M28" s="72">
        <v>1.0767734129033486E-2</v>
      </c>
      <c r="N28" s="72">
        <v>8.1937356029520257E-3</v>
      </c>
      <c r="O28" s="72">
        <v>6.8990108763607181E-3</v>
      </c>
      <c r="P28" s="72">
        <v>8.1994061347978416E-5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0.13379271047364602</v>
      </c>
      <c r="D29" s="72">
        <v>0</v>
      </c>
      <c r="E29" s="72">
        <v>0.14406323181603295</v>
      </c>
      <c r="F29" s="72">
        <v>0.15479960557686073</v>
      </c>
      <c r="G29" s="72">
        <v>8.6770024641911428E-2</v>
      </c>
      <c r="H29" s="72">
        <v>0.12601706636126045</v>
      </c>
      <c r="I29" s="72">
        <v>7.3834420467689149E-2</v>
      </c>
      <c r="J29" s="72">
        <v>0.17566909983156936</v>
      </c>
      <c r="K29" s="72">
        <v>0.10807291601857465</v>
      </c>
      <c r="L29" s="72">
        <v>0.13243084648381848</v>
      </c>
      <c r="M29" s="72">
        <v>0.1087061805482754</v>
      </c>
      <c r="N29" s="72">
        <v>5.3698260455000445E-2</v>
      </c>
      <c r="O29" s="72">
        <v>0.10264578898288726</v>
      </c>
      <c r="P29" s="72">
        <v>0.23207834366134159</v>
      </c>
      <c r="Q29" s="72">
        <v>0.2796335057247914</v>
      </c>
      <c r="R29" s="72">
        <v>0.33322830039700424</v>
      </c>
      <c r="S29" s="72">
        <v>0.25483359389939025</v>
      </c>
      <c r="T29" s="72">
        <v>0.13649945047627224</v>
      </c>
      <c r="U29" s="72">
        <v>0.11629076523105103</v>
      </c>
      <c r="V29" s="72">
        <v>5.6801516020920286E-3</v>
      </c>
      <c r="W29" s="72">
        <v>3.6986606106106279E-3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3.8804868257364275E-2</v>
      </c>
      <c r="D30" s="72">
        <v>3.9599243914352329E-2</v>
      </c>
      <c r="E30" s="72">
        <v>8.1066311785672626E-2</v>
      </c>
      <c r="F30" s="72">
        <v>0.11265359042910135</v>
      </c>
      <c r="G30" s="72">
        <v>0.12541377994048331</v>
      </c>
      <c r="H30" s="72">
        <v>0.11995041048770114</v>
      </c>
      <c r="I30" s="72">
        <v>8.0587564859844779E-2</v>
      </c>
      <c r="J30" s="72">
        <v>8.610229800964686E-2</v>
      </c>
      <c r="K30" s="72">
        <v>4.4416200392456355E-2</v>
      </c>
      <c r="L30" s="72">
        <v>6.928395742542004E-2</v>
      </c>
      <c r="M30" s="72">
        <v>6.1610874538498589E-2</v>
      </c>
      <c r="N30" s="72">
        <v>6.2242601712915471E-2</v>
      </c>
      <c r="O30" s="72">
        <v>4.867591286970719E-2</v>
      </c>
      <c r="P30" s="72">
        <v>7.6112292311889512E-2</v>
      </c>
      <c r="Q30" s="72">
        <v>5.972430920072222E-2</v>
      </c>
      <c r="R30" s="72">
        <v>9.4715108960486988E-2</v>
      </c>
      <c r="S30" s="72">
        <v>8.1182720398959352E-2</v>
      </c>
      <c r="T30" s="72">
        <v>9.6107685676823956E-2</v>
      </c>
      <c r="U30" s="72">
        <v>0.17217029260399733</v>
      </c>
      <c r="V30" s="72">
        <v>0.13235580575382999</v>
      </c>
      <c r="W30" s="72">
        <v>0.10838974649528627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0.18609441042572891</v>
      </c>
      <c r="D31" s="72">
        <v>0.22921547703356848</v>
      </c>
      <c r="E31" s="72">
        <v>0.37697978797350346</v>
      </c>
      <c r="F31" s="72">
        <v>0.24544976045906444</v>
      </c>
      <c r="G31" s="72">
        <v>0.17263321715847527</v>
      </c>
      <c r="H31" s="72">
        <v>0.34025498060420395</v>
      </c>
      <c r="I31" s="72">
        <v>0.65186872301479559</v>
      </c>
      <c r="J31" s="72">
        <v>0.72963069356196131</v>
      </c>
      <c r="K31" s="72">
        <v>0.28335163661754026</v>
      </c>
      <c r="L31" s="72">
        <v>0.25283001762672019</v>
      </c>
      <c r="M31" s="72">
        <v>0.16260479989389393</v>
      </c>
      <c r="N31" s="72">
        <v>0.22431861477238538</v>
      </c>
      <c r="O31" s="72">
        <v>0.19592725301990077</v>
      </c>
      <c r="P31" s="72">
        <v>0.23306333939061244</v>
      </c>
      <c r="Q31" s="72">
        <v>0.18186883952479033</v>
      </c>
      <c r="R31" s="72">
        <v>0.22824733226655272</v>
      </c>
      <c r="S31" s="72">
        <v>0.3490206320636986</v>
      </c>
      <c r="T31" s="72">
        <v>0.40726060813941239</v>
      </c>
      <c r="U31" s="72">
        <v>0.38932393761741013</v>
      </c>
      <c r="V31" s="72">
        <v>0.39031510936374875</v>
      </c>
      <c r="W31" s="72">
        <v>0.25011284395382943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1.3213917550511975</v>
      </c>
      <c r="D32" s="77">
        <v>1.2038436423922909</v>
      </c>
      <c r="E32" s="77">
        <v>0.9469215851072823</v>
      </c>
      <c r="F32" s="77">
        <v>1.0079561159025119</v>
      </c>
      <c r="G32" s="77">
        <v>0.62531125108120689</v>
      </c>
      <c r="H32" s="77">
        <v>0.94020529275642506</v>
      </c>
      <c r="I32" s="77">
        <v>0.64139601299226723</v>
      </c>
      <c r="J32" s="77">
        <v>0.7259137966771172</v>
      </c>
      <c r="K32" s="77">
        <v>0.42976861637562136</v>
      </c>
      <c r="L32" s="77">
        <v>0.5062983828446237</v>
      </c>
      <c r="M32" s="77">
        <v>0.52945663504189144</v>
      </c>
      <c r="N32" s="77">
        <v>0.52925305828418956</v>
      </c>
      <c r="O32" s="77">
        <v>0.48259815465295219</v>
      </c>
      <c r="P32" s="77">
        <v>0.36660358815925514</v>
      </c>
      <c r="Q32" s="77">
        <v>0.42812992105661685</v>
      </c>
      <c r="R32" s="77">
        <v>0.62528054785074716</v>
      </c>
      <c r="S32" s="77">
        <v>0.99435031368104276</v>
      </c>
      <c r="T32" s="77">
        <v>0.62592907448253154</v>
      </c>
      <c r="U32" s="77">
        <v>1.1462116571329475</v>
      </c>
      <c r="V32" s="77">
        <v>0.77598330854034747</v>
      </c>
      <c r="W32" s="77">
        <v>0.66889941833948818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17.664778001197277</v>
      </c>
      <c r="D3" s="65">
        <f t="shared" si="0"/>
        <v>16.787037736729832</v>
      </c>
      <c r="E3" s="65">
        <f t="shared" si="0"/>
        <v>17.293415672042091</v>
      </c>
      <c r="F3" s="65">
        <f t="shared" si="0"/>
        <v>16.900746179722098</v>
      </c>
      <c r="G3" s="65">
        <f t="shared" si="0"/>
        <v>11.864597588300049</v>
      </c>
      <c r="H3" s="65">
        <f t="shared" si="0"/>
        <v>16.454061490219829</v>
      </c>
      <c r="I3" s="65">
        <f t="shared" si="0"/>
        <v>18.356582791039191</v>
      </c>
      <c r="J3" s="65">
        <f t="shared" si="0"/>
        <v>21.212190185741818</v>
      </c>
      <c r="K3" s="65">
        <f t="shared" si="0"/>
        <v>12.486570363221345</v>
      </c>
      <c r="L3" s="65">
        <f t="shared" si="0"/>
        <v>13.068972685769056</v>
      </c>
      <c r="M3" s="65">
        <f t="shared" si="0"/>
        <v>11.902614790016113</v>
      </c>
      <c r="N3" s="65">
        <f t="shared" si="0"/>
        <v>12.211335440552148</v>
      </c>
      <c r="O3" s="65">
        <f t="shared" si="0"/>
        <v>11.65337274899208</v>
      </c>
      <c r="P3" s="65">
        <f t="shared" si="0"/>
        <v>11.52385690065123</v>
      </c>
      <c r="Q3" s="65">
        <f t="shared" si="0"/>
        <v>11.087912565778257</v>
      </c>
      <c r="R3" s="65">
        <f t="shared" ref="R3:V3" si="1">SUM(R4,R15,R17,R27)</f>
        <v>14.031805669252229</v>
      </c>
      <c r="S3" s="65">
        <f t="shared" si="1"/>
        <v>18.915074865388835</v>
      </c>
      <c r="T3" s="65">
        <f t="shared" si="1"/>
        <v>14.263828603617373</v>
      </c>
      <c r="U3" s="65">
        <f t="shared" si="1"/>
        <v>19.267405571296969</v>
      </c>
      <c r="V3" s="65">
        <f t="shared" si="1"/>
        <v>13.629087198828138</v>
      </c>
      <c r="W3" s="65">
        <f t="shared" ref="W3" si="2">SUM(W4,W15,W17,W27)</f>
        <v>9.2276183821288047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14.713783879257379</v>
      </c>
      <c r="D4" s="69">
        <f t="shared" si="3"/>
        <v>13.972081002474333</v>
      </c>
      <c r="E4" s="69">
        <f t="shared" si="3"/>
        <v>14.470205135320215</v>
      </c>
      <c r="F4" s="69">
        <f t="shared" si="3"/>
        <v>14.069950323499601</v>
      </c>
      <c r="G4" s="69">
        <f t="shared" si="3"/>
        <v>9.8523994550564744</v>
      </c>
      <c r="H4" s="69">
        <f t="shared" si="3"/>
        <v>13.49943404663304</v>
      </c>
      <c r="I4" s="69">
        <f t="shared" si="3"/>
        <v>15.620988015581442</v>
      </c>
      <c r="J4" s="69">
        <f t="shared" si="3"/>
        <v>18.020202059695031</v>
      </c>
      <c r="K4" s="69">
        <f t="shared" si="3"/>
        <v>10.744616332155145</v>
      </c>
      <c r="L4" s="69">
        <f t="shared" si="3"/>
        <v>11.202264337639219</v>
      </c>
      <c r="M4" s="69">
        <f t="shared" si="3"/>
        <v>10.160564215658722</v>
      </c>
      <c r="N4" s="69">
        <f t="shared" si="3"/>
        <v>10.41055290781261</v>
      </c>
      <c r="O4" s="69">
        <f t="shared" si="3"/>
        <v>9.9115359978433286</v>
      </c>
      <c r="P4" s="69">
        <f t="shared" si="3"/>
        <v>9.7509937034593648</v>
      </c>
      <c r="Q4" s="69">
        <f t="shared" si="3"/>
        <v>9.2783720303417301</v>
      </c>
      <c r="R4" s="69">
        <f t="shared" ref="R4:V4" si="4">SUM(R5:R14)</f>
        <v>11.617283462990802</v>
      </c>
      <c r="S4" s="69">
        <f t="shared" si="4"/>
        <v>15.555112378085713</v>
      </c>
      <c r="T4" s="69">
        <f t="shared" si="4"/>
        <v>11.72211984420567</v>
      </c>
      <c r="U4" s="69">
        <f t="shared" si="4"/>
        <v>15.48307767241737</v>
      </c>
      <c r="V4" s="69">
        <f t="shared" si="4"/>
        <v>10.839117290104181</v>
      </c>
      <c r="W4" s="69">
        <f t="shared" ref="W4" si="5">SUM(W5:W14)</f>
        <v>7.0291402558375218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8.6176428946775664E-3</v>
      </c>
      <c r="D5" s="72">
        <v>0.30511516280168482</v>
      </c>
      <c r="E5" s="72">
        <v>6.7805825408811027E-2</v>
      </c>
      <c r="F5" s="72">
        <v>0.38911843620509512</v>
      </c>
      <c r="G5" s="72">
        <v>0.25036621359063971</v>
      </c>
      <c r="H5" s="72">
        <v>0</v>
      </c>
      <c r="I5" s="72">
        <v>0</v>
      </c>
      <c r="J5" s="72">
        <v>0</v>
      </c>
      <c r="K5" s="72">
        <v>0</v>
      </c>
      <c r="L5" s="72">
        <v>5.481400543159707E-2</v>
      </c>
      <c r="M5" s="72">
        <v>0.40683071885319783</v>
      </c>
      <c r="N5" s="72">
        <v>0.27210028421550886</v>
      </c>
      <c r="O5" s="72">
        <v>0.16677159148706971</v>
      </c>
      <c r="P5" s="72">
        <v>7.7226571871593665E-4</v>
      </c>
      <c r="Q5" s="72">
        <v>0</v>
      </c>
      <c r="R5" s="72">
        <v>0</v>
      </c>
      <c r="S5" s="72">
        <v>0</v>
      </c>
      <c r="T5" s="72">
        <v>0</v>
      </c>
      <c r="U5" s="72">
        <v>2.3402432407138166E-3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9.5265072060535735E-2</v>
      </c>
      <c r="K7" s="72">
        <v>3.48044357035922E-2</v>
      </c>
      <c r="L7" s="72">
        <v>6.7207529602709731E-2</v>
      </c>
      <c r="M7" s="72">
        <v>0.14098216900427946</v>
      </c>
      <c r="N7" s="72">
        <v>0.12735562866971628</v>
      </c>
      <c r="O7" s="72">
        <v>8.0123942518576324E-2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0.34176680913204255</v>
      </c>
      <c r="D8" s="72">
        <v>0.35528185244501048</v>
      </c>
      <c r="E8" s="72">
        <v>0.67735440370818167</v>
      </c>
      <c r="F8" s="72">
        <v>0.91074072665475425</v>
      </c>
      <c r="G8" s="72">
        <v>1.1021136582273392</v>
      </c>
      <c r="H8" s="72">
        <v>1.0118006073449699</v>
      </c>
      <c r="I8" s="72">
        <v>0.8809174520113805</v>
      </c>
      <c r="J8" s="72">
        <v>0.90752975211459985</v>
      </c>
      <c r="K8" s="72">
        <v>0.6329479922994854</v>
      </c>
      <c r="L8" s="72">
        <v>0.68661261582404087</v>
      </c>
      <c r="M8" s="72">
        <v>0.61565150852484596</v>
      </c>
      <c r="N8" s="72">
        <v>0.61354898806142999</v>
      </c>
      <c r="O8" s="72">
        <v>0.52104329237275226</v>
      </c>
      <c r="P8" s="72">
        <v>0.83217064554004161</v>
      </c>
      <c r="Q8" s="72">
        <v>0.58436524615740659</v>
      </c>
      <c r="R8" s="72">
        <v>0.82038401716826503</v>
      </c>
      <c r="S8" s="72">
        <v>0.67110769430067385</v>
      </c>
      <c r="T8" s="72">
        <v>0.76541726836688762</v>
      </c>
      <c r="U8" s="72">
        <v>1.2023529646153297</v>
      </c>
      <c r="V8" s="72">
        <v>0.9339382817946843</v>
      </c>
      <c r="W8" s="72">
        <v>0.63970681290430942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3.2420472899548507</v>
      </c>
      <c r="D9" s="72">
        <v>5.3475362253462553</v>
      </c>
      <c r="E9" s="72">
        <v>6.2217847522792775</v>
      </c>
      <c r="F9" s="72">
        <v>4.3382390743276922</v>
      </c>
      <c r="G9" s="72">
        <v>3.1062673140800849</v>
      </c>
      <c r="H9" s="72">
        <v>5.4231653465403449</v>
      </c>
      <c r="I9" s="72">
        <v>10.387306249754738</v>
      </c>
      <c r="J9" s="72">
        <v>10.409069344668444</v>
      </c>
      <c r="K9" s="72">
        <v>5.8987783134935565</v>
      </c>
      <c r="L9" s="72">
        <v>3.7589437396135454</v>
      </c>
      <c r="M9" s="72">
        <v>2.7670836792344624</v>
      </c>
      <c r="N9" s="72">
        <v>3.7025706817187856</v>
      </c>
      <c r="O9" s="72">
        <v>3.9501188848274635</v>
      </c>
      <c r="P9" s="72">
        <v>5.9172848784384229</v>
      </c>
      <c r="Q9" s="72">
        <v>4.6035032478482378</v>
      </c>
      <c r="R9" s="72">
        <v>4.4701426214127205</v>
      </c>
      <c r="S9" s="72">
        <v>5.4883069001979496</v>
      </c>
      <c r="T9" s="72">
        <v>4.9313658007211716</v>
      </c>
      <c r="U9" s="72">
        <v>5.9295406415653069</v>
      </c>
      <c r="V9" s="72">
        <v>5.565719546186477</v>
      </c>
      <c r="W9" s="72">
        <v>3.2599836195924667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10.644143328788736</v>
      </c>
      <c r="D11" s="72">
        <v>7.5033618056844018</v>
      </c>
      <c r="E11" s="72">
        <v>6.9897130130477771</v>
      </c>
      <c r="F11" s="72">
        <v>7.9329425037728329</v>
      </c>
      <c r="G11" s="72">
        <v>4.7605902340795287</v>
      </c>
      <c r="H11" s="72">
        <v>6.166448822290036</v>
      </c>
      <c r="I11" s="72">
        <v>2.8789186722456259</v>
      </c>
      <c r="J11" s="72">
        <v>5.0073262856748304</v>
      </c>
      <c r="K11" s="72">
        <v>3.3116885445619944</v>
      </c>
      <c r="L11" s="72">
        <v>6.1235213331133425</v>
      </c>
      <c r="M11" s="72">
        <v>5.8740051768113641</v>
      </c>
      <c r="N11" s="72">
        <v>5.3861736021273439</v>
      </c>
      <c r="O11" s="72">
        <v>4.946713927679574</v>
      </c>
      <c r="P11" s="72">
        <v>2.576293176595029</v>
      </c>
      <c r="Q11" s="72">
        <v>3.5598653870206656</v>
      </c>
      <c r="R11" s="72">
        <v>5.4877185862927655</v>
      </c>
      <c r="S11" s="72">
        <v>8.4123655310118206</v>
      </c>
      <c r="T11" s="72">
        <v>5.0487600170071127</v>
      </c>
      <c r="U11" s="72">
        <v>7.4250554354355973</v>
      </c>
      <c r="V11" s="72">
        <v>3.6627227913966767</v>
      </c>
      <c r="W11" s="72">
        <v>2.591427837533463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0.39001914780540103</v>
      </c>
      <c r="D13" s="74">
        <v>0.36766018704688824</v>
      </c>
      <c r="E13" s="74">
        <v>0.41189130396960283</v>
      </c>
      <c r="F13" s="74">
        <v>0.40330094055764343</v>
      </c>
      <c r="G13" s="74">
        <v>0.56075734605865812</v>
      </c>
      <c r="H13" s="74">
        <v>0.8053743941215985</v>
      </c>
      <c r="I13" s="74">
        <v>1.3583938918459086</v>
      </c>
      <c r="J13" s="74">
        <v>1.4765079819430824</v>
      </c>
      <c r="K13" s="74">
        <v>0.79341565386967672</v>
      </c>
      <c r="L13" s="74">
        <v>0.44184099352596856</v>
      </c>
      <c r="M13" s="74">
        <v>0.2934304447741985</v>
      </c>
      <c r="N13" s="74">
        <v>0.24272928625808918</v>
      </c>
      <c r="O13" s="74">
        <v>0.18451609640249042</v>
      </c>
      <c r="P13" s="74">
        <v>0.35348585422987999</v>
      </c>
      <c r="Q13" s="74">
        <v>0.47098319943228961</v>
      </c>
      <c r="R13" s="74">
        <v>0.76913195978635196</v>
      </c>
      <c r="S13" s="74">
        <v>0.89796821794047021</v>
      </c>
      <c r="T13" s="74">
        <v>0.90655097526622697</v>
      </c>
      <c r="U13" s="74">
        <v>0.8294513244359677</v>
      </c>
      <c r="V13" s="74">
        <v>0.60416166335579358</v>
      </c>
      <c r="W13" s="74">
        <v>0.49226706175697943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8.7189660681672415E-2</v>
      </c>
      <c r="D14" s="76">
        <v>9.3125769150090937E-2</v>
      </c>
      <c r="E14" s="76">
        <v>0.10165583690656715</v>
      </c>
      <c r="F14" s="76">
        <v>9.5608641981583545E-2</v>
      </c>
      <c r="G14" s="76">
        <v>7.2304689020224133E-2</v>
      </c>
      <c r="H14" s="76">
        <v>9.2644876336092252E-2</v>
      </c>
      <c r="I14" s="76">
        <v>0.11545174972379013</v>
      </c>
      <c r="J14" s="76">
        <v>0.12450362323353939</v>
      </c>
      <c r="K14" s="76">
        <v>7.2981392226840053E-2</v>
      </c>
      <c r="L14" s="76">
        <v>6.9324120528013358E-2</v>
      </c>
      <c r="M14" s="76">
        <v>6.2580518456373732E-2</v>
      </c>
      <c r="N14" s="76">
        <v>6.6074436761737257E-2</v>
      </c>
      <c r="O14" s="76">
        <v>6.2248262555401043E-2</v>
      </c>
      <c r="P14" s="76">
        <v>7.0986882937274579E-2</v>
      </c>
      <c r="Q14" s="76">
        <v>5.9654949883130387E-2</v>
      </c>
      <c r="R14" s="76">
        <v>6.9906278330700899E-2</v>
      </c>
      <c r="S14" s="76">
        <v>8.5364034634800884E-2</v>
      </c>
      <c r="T14" s="76">
        <v>7.0025782844272078E-2</v>
      </c>
      <c r="U14" s="76">
        <v>9.4337063124453141E-2</v>
      </c>
      <c r="V14" s="76">
        <v>7.2575007370549338E-2</v>
      </c>
      <c r="W14" s="76">
        <v>4.5754924050303493E-2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4.5211561676983719E-4</v>
      </c>
      <c r="D15" s="69">
        <f t="shared" si="6"/>
        <v>7.7592243896646177E-4</v>
      </c>
      <c r="E15" s="69">
        <f t="shared" si="6"/>
        <v>7.2973003925643702E-4</v>
      </c>
      <c r="F15" s="69">
        <f t="shared" si="6"/>
        <v>1.4622000447283164E-3</v>
      </c>
      <c r="G15" s="69">
        <f t="shared" si="6"/>
        <v>1.6230337672439234E-3</v>
      </c>
      <c r="H15" s="69">
        <f t="shared" si="6"/>
        <v>1.507170088555483E-3</v>
      </c>
      <c r="I15" s="69">
        <f t="shared" si="6"/>
        <v>3.3674445343021466E-3</v>
      </c>
      <c r="J15" s="69">
        <f t="shared" si="6"/>
        <v>2.9380876662039551E-3</v>
      </c>
      <c r="K15" s="69">
        <f t="shared" si="6"/>
        <v>1.9193834795208859E-3</v>
      </c>
      <c r="L15" s="69">
        <f t="shared" si="6"/>
        <v>3.7387649759599169E-3</v>
      </c>
      <c r="M15" s="69">
        <f t="shared" si="6"/>
        <v>7.9618517650896785E-4</v>
      </c>
      <c r="N15" s="69">
        <f t="shared" si="6"/>
        <v>2.4504144615837059E-3</v>
      </c>
      <c r="O15" s="69">
        <f t="shared" si="6"/>
        <v>3.6064367156722001E-3</v>
      </c>
      <c r="P15" s="69">
        <f t="shared" si="6"/>
        <v>5.5654376926215516E-3</v>
      </c>
      <c r="Q15" s="69">
        <f t="shared" si="6"/>
        <v>3.3055927923023852E-3</v>
      </c>
      <c r="R15" s="69">
        <f t="shared" si="6"/>
        <v>4.2875584488404235E-3</v>
      </c>
      <c r="S15" s="69">
        <f t="shared" si="6"/>
        <v>5.8868802053522878E-3</v>
      </c>
      <c r="T15" s="69">
        <f t="shared" si="6"/>
        <v>6.6250728643047398E-3</v>
      </c>
      <c r="U15" s="69">
        <f t="shared" si="6"/>
        <v>6.1662669936482523E-3</v>
      </c>
      <c r="V15" s="69">
        <f t="shared" si="6"/>
        <v>8.0306631599216666E-3</v>
      </c>
      <c r="W15" s="69">
        <f t="shared" si="6"/>
        <v>7.2371773260901922E-3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4.5211561676983719E-4</v>
      </c>
      <c r="D16" s="72">
        <v>7.7592243896646177E-4</v>
      </c>
      <c r="E16" s="72">
        <v>7.2973003925643702E-4</v>
      </c>
      <c r="F16" s="72">
        <v>1.4622000447283164E-3</v>
      </c>
      <c r="G16" s="72">
        <v>1.6230337672439234E-3</v>
      </c>
      <c r="H16" s="72">
        <v>1.507170088555483E-3</v>
      </c>
      <c r="I16" s="72">
        <v>3.3674445343021466E-3</v>
      </c>
      <c r="J16" s="72">
        <v>2.9380876662039551E-3</v>
      </c>
      <c r="K16" s="72">
        <v>1.9193834795208859E-3</v>
      </c>
      <c r="L16" s="72">
        <v>3.7387649759599169E-3</v>
      </c>
      <c r="M16" s="72">
        <v>7.9618517650896785E-4</v>
      </c>
      <c r="N16" s="72">
        <v>2.4504144615837059E-3</v>
      </c>
      <c r="O16" s="72">
        <v>3.6064367156722001E-3</v>
      </c>
      <c r="P16" s="72">
        <v>5.5654376926215516E-3</v>
      </c>
      <c r="Q16" s="72">
        <v>3.3055927923023852E-3</v>
      </c>
      <c r="R16" s="72">
        <v>4.2875584488404235E-3</v>
      </c>
      <c r="S16" s="72">
        <v>5.8868802053522878E-3</v>
      </c>
      <c r="T16" s="72">
        <v>6.6250728643047398E-3</v>
      </c>
      <c r="U16" s="72">
        <v>6.1662669936482523E-3</v>
      </c>
      <c r="V16" s="72">
        <v>8.0306631599216666E-3</v>
      </c>
      <c r="W16" s="72">
        <v>7.2371773260901922E-3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1.7665665974535505</v>
      </c>
      <c r="D17" s="69">
        <f t="shared" si="7"/>
        <v>1.7654886046552607</v>
      </c>
      <c r="E17" s="69">
        <f t="shared" si="7"/>
        <v>1.7720648285601126</v>
      </c>
      <c r="F17" s="69">
        <f t="shared" si="7"/>
        <v>1.7810843668089489</v>
      </c>
      <c r="G17" s="69">
        <f t="shared" si="7"/>
        <v>1.3200773483760073</v>
      </c>
      <c r="H17" s="69">
        <f t="shared" si="7"/>
        <v>1.9115600411672529</v>
      </c>
      <c r="I17" s="69">
        <f t="shared" si="7"/>
        <v>1.7858729552931676</v>
      </c>
      <c r="J17" s="69">
        <f t="shared" si="7"/>
        <v>2.0704640299422574</v>
      </c>
      <c r="K17" s="69">
        <f t="shared" si="7"/>
        <v>1.1638767969533523</v>
      </c>
      <c r="L17" s="69">
        <f t="shared" si="7"/>
        <v>1.2146427842052372</v>
      </c>
      <c r="M17" s="69">
        <f t="shared" si="7"/>
        <v>1.1400183202233682</v>
      </c>
      <c r="N17" s="69">
        <f t="shared" si="7"/>
        <v>1.192584138566005</v>
      </c>
      <c r="O17" s="69">
        <f t="shared" si="7"/>
        <v>1.1620355216576403</v>
      </c>
      <c r="P17" s="69">
        <f t="shared" si="7"/>
        <v>1.1691735886174588</v>
      </c>
      <c r="Q17" s="69">
        <f t="shared" si="7"/>
        <v>1.1679027464564662</v>
      </c>
      <c r="R17" s="69">
        <f t="shared" ref="R17:V17" si="8">SUM(R18:R26)</f>
        <v>1.5297592009607226</v>
      </c>
      <c r="S17" s="69">
        <f t="shared" si="8"/>
        <v>2.1453658550566561</v>
      </c>
      <c r="T17" s="69">
        <f t="shared" si="8"/>
        <v>1.6405489277112451</v>
      </c>
      <c r="U17" s="69">
        <f t="shared" si="8"/>
        <v>2.4089664963633126</v>
      </c>
      <c r="V17" s="69">
        <f t="shared" si="8"/>
        <v>1.8034550497113031</v>
      </c>
      <c r="W17" s="69">
        <f t="shared" ref="W17" si="9">SUM(W18:W26)</f>
        <v>1.3950312419024835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1.0353888109106385E-3</v>
      </c>
      <c r="D18" s="72">
        <v>2.9928740821869797E-2</v>
      </c>
      <c r="E18" s="72">
        <v>8.3012632289491978E-3</v>
      </c>
      <c r="F18" s="72">
        <v>4.5129883751754502E-2</v>
      </c>
      <c r="G18" s="72">
        <v>2.0440966495572432E-2</v>
      </c>
      <c r="H18" s="72">
        <v>0</v>
      </c>
      <c r="I18" s="72">
        <v>0</v>
      </c>
      <c r="J18" s="72">
        <v>0</v>
      </c>
      <c r="K18" s="72">
        <v>0</v>
      </c>
      <c r="L18" s="72">
        <v>5.9995030808054541E-3</v>
      </c>
      <c r="M18" s="72">
        <v>3.6603665317323016E-2</v>
      </c>
      <c r="N18" s="72">
        <v>3.1507096201938464E-2</v>
      </c>
      <c r="O18" s="72">
        <v>2.095425279416396E-2</v>
      </c>
      <c r="P18" s="72">
        <v>9.3257965278460413E-5</v>
      </c>
      <c r="Q18" s="72">
        <v>0</v>
      </c>
      <c r="R18" s="72">
        <v>0</v>
      </c>
      <c r="S18" s="72">
        <v>0</v>
      </c>
      <c r="T18" s="72">
        <v>0</v>
      </c>
      <c r="U18" s="72">
        <v>2.8379247457298773E-4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1.0078921018192041E-2</v>
      </c>
      <c r="K20" s="72">
        <v>3.8049210382595498E-3</v>
      </c>
      <c r="L20" s="72">
        <v>7.0795411005932282E-3</v>
      </c>
      <c r="M20" s="72">
        <v>1.5301257719358353E-2</v>
      </c>
      <c r="N20" s="72">
        <v>1.4128284624234971E-2</v>
      </c>
      <c r="O20" s="72">
        <v>9.0330975064004115E-3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3.8693816243410423E-2</v>
      </c>
      <c r="D21" s="72">
        <v>4.2397473695132727E-2</v>
      </c>
      <c r="E21" s="72">
        <v>8.0299225407460983E-2</v>
      </c>
      <c r="F21" s="72">
        <v>0.11198242911654613</v>
      </c>
      <c r="G21" s="72">
        <v>0.14462316415433241</v>
      </c>
      <c r="H21" s="72">
        <v>0.13805465373140693</v>
      </c>
      <c r="I21" s="72">
        <v>9.8132840119942721E-2</v>
      </c>
      <c r="J21" s="72">
        <v>0.10150255109107643</v>
      </c>
      <c r="K21" s="72">
        <v>6.5619065286247377E-2</v>
      </c>
      <c r="L21" s="72">
        <v>7.1655157452392634E-2</v>
      </c>
      <c r="M21" s="72">
        <v>6.6199284222849236E-2</v>
      </c>
      <c r="N21" s="72">
        <v>6.7511900714469941E-2</v>
      </c>
      <c r="O21" s="72">
        <v>5.8269963921535155E-2</v>
      </c>
      <c r="P21" s="72">
        <v>9.3158619249372784E-2</v>
      </c>
      <c r="Q21" s="72">
        <v>6.9263227247900613E-2</v>
      </c>
      <c r="R21" s="72">
        <v>0.10314575875692344</v>
      </c>
      <c r="S21" s="72">
        <v>8.8042308001760008E-2</v>
      </c>
      <c r="T21" s="72">
        <v>0.10372601622974575</v>
      </c>
      <c r="U21" s="72">
        <v>0.18037963451435626</v>
      </c>
      <c r="V21" s="72">
        <v>0.15043813707772904</v>
      </c>
      <c r="W21" s="72">
        <v>0.12168236614779501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0.33416346529054136</v>
      </c>
      <c r="D22" s="72">
        <v>0.60913656646441661</v>
      </c>
      <c r="E22" s="72">
        <v>0.6884424411986062</v>
      </c>
      <c r="F22" s="72">
        <v>0.48932734041823928</v>
      </c>
      <c r="G22" s="72">
        <v>0.37069043475619579</v>
      </c>
      <c r="H22" s="72">
        <v>0.68752173328391364</v>
      </c>
      <c r="I22" s="72">
        <v>1.1238909812853537</v>
      </c>
      <c r="J22" s="72">
        <v>1.1492510363148258</v>
      </c>
      <c r="K22" s="72">
        <v>0.59286130019520655</v>
      </c>
      <c r="L22" s="72">
        <v>0.36831514310534286</v>
      </c>
      <c r="M22" s="72">
        <v>0.25981703952230256</v>
      </c>
      <c r="N22" s="72">
        <v>0.38705497963239743</v>
      </c>
      <c r="O22" s="72">
        <v>0.42414632366750338</v>
      </c>
      <c r="P22" s="72">
        <v>0.63293512984781652</v>
      </c>
      <c r="Q22" s="72">
        <v>0.48954540779925576</v>
      </c>
      <c r="R22" s="72">
        <v>0.53496376360535725</v>
      </c>
      <c r="S22" s="72">
        <v>0.69303512719433269</v>
      </c>
      <c r="T22" s="72">
        <v>0.69285972625391468</v>
      </c>
      <c r="U22" s="72">
        <v>0.74616415727541252</v>
      </c>
      <c r="V22" s="72">
        <v>0.79220541116284582</v>
      </c>
      <c r="W22" s="72">
        <v>0.57867731833909231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1.2057659830696836</v>
      </c>
      <c r="D24" s="72">
        <v>0.94713613292403365</v>
      </c>
      <c r="E24" s="72">
        <v>0.83906928850124096</v>
      </c>
      <c r="F24" s="72">
        <v>0.95298894188591232</v>
      </c>
      <c r="G24" s="72">
        <v>0.64349968910891187</v>
      </c>
      <c r="H24" s="72">
        <v>0.85552581415752926</v>
      </c>
      <c r="I24" s="72">
        <v>0.30952602144487107</v>
      </c>
      <c r="J24" s="72">
        <v>0.54984519849880387</v>
      </c>
      <c r="K24" s="72">
        <v>0.33177545111997497</v>
      </c>
      <c r="L24" s="72">
        <v>0.63118708238768662</v>
      </c>
      <c r="M24" s="72">
        <v>0.65662494230551283</v>
      </c>
      <c r="N24" s="72">
        <v>0.61423919320487075</v>
      </c>
      <c r="O24" s="72">
        <v>0.57292584324414586</v>
      </c>
      <c r="P24" s="72">
        <v>0.28378859577636384</v>
      </c>
      <c r="Q24" s="72">
        <v>0.42278283930604194</v>
      </c>
      <c r="R24" s="72">
        <v>0.69170108711888767</v>
      </c>
      <c r="S24" s="72">
        <v>1.1246013758829057</v>
      </c>
      <c r="T24" s="72">
        <v>0.65766079498861263</v>
      </c>
      <c r="U24" s="72">
        <v>1.1534187092140482</v>
      </c>
      <c r="V24" s="72">
        <v>0.61066270611397211</v>
      </c>
      <c r="W24" s="72">
        <v>0.48261226725111223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0.1869079440390044</v>
      </c>
      <c r="D25" s="74">
        <v>0.13688969074980784</v>
      </c>
      <c r="E25" s="74">
        <v>0.15595261022385529</v>
      </c>
      <c r="F25" s="74">
        <v>0.18165577163649671</v>
      </c>
      <c r="G25" s="74">
        <v>0.14082309386099495</v>
      </c>
      <c r="H25" s="74">
        <v>0.23045783999440317</v>
      </c>
      <c r="I25" s="74">
        <v>0.25432311244299999</v>
      </c>
      <c r="J25" s="74">
        <v>0.25978632301935933</v>
      </c>
      <c r="K25" s="74">
        <v>0.16981605931366395</v>
      </c>
      <c r="L25" s="74">
        <v>0.13040635707841652</v>
      </c>
      <c r="M25" s="74">
        <v>0.10547213113602237</v>
      </c>
      <c r="N25" s="74">
        <v>7.814268418809342E-2</v>
      </c>
      <c r="O25" s="74">
        <v>7.6706040523891655E-2</v>
      </c>
      <c r="P25" s="74">
        <v>0.1591979857786272</v>
      </c>
      <c r="Q25" s="74">
        <v>0.18631127210326781</v>
      </c>
      <c r="R25" s="74">
        <v>0.19994859147955435</v>
      </c>
      <c r="S25" s="74">
        <v>0.23968704397765783</v>
      </c>
      <c r="T25" s="74">
        <v>0.18630239023897194</v>
      </c>
      <c r="U25" s="74">
        <v>0.32872020288492293</v>
      </c>
      <c r="V25" s="74">
        <v>0.25014879535675638</v>
      </c>
      <c r="W25" s="74">
        <v>0.21205929016448394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1.183975408869578</v>
      </c>
      <c r="D27" s="69">
        <f t="shared" si="10"/>
        <v>1.048692207161271</v>
      </c>
      <c r="E27" s="69">
        <f t="shared" si="10"/>
        <v>1.0504159781225044</v>
      </c>
      <c r="F27" s="69">
        <f t="shared" si="10"/>
        <v>1.0482492893688196</v>
      </c>
      <c r="G27" s="69">
        <f t="shared" si="10"/>
        <v>0.69049775110032352</v>
      </c>
      <c r="H27" s="69">
        <f t="shared" si="10"/>
        <v>1.0415602323309816</v>
      </c>
      <c r="I27" s="69">
        <f t="shared" si="10"/>
        <v>0.94635437563027913</v>
      </c>
      <c r="J27" s="69">
        <f t="shared" si="10"/>
        <v>1.1185860084383257</v>
      </c>
      <c r="K27" s="69">
        <f t="shared" si="10"/>
        <v>0.57615785063332692</v>
      </c>
      <c r="L27" s="69">
        <f t="shared" si="10"/>
        <v>0.64832679894863954</v>
      </c>
      <c r="M27" s="69">
        <f t="shared" si="10"/>
        <v>0.6012360689575158</v>
      </c>
      <c r="N27" s="69">
        <f t="shared" si="10"/>
        <v>0.60574797971194916</v>
      </c>
      <c r="O27" s="69">
        <f t="shared" si="10"/>
        <v>0.57619479277543717</v>
      </c>
      <c r="P27" s="69">
        <f t="shared" si="10"/>
        <v>0.59812417088178349</v>
      </c>
      <c r="Q27" s="69">
        <f t="shared" si="10"/>
        <v>0.6383321961877586</v>
      </c>
      <c r="R27" s="69">
        <f t="shared" ref="R27:V27" si="11">SUM(R28:R32)</f>
        <v>0.88047544685186363</v>
      </c>
      <c r="S27" s="69">
        <f t="shared" si="11"/>
        <v>1.2087097520411125</v>
      </c>
      <c r="T27" s="69">
        <f t="shared" si="11"/>
        <v>0.89453475883615274</v>
      </c>
      <c r="U27" s="69">
        <f t="shared" si="11"/>
        <v>1.3691951355226366</v>
      </c>
      <c r="V27" s="69">
        <f t="shared" si="11"/>
        <v>0.97848419585273327</v>
      </c>
      <c r="W27" s="69">
        <f t="shared" ref="W27" si="12">SUM(W28:W32)</f>
        <v>0.79620970706270966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1.1215390395512383E-3</v>
      </c>
      <c r="E28" s="72">
        <v>3.729454154659653E-4</v>
      </c>
      <c r="F28" s="72">
        <v>2.3299572416861656E-3</v>
      </c>
      <c r="G28" s="72">
        <v>2.2287799628404972E-3</v>
      </c>
      <c r="H28" s="72">
        <v>0</v>
      </c>
      <c r="I28" s="72">
        <v>0</v>
      </c>
      <c r="J28" s="72">
        <v>0</v>
      </c>
      <c r="K28" s="72">
        <v>0</v>
      </c>
      <c r="L28" s="72">
        <v>2.254813241338484E-3</v>
      </c>
      <c r="M28" s="72">
        <v>6.2887658790436052E-3</v>
      </c>
      <c r="N28" s="72">
        <v>4.7854529341331987E-3</v>
      </c>
      <c r="O28" s="72">
        <v>4.029284497415647E-3</v>
      </c>
      <c r="P28" s="72">
        <v>4.7887647401975627E-5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7.6625551124715821E-2</v>
      </c>
      <c r="D29" s="72">
        <v>0</v>
      </c>
      <c r="E29" s="72">
        <v>8.2784277442725887E-2</v>
      </c>
      <c r="F29" s="72">
        <v>8.9101079740334543E-2</v>
      </c>
      <c r="G29" s="72">
        <v>5.0025403462423464E-2</v>
      </c>
      <c r="H29" s="72">
        <v>7.2769333195721458E-2</v>
      </c>
      <c r="I29" s="72">
        <v>4.2703601700903863E-2</v>
      </c>
      <c r="J29" s="72">
        <v>0.10175787454285626</v>
      </c>
      <c r="K29" s="72">
        <v>6.2694603818952227E-2</v>
      </c>
      <c r="L29" s="72">
        <v>7.6933411857587494E-2</v>
      </c>
      <c r="M29" s="72">
        <v>6.3198875100035537E-2</v>
      </c>
      <c r="N29" s="72">
        <v>3.1218736951922007E-2</v>
      </c>
      <c r="O29" s="72">
        <v>5.9675525023098711E-2</v>
      </c>
      <c r="P29" s="72">
        <v>0.13492416144602495</v>
      </c>
      <c r="Q29" s="72">
        <v>0.162571464777368</v>
      </c>
      <c r="R29" s="72">
        <v>0.19465765539461177</v>
      </c>
      <c r="S29" s="72">
        <v>0.15002283155804783</v>
      </c>
      <c r="T29" s="72">
        <v>8.1083354298267865E-2</v>
      </c>
      <c r="U29" s="72">
        <v>6.9718632399008468E-2</v>
      </c>
      <c r="V29" s="72">
        <v>3.4344520145567076E-3</v>
      </c>
      <c r="W29" s="72">
        <v>2.2538992121920215E-3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2.2034553049143292E-2</v>
      </c>
      <c r="D30" s="72">
        <v>2.2523934969023024E-2</v>
      </c>
      <c r="E30" s="72">
        <v>4.618760757677922E-2</v>
      </c>
      <c r="F30" s="72">
        <v>6.4291733962632255E-2</v>
      </c>
      <c r="G30" s="72">
        <v>7.1691827666643032E-2</v>
      </c>
      <c r="H30" s="72">
        <v>6.8680067986691892E-2</v>
      </c>
      <c r="I30" s="72">
        <v>4.6215742144926804E-2</v>
      </c>
      <c r="J30" s="72">
        <v>4.9454951815606725E-2</v>
      </c>
      <c r="K30" s="72">
        <v>2.5549532642679871E-2</v>
      </c>
      <c r="L30" s="72">
        <v>3.9910980469613964E-2</v>
      </c>
      <c r="M30" s="72">
        <v>3.5518070862305677E-2</v>
      </c>
      <c r="N30" s="72">
        <v>3.5882255443593553E-2</v>
      </c>
      <c r="O30" s="72">
        <v>2.8061191072906465E-2</v>
      </c>
      <c r="P30" s="72">
        <v>4.3877997384000361E-2</v>
      </c>
      <c r="Q30" s="72">
        <v>3.4430484265695366E-2</v>
      </c>
      <c r="R30" s="72">
        <v>5.4866174411826625E-2</v>
      </c>
      <c r="S30" s="72">
        <v>4.7396976670692412E-2</v>
      </c>
      <c r="T30" s="72">
        <v>5.662136511131724E-2</v>
      </c>
      <c r="U30" s="72">
        <v>0.10238089175132169</v>
      </c>
      <c r="V30" s="72">
        <v>7.9383489221904399E-2</v>
      </c>
      <c r="W30" s="72">
        <v>6.5523572598094382E-2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0.10693500948379682</v>
      </c>
      <c r="D31" s="72">
        <v>0.13180212942319453</v>
      </c>
      <c r="E31" s="72">
        <v>0.21691228540225896</v>
      </c>
      <c r="F31" s="72">
        <v>0.14132387668861199</v>
      </c>
      <c r="G31" s="72">
        <v>9.9462682290279658E-2</v>
      </c>
      <c r="H31" s="72">
        <v>0.19616413041034139</v>
      </c>
      <c r="I31" s="72">
        <v>0.37605398675307056</v>
      </c>
      <c r="J31" s="72">
        <v>0.42117297929030351</v>
      </c>
      <c r="K31" s="72">
        <v>0.16365909433846304</v>
      </c>
      <c r="L31" s="72">
        <v>0.14611304998316485</v>
      </c>
      <c r="M31" s="72">
        <v>9.3999605413497847E-2</v>
      </c>
      <c r="N31" s="72">
        <v>0.12967551566292024</v>
      </c>
      <c r="O31" s="72">
        <v>0.11326285869567874</v>
      </c>
      <c r="P31" s="72">
        <v>0.13473072106952222</v>
      </c>
      <c r="Q31" s="72">
        <v>0.10513588260307571</v>
      </c>
      <c r="R31" s="72">
        <v>0.13220055153286128</v>
      </c>
      <c r="S31" s="72">
        <v>0.20278715344521572</v>
      </c>
      <c r="T31" s="72">
        <v>0.23748988151096001</v>
      </c>
      <c r="U31" s="72">
        <v>0.22788601047740031</v>
      </c>
      <c r="V31" s="72">
        <v>0.22926491011415037</v>
      </c>
      <c r="W31" s="72">
        <v>0.14738623184006086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0.97838029521192194</v>
      </c>
      <c r="D32" s="77">
        <v>0.89324460372950221</v>
      </c>
      <c r="E32" s="77">
        <v>0.70415886228527436</v>
      </c>
      <c r="F32" s="77">
        <v>0.75120264173555462</v>
      </c>
      <c r="G32" s="77">
        <v>0.46708905771813686</v>
      </c>
      <c r="H32" s="77">
        <v>0.70394670073822674</v>
      </c>
      <c r="I32" s="77">
        <v>0.48138104503137791</v>
      </c>
      <c r="J32" s="77">
        <v>0.54620020278955916</v>
      </c>
      <c r="K32" s="77">
        <v>0.32425461983323184</v>
      </c>
      <c r="L32" s="77">
        <v>0.38311454339693474</v>
      </c>
      <c r="M32" s="77">
        <v>0.40223075170263312</v>
      </c>
      <c r="N32" s="77">
        <v>0.40418601871938009</v>
      </c>
      <c r="O32" s="77">
        <v>0.37116593348633753</v>
      </c>
      <c r="P32" s="77">
        <v>0.28454340333483397</v>
      </c>
      <c r="Q32" s="77">
        <v>0.33619436454161949</v>
      </c>
      <c r="R32" s="77">
        <v>0.49875106551256398</v>
      </c>
      <c r="S32" s="77">
        <v>0.80850279036715655</v>
      </c>
      <c r="T32" s="77">
        <v>0.51934015791560761</v>
      </c>
      <c r="U32" s="77">
        <v>0.96920960089490615</v>
      </c>
      <c r="V32" s="77">
        <v>0.66640134450212174</v>
      </c>
      <c r="W32" s="77">
        <v>0.58104600341236234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0.6982653306245844</v>
      </c>
      <c r="D3" s="66">
        <f>IF(RES_hh_tes_in!D3=0,"",RES_hh_tes_in!D3/RES_hh_fec_in!D3)</f>
        <v>0.66843641235094753</v>
      </c>
      <c r="E3" s="66">
        <f>IF(RES_hh_tes_in!E3=0,"",RES_hh_tes_in!E3/RES_hh_fec_in!E3)</f>
        <v>0.6639105366611685</v>
      </c>
      <c r="F3" s="66">
        <f>IF(RES_hh_tes_in!F3=0,"",RES_hh_tes_in!F3/RES_hh_fec_in!F3)</f>
        <v>0.68876575145904417</v>
      </c>
      <c r="G3" s="66">
        <f>IF(RES_hh_tes_in!G3=0,"",RES_hh_tes_in!G3/RES_hh_fec_in!G3)</f>
        <v>0.68657436152263751</v>
      </c>
      <c r="H3" s="66">
        <f>IF(RES_hh_tes_in!H3=0,"",RES_hh_tes_in!H3/RES_hh_fec_in!H3)</f>
        <v>0.68870397530327232</v>
      </c>
      <c r="I3" s="66">
        <f>IF(RES_hh_tes_in!I3=0,"",RES_hh_tes_in!I3/RES_hh_fec_in!I3)</f>
        <v>0.65743971665310386</v>
      </c>
      <c r="J3" s="66">
        <f>IF(RES_hh_tes_in!J3=0,"",RES_hh_tes_in!J3/RES_hh_fec_in!J3)</f>
        <v>0.67867570535953836</v>
      </c>
      <c r="K3" s="66">
        <f>IF(RES_hh_tes_in!K3=0,"",RES_hh_tes_in!K3/RES_hh_fec_in!K3)</f>
        <v>0.69234418502066475</v>
      </c>
      <c r="L3" s="66">
        <f>IF(RES_hh_tes_in!L3=0,"",RES_hh_tes_in!L3/RES_hh_fec_in!L3)</f>
        <v>0.73040219134184836</v>
      </c>
      <c r="M3" s="66">
        <f>IF(RES_hh_tes_in!M3=0,"",RES_hh_tes_in!M3/RES_hh_fec_in!M3)</f>
        <v>0.7426065681126911</v>
      </c>
      <c r="N3" s="66">
        <f>IF(RES_hh_tes_in!N3=0,"",RES_hh_tes_in!N3/RES_hh_fec_in!N3)</f>
        <v>0.74440212303988285</v>
      </c>
      <c r="O3" s="66">
        <f>IF(RES_hh_tes_in!O3=0,"",RES_hh_tes_in!O3/RES_hh_fec_in!O3)</f>
        <v>0.75233568440856713</v>
      </c>
      <c r="P3" s="66">
        <f>IF(RES_hh_tes_in!P3=0,"",RES_hh_tes_in!P3/RES_hh_fec_in!P3)</f>
        <v>0.7329128924954379</v>
      </c>
      <c r="Q3" s="66">
        <f>IF(RES_hh_tes_in!Q3=0,"",RES_hh_tes_in!Q3/RES_hh_fec_in!Q3)</f>
        <v>0.75941340682091252</v>
      </c>
      <c r="R3" s="66">
        <f>IF(RES_hh_tes_in!R3=0,"",RES_hh_tes_in!R3/RES_hh_fec_in!R3)</f>
        <v>0.78555475554978438</v>
      </c>
      <c r="S3" s="66">
        <f>IF(RES_hh_tes_in!S3=0,"",RES_hh_tes_in!S3/RES_hh_fec_in!S3)</f>
        <v>0.8067052171904151</v>
      </c>
      <c r="T3" s="66">
        <f>IF(RES_hh_tes_in!T3=0,"",RES_hh_tes_in!T3/RES_hh_fec_in!T3)</f>
        <v>0.80565473944797117</v>
      </c>
      <c r="U3" s="66">
        <f>IF(RES_hh_tes_in!U3=0,"",RES_hh_tes_in!U3/RES_hh_fec_in!U3)</f>
        <v>0.82353531163433424</v>
      </c>
      <c r="V3" s="66">
        <f>IF(RES_hh_tes_in!V3=0,"",RES_hh_tes_in!V3/RES_hh_fec_in!V3)</f>
        <v>0.81618147745990832</v>
      </c>
      <c r="W3" s="66">
        <f>IF(RES_hh_tes_in!W3=0,"",RES_hh_tes_in!W3/RES_hh_fec_in!W3)</f>
        <v>0.83061413101768511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0.69484168107569688</v>
      </c>
      <c r="D4" s="70">
        <f>IF(RES_hh_tes_in!D4=0,"",RES_hh_tes_in!D4/RES_hh_fec_in!D4)</f>
        <v>0.66195961809371739</v>
      </c>
      <c r="E4" s="70">
        <f>IF(RES_hh_tes_in!E4=0,"",RES_hh_tes_in!E4/RES_hh_fec_in!E4)</f>
        <v>0.65944171109199978</v>
      </c>
      <c r="F4" s="70">
        <f>IF(RES_hh_tes_in!F4=0,"",RES_hh_tes_in!F4/RES_hh_fec_in!F4)</f>
        <v>0.68583422645447845</v>
      </c>
      <c r="G4" s="70">
        <f>IF(RES_hh_tes_in!G4=0,"",RES_hh_tes_in!G4/RES_hh_fec_in!G4)</f>
        <v>0.68377405076869013</v>
      </c>
      <c r="H4" s="70">
        <f>IF(RES_hh_tes_in!H4=0,"",RES_hh_tes_in!H4/RES_hh_fec_in!H4)</f>
        <v>0.68545632912652898</v>
      </c>
      <c r="I4" s="70">
        <f>IF(RES_hh_tes_in!I4=0,"",RES_hh_tes_in!I4/RES_hh_fec_in!I4)</f>
        <v>0.65411066968925091</v>
      </c>
      <c r="J4" s="70">
        <f>IF(RES_hh_tes_in!J4=0,"",RES_hh_tes_in!J4/RES_hh_fec_in!J4)</f>
        <v>0.6767091007074858</v>
      </c>
      <c r="K4" s="70">
        <f>IF(RES_hh_tes_in!K4=0,"",RES_hh_tes_in!K4/RES_hh_fec_in!K4)</f>
        <v>0.69048655447116336</v>
      </c>
      <c r="L4" s="70">
        <f>IF(RES_hh_tes_in!L4=0,"",RES_hh_tes_in!L4/RES_hh_fec_in!L4)</f>
        <v>0.73070143962847456</v>
      </c>
      <c r="M4" s="70">
        <f>IF(RES_hh_tes_in!M4=0,"",RES_hh_tes_in!M4/RES_hh_fec_in!M4)</f>
        <v>0.74264627573223785</v>
      </c>
      <c r="N4" s="70">
        <f>IF(RES_hh_tes_in!N4=0,"",RES_hh_tes_in!N4/RES_hh_fec_in!N4)</f>
        <v>0.74350701737080527</v>
      </c>
      <c r="O4" s="70">
        <f>IF(RES_hh_tes_in!O4=0,"",RES_hh_tes_in!O4/RES_hh_fec_in!O4)</f>
        <v>0.75139074376640136</v>
      </c>
      <c r="P4" s="70">
        <f>IF(RES_hh_tes_in!P4=0,"",RES_hh_tes_in!P4/RES_hh_fec_in!P4)</f>
        <v>0.7322331130317522</v>
      </c>
      <c r="Q4" s="70">
        <f>IF(RES_hh_tes_in!Q4=0,"",RES_hh_tes_in!Q4/RES_hh_fec_in!Q4)</f>
        <v>0.76045268421961332</v>
      </c>
      <c r="R4" s="70">
        <f>IF(RES_hh_tes_in!R4=0,"",RES_hh_tes_in!R4/RES_hh_fec_in!R4)</f>
        <v>0.78824568954850549</v>
      </c>
      <c r="S4" s="70">
        <f>IF(RES_hh_tes_in!S4=0,"",RES_hh_tes_in!S4/RES_hh_fec_in!S4)</f>
        <v>0.80808380579462979</v>
      </c>
      <c r="T4" s="70">
        <f>IF(RES_hh_tes_in!T4=0,"",RES_hh_tes_in!T4/RES_hh_fec_in!T4)</f>
        <v>0.80738578831521224</v>
      </c>
      <c r="U4" s="70">
        <f>IF(RES_hh_tes_in!U4=0,"",RES_hh_tes_in!U4/RES_hh_fec_in!U4)</f>
        <v>0.82317079056666287</v>
      </c>
      <c r="V4" s="70">
        <f>IF(RES_hh_tes_in!V4=0,"",RES_hh_tes_in!V4/RES_hh_fec_in!V4)</f>
        <v>0.8133571976293974</v>
      </c>
      <c r="W4" s="70">
        <f>IF(RES_hh_tes_in!W4=0,"",RES_hh_tes_in!W4/RES_hh_fec_in!W4)</f>
        <v>0.82753916750124312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0.61634896372455439</v>
      </c>
      <c r="D5" s="78">
        <f>IF(RES_hh_tes_in!D5=0,"",RES_hh_tes_in!D5/RES_hh_fec_in!D5)</f>
        <v>0.6209344426551715</v>
      </c>
      <c r="E5" s="78">
        <f>IF(RES_hh_tes_in!E5=0,"",RES_hh_tes_in!E5/RES_hh_fec_in!E5)</f>
        <v>0.62574447020666046</v>
      </c>
      <c r="F5" s="78">
        <f>IF(RES_hh_tes_in!F5=0,"",RES_hh_tes_in!F5/RES_hh_fec_in!F5)</f>
        <v>0.6307190430280003</v>
      </c>
      <c r="G5" s="78">
        <f>IF(RES_hh_tes_in!G5=0,"",RES_hh_tes_in!G5/RES_hh_fec_in!G5)</f>
        <v>0.63589169292421188</v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>
        <f>IF(RES_hh_tes_in!L5=0,"",RES_hh_tes_in!L5/RES_hh_fec_in!L5)</f>
        <v>0.66436947947109692</v>
      </c>
      <c r="M5" s="78">
        <f>IF(RES_hh_tes_in!M5=0,"",RES_hh_tes_in!M5/RES_hh_fec_in!M5)</f>
        <v>0.67051811999530309</v>
      </c>
      <c r="N5" s="78">
        <f>IF(RES_hh_tes_in!N5=0,"",RES_hh_tes_in!N5/RES_hh_fec_in!N5)</f>
        <v>0.67650409692696889</v>
      </c>
      <c r="O5" s="78">
        <f>IF(RES_hh_tes_in!O5=0,"",RES_hh_tes_in!O5/RES_hh_fec_in!O5)</f>
        <v>0.68223251753103098</v>
      </c>
      <c r="P5" s="78">
        <f>IF(RES_hh_tes_in!P5=0,"",RES_hh_tes_in!P5/RES_hh_fec_in!P5)</f>
        <v>0.68822583284568428</v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>
        <f>IF(RES_hh_tes_in!U5=0,"",RES_hh_tes_in!U5/RES_hh_fec_in!U5)</f>
        <v>0.76958774360243387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 t="str">
        <f>IF(RES_hh_tes_in!N6=0,"",RES_hh_tes_in!N6/RES_hh_fec_in!N6)</f>
        <v/>
      </c>
      <c r="O6" s="78" t="str">
        <f>IF(RES_hh_tes_in!O6=0,"",RES_hh_tes_in!O6/RES_hh_fec_in!O6)</f>
        <v/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>
        <f>IF(RES_hh_tes_in!J7=0,"",RES_hh_tes_in!J7/RES_hh_fec_in!J7)</f>
        <v>0.54137601286735071</v>
      </c>
      <c r="K7" s="78">
        <f>IF(RES_hh_tes_in!K7=0,"",RES_hh_tes_in!K7/RES_hh_fec_in!K7)</f>
        <v>0.54949335148228196</v>
      </c>
      <c r="L7" s="78">
        <f>IF(RES_hh_tes_in!L7=0,"",RES_hh_tes_in!L7/RES_hh_fec_in!L7)</f>
        <v>0.55823527190908584</v>
      </c>
      <c r="M7" s="78">
        <f>IF(RES_hh_tes_in!M7=0,"",RES_hh_tes_in!M7/RES_hh_fec_in!M7)</f>
        <v>0.57224865874313635</v>
      </c>
      <c r="N7" s="78">
        <f>IF(RES_hh_tes_in!N7=0,"",RES_hh_tes_in!N7/RES_hh_fec_in!N7)</f>
        <v>0.59288844934501927</v>
      </c>
      <c r="O7" s="78">
        <f>IF(RES_hh_tes_in!O7=0,"",RES_hh_tes_in!O7/RES_hh_fec_in!O7)</f>
        <v>0.62092143922167864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0.57714199473840766</v>
      </c>
      <c r="D8" s="78">
        <f>IF(RES_hh_tes_in!D8=0,"",RES_hh_tes_in!D8/RES_hh_fec_in!D8)</f>
        <v>0.58689555935512716</v>
      </c>
      <c r="E8" s="78">
        <f>IF(RES_hh_tes_in!E8=0,"",RES_hh_tes_in!E8/RES_hh_fec_in!E8)</f>
        <v>0.59665342550399947</v>
      </c>
      <c r="F8" s="78">
        <f>IF(RES_hh_tes_in!F8=0,"",RES_hh_tes_in!F8/RES_hh_fec_in!F8)</f>
        <v>0.60629110228694605</v>
      </c>
      <c r="G8" s="78">
        <f>IF(RES_hh_tes_in!G8=0,"",RES_hh_tes_in!G8/RES_hh_fec_in!G8)</f>
        <v>0.61592340834473136</v>
      </c>
      <c r="H8" s="78">
        <f>IF(RES_hh_tes_in!H8=0,"",RES_hh_tes_in!H8/RES_hh_fec_in!H8)</f>
        <v>0.62553748245488405</v>
      </c>
      <c r="I8" s="78">
        <f>IF(RES_hh_tes_in!I8=0,"",RES_hh_tes_in!I8/RES_hh_fec_in!I8)</f>
        <v>0.63516282175002436</v>
      </c>
      <c r="J8" s="78">
        <f>IF(RES_hh_tes_in!J8=0,"",RES_hh_tes_in!J8/RES_hh_fec_in!J8)</f>
        <v>0.6449175079911893</v>
      </c>
      <c r="K8" s="78">
        <f>IF(RES_hh_tes_in!K8=0,"",RES_hh_tes_in!K8/RES_hh_fec_in!K8)</f>
        <v>0.65490344889870167</v>
      </c>
      <c r="L8" s="78">
        <f>IF(RES_hh_tes_in!L8=0,"",RES_hh_tes_in!L8/RES_hh_fec_in!L8)</f>
        <v>0.66515055155064662</v>
      </c>
      <c r="M8" s="78">
        <f>IF(RES_hh_tes_in!M8=0,"",RES_hh_tes_in!M8/RES_hh_fec_in!M8)</f>
        <v>0.67826369615156368</v>
      </c>
      <c r="N8" s="78">
        <f>IF(RES_hh_tes_in!N8=0,"",RES_hh_tes_in!N8/RES_hh_fec_in!N8)</f>
        <v>0.69510532017486271</v>
      </c>
      <c r="O8" s="78">
        <f>IF(RES_hh_tes_in!O8=0,"",RES_hh_tes_in!O8/RES_hh_fec_in!O8)</f>
        <v>0.71617828210296619</v>
      </c>
      <c r="P8" s="78">
        <f>IF(RES_hh_tes_in!P8=0,"",RES_hh_tes_in!P8/RES_hh_fec_in!P8)</f>
        <v>0.73960165406117073</v>
      </c>
      <c r="Q8" s="78">
        <f>IF(RES_hh_tes_in!Q8=0,"",RES_hh_tes_in!Q8/RES_hh_fec_in!Q8)</f>
        <v>0.75949857643239826</v>
      </c>
      <c r="R8" s="78">
        <f>IF(RES_hh_tes_in!R8=0,"",RES_hh_tes_in!R8/RES_hh_fec_in!R8)</f>
        <v>0.77087058215279791</v>
      </c>
      <c r="S8" s="78">
        <f>IF(RES_hh_tes_in!S8=0,"",RES_hh_tes_in!S8/RES_hh_fec_in!S8)</f>
        <v>0.77970658219038769</v>
      </c>
      <c r="T8" s="78">
        <f>IF(RES_hh_tes_in!T8=0,"",RES_hh_tes_in!T8/RES_hh_fec_in!T8)</f>
        <v>0.78681165010645182</v>
      </c>
      <c r="U8" s="78">
        <f>IF(RES_hh_tes_in!U8=0,"",RES_hh_tes_in!U8/RES_hh_fec_in!U8)</f>
        <v>0.79279258522260354</v>
      </c>
      <c r="V8" s="78">
        <f>IF(RES_hh_tes_in!V8=0,"",RES_hh_tes_in!V8/RES_hh_fec_in!V8)</f>
        <v>0.79804553599305406</v>
      </c>
      <c r="W8" s="78">
        <f>IF(RES_hh_tes_in!W8=0,"",RES_hh_tes_in!W8/RES_hh_fec_in!W8)</f>
        <v>0.80179509338283883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0.54699803982774275</v>
      </c>
      <c r="D9" s="78">
        <f>IF(RES_hh_tes_in!D9=0,"",RES_hh_tes_in!D9/RES_hh_fec_in!D9)</f>
        <v>0.55845083931104045</v>
      </c>
      <c r="E9" s="78">
        <f>IF(RES_hh_tes_in!E9=0,"",RES_hh_tes_in!E9/RES_hh_fec_in!E9)</f>
        <v>0.57001251456050228</v>
      </c>
      <c r="F9" s="78">
        <f>IF(RES_hh_tes_in!F9=0,"",RES_hh_tes_in!F9/RES_hh_fec_in!F9)</f>
        <v>0.58167195134987881</v>
      </c>
      <c r="G9" s="78">
        <f>IF(RES_hh_tes_in!G9=0,"",RES_hh_tes_in!G9/RES_hh_fec_in!G9)</f>
        <v>0.59341810149561824</v>
      </c>
      <c r="H9" s="78">
        <f>IF(RES_hh_tes_in!H9=0,"",RES_hh_tes_in!H9/RES_hh_fec_in!H9)</f>
        <v>0.60523780194595889</v>
      </c>
      <c r="I9" s="78">
        <f>IF(RES_hh_tes_in!I9=0,"",RES_hh_tes_in!I9/RES_hh_fec_in!I9)</f>
        <v>0.61711374422148402</v>
      </c>
      <c r="J9" s="78">
        <f>IF(RES_hh_tes_in!J9=0,"",RES_hh_tes_in!J9/RES_hh_fec_in!J9)</f>
        <v>0.62900860857952046</v>
      </c>
      <c r="K9" s="78">
        <f>IF(RES_hh_tes_in!K9=0,"",RES_hh_tes_in!K9/RES_hh_fec_in!K9)</f>
        <v>0.640873027315076</v>
      </c>
      <c r="L9" s="78">
        <f>IF(RES_hh_tes_in!L9=0,"",RES_hh_tes_in!L9/RES_hh_fec_in!L9)</f>
        <v>0.65266318367463239</v>
      </c>
      <c r="M9" s="78">
        <f>IF(RES_hh_tes_in!M9=0,"",RES_hh_tes_in!M9/RES_hh_fec_in!M9)</f>
        <v>0.66352145050712941</v>
      </c>
      <c r="N9" s="78">
        <f>IF(RES_hh_tes_in!N9=0,"",RES_hh_tes_in!N9/RES_hh_fec_in!N9)</f>
        <v>0.67298743387912896</v>
      </c>
      <c r="O9" s="78">
        <f>IF(RES_hh_tes_in!O9=0,"",RES_hh_tes_in!O9/RES_hh_fec_in!O9)</f>
        <v>0.6808120690123397</v>
      </c>
      <c r="P9" s="78">
        <f>IF(RES_hh_tes_in!P9=0,"",RES_hh_tes_in!P9/RES_hh_fec_in!P9)</f>
        <v>0.68766573205670101</v>
      </c>
      <c r="Q9" s="78">
        <f>IF(RES_hh_tes_in!Q9=0,"",RES_hh_tes_in!Q9/RES_hh_fec_in!Q9)</f>
        <v>0.69582516843603703</v>
      </c>
      <c r="R9" s="78">
        <f>IF(RES_hh_tes_in!R9=0,"",RES_hh_tes_in!R9/RES_hh_fec_in!R9)</f>
        <v>0.70785599972408586</v>
      </c>
      <c r="S9" s="78">
        <f>IF(RES_hh_tes_in!S9=0,"",RES_hh_tes_in!S9/RES_hh_fec_in!S9)</f>
        <v>0.7213398086929157</v>
      </c>
      <c r="T9" s="78">
        <f>IF(RES_hh_tes_in!T9=0,"",RES_hh_tes_in!T9/RES_hh_fec_in!T9)</f>
        <v>0.7348890216711047</v>
      </c>
      <c r="U9" s="78">
        <f>IF(RES_hh_tes_in!U9=0,"",RES_hh_tes_in!U9/RES_hh_fec_in!U9)</f>
        <v>0.74736966820077555</v>
      </c>
      <c r="V9" s="78">
        <f>IF(RES_hh_tes_in!V9=0,"",RES_hh_tes_in!V9/RES_hh_fec_in!V9)</f>
        <v>0.75783127773046499</v>
      </c>
      <c r="W9" s="78">
        <f>IF(RES_hh_tes_in!W9=0,"",RES_hh_tes_in!W9/RES_hh_fec_in!W9)</f>
        <v>0.76624619411443351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0.76061507042518717</v>
      </c>
      <c r="D11" s="78">
        <f>IF(RES_hh_tes_in!D11=0,"",RES_hh_tes_in!D11/RES_hh_fec_in!D11)</f>
        <v>0.7644015269078831</v>
      </c>
      <c r="E11" s="78">
        <f>IF(RES_hh_tes_in!E11=0,"",RES_hh_tes_in!E11/RES_hh_fec_in!E11)</f>
        <v>0.76829020783707103</v>
      </c>
      <c r="F11" s="78">
        <f>IF(RES_hh_tes_in!F11=0,"",RES_hh_tes_in!F11/RES_hh_fec_in!F11)</f>
        <v>0.7721928284635079</v>
      </c>
      <c r="G11" s="78">
        <f>IF(RES_hh_tes_in!G11=0,"",RES_hh_tes_in!G11/RES_hh_fec_in!G11)</f>
        <v>0.77618959179242031</v>
      </c>
      <c r="H11" s="78">
        <f>IF(RES_hh_tes_in!H11=0,"",RES_hh_tes_in!H11/RES_hh_fec_in!H11)</f>
        <v>0.78027068199701022</v>
      </c>
      <c r="I11" s="78">
        <f>IF(RES_hh_tes_in!I11=0,"",RES_hh_tes_in!I11/RES_hh_fec_in!I11)</f>
        <v>0.78445586110010868</v>
      </c>
      <c r="J11" s="78">
        <f>IF(RES_hh_tes_in!J11=0,"",RES_hh_tes_in!J11/RES_hh_fec_in!J11)</f>
        <v>0.78882608713388991</v>
      </c>
      <c r="K11" s="78">
        <f>IF(RES_hh_tes_in!K11=0,"",RES_hh_tes_in!K11/RES_hh_fec_in!K11)</f>
        <v>0.79345019572019582</v>
      </c>
      <c r="L11" s="78">
        <f>IF(RES_hh_tes_in!L11=0,"",RES_hh_tes_in!L11/RES_hh_fec_in!L11)</f>
        <v>0.79834660320998629</v>
      </c>
      <c r="M11" s="78">
        <f>IF(RES_hh_tes_in!M11=0,"",RES_hh_tes_in!M11/RES_hh_fec_in!M11)</f>
        <v>0.80512629065194008</v>
      </c>
      <c r="N11" s="78">
        <f>IF(RES_hh_tes_in!N11=0,"",RES_hh_tes_in!N11/RES_hh_fec_in!N11)</f>
        <v>0.81429860983860014</v>
      </c>
      <c r="O11" s="78">
        <f>IF(RES_hh_tes_in!O11=0,"",RES_hh_tes_in!O11/RES_hh_fec_in!O11)</f>
        <v>0.826310069509684</v>
      </c>
      <c r="P11" s="78">
        <f>IF(RES_hh_tes_in!P11=0,"",RES_hh_tes_in!P11/RES_hh_fec_in!P11)</f>
        <v>0.84031115405112533</v>
      </c>
      <c r="Q11" s="78">
        <f>IF(RES_hh_tes_in!Q11=0,"",RES_hh_tes_in!Q11/RES_hh_fec_in!Q11)</f>
        <v>0.85352085607360695</v>
      </c>
      <c r="R11" s="78">
        <f>IF(RES_hh_tes_in!R11=0,"",RES_hh_tes_in!R11/RES_hh_fec_in!R11)</f>
        <v>0.86364300984817111</v>
      </c>
      <c r="S11" s="78">
        <f>IF(RES_hh_tes_in!S11=0,"",RES_hh_tes_in!S11/RES_hh_fec_in!S11)</f>
        <v>0.87349017336753598</v>
      </c>
      <c r="T11" s="78">
        <f>IF(RES_hh_tes_in!T11=0,"",RES_hh_tes_in!T11/RES_hh_fec_in!T11)</f>
        <v>0.88299655210728845</v>
      </c>
      <c r="U11" s="78">
        <f>IF(RES_hh_tes_in!U11=0,"",RES_hh_tes_in!U11/RES_hh_fec_in!U11)</f>
        <v>0.89209635154304534</v>
      </c>
      <c r="V11" s="78">
        <f>IF(RES_hh_tes_in!V11=0,"",RES_hh_tes_in!V11/RES_hh_fec_in!V11)</f>
        <v>0.90072377715041196</v>
      </c>
      <c r="W11" s="78">
        <f>IF(RES_hh_tes_in!W11=0,"",RES_hh_tes_in!W11/RES_hh_fec_in!W11)</f>
        <v>0.90867129902933941</v>
      </c>
      <c r="DA11" s="89" t="s">
        <v>728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 t="str">
        <f>IF(RES_hh_tes_in!R12=0,"",RES_hh_tes_in!R12/RES_hh_fec_in!R12)</f>
        <v/>
      </c>
      <c r="S12" s="78" t="str">
        <f>IF(RES_hh_tes_in!S12=0,"",RES_hh_tes_in!S12/RES_hh_fec_in!S12)</f>
        <v/>
      </c>
      <c r="T12" s="78" t="str">
        <f>IF(RES_hh_tes_in!T12=0,"",RES_hh_tes_in!T12/RES_hh_fec_in!T12)</f>
        <v/>
      </c>
      <c r="U12" s="78" t="str">
        <f>IF(RES_hh_tes_in!U12=0,"",RES_hh_tes_in!U12/RES_hh_fec_in!U12)</f>
        <v/>
      </c>
      <c r="V12" s="78" t="str">
        <f>IF(RES_hh_tes_in!V12=0,"",RES_hh_tes_in!V12/RES_hh_fec_in!V12)</f>
        <v/>
      </c>
      <c r="W12" s="78" t="str">
        <f>IF(RES_hh_tes_in!W12=0,"",RES_hh_tes_in!W12/RES_hh_fec_in!W12)</f>
        <v/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0.69486767072281719</v>
      </c>
      <c r="D13" s="79">
        <f>IF(RES_hh_tes_in!D13=0,"",RES_hh_tes_in!D13/RES_hh_fec_in!D13)</f>
        <v>0.69946718333294156</v>
      </c>
      <c r="E13" s="79">
        <f>IF(RES_hh_tes_in!E13=0,"",RES_hh_tes_in!E13/RES_hh_fec_in!E13)</f>
        <v>0.70418469925717486</v>
      </c>
      <c r="F13" s="79">
        <f>IF(RES_hh_tes_in!F13=0,"",RES_hh_tes_in!F13/RES_hh_fec_in!F13)</f>
        <v>0.70891815306313755</v>
      </c>
      <c r="G13" s="79">
        <f>IF(RES_hh_tes_in!G13=0,"",RES_hh_tes_in!G13/RES_hh_fec_in!G13)</f>
        <v>0.71376020746547675</v>
      </c>
      <c r="H13" s="79">
        <f>IF(RES_hh_tes_in!H13=0,"",RES_hh_tes_in!H13/RES_hh_fec_in!H13)</f>
        <v>0.7186994559637041</v>
      </c>
      <c r="I13" s="79">
        <f>IF(RES_hh_tes_in!I13=0,"",RES_hh_tes_in!I13/RES_hh_fec_in!I13)</f>
        <v>0.72375863602426282</v>
      </c>
      <c r="J13" s="79">
        <f>IF(RES_hh_tes_in!J13=0,"",RES_hh_tes_in!J13/RES_hh_fec_in!J13)</f>
        <v>0.72903105180337335</v>
      </c>
      <c r="K13" s="79">
        <f>IF(RES_hh_tes_in!K13=0,"",RES_hh_tes_in!K13/RES_hh_fec_in!K13)</f>
        <v>0.73459576362406676</v>
      </c>
      <c r="L13" s="79">
        <f>IF(RES_hh_tes_in!L13=0,"",RES_hh_tes_in!L13/RES_hh_fec_in!L13)</f>
        <v>0.74047336382543694</v>
      </c>
      <c r="M13" s="79">
        <f>IF(RES_hh_tes_in!M13=0,"",RES_hh_tes_in!M13/RES_hh_fec_in!M13)</f>
        <v>0.74828819982647876</v>
      </c>
      <c r="N13" s="79">
        <f>IF(RES_hh_tes_in!N13=0,"",RES_hh_tes_in!N13/RES_hh_fec_in!N13)</f>
        <v>0.75852235736013418</v>
      </c>
      <c r="O13" s="79">
        <f>IF(RES_hh_tes_in!O13=0,"",RES_hh_tes_in!O13/RES_hh_fec_in!O13)</f>
        <v>0.77180860347093894</v>
      </c>
      <c r="P13" s="79">
        <f>IF(RES_hh_tes_in!P13=0,"",RES_hh_tes_in!P13/RES_hh_fec_in!P13)</f>
        <v>0.78770576364823186</v>
      </c>
      <c r="Q13" s="79">
        <f>IF(RES_hh_tes_in!Q13=0,"",RES_hh_tes_in!Q13/RES_hh_fec_in!Q13)</f>
        <v>0.80460268731017659</v>
      </c>
      <c r="R13" s="79">
        <f>IF(RES_hh_tes_in!R13=0,"",RES_hh_tes_in!R13/RES_hh_fec_in!R13)</f>
        <v>0.82276227968610716</v>
      </c>
      <c r="S13" s="79">
        <f>IF(RES_hh_tes_in!S13=0,"",RES_hh_tes_in!S13/RES_hh_fec_in!S13)</f>
        <v>0.84390943543650987</v>
      </c>
      <c r="T13" s="79">
        <f>IF(RES_hh_tes_in!T13=0,"",RES_hh_tes_in!T13/RES_hh_fec_in!T13)</f>
        <v>0.86530676805354712</v>
      </c>
      <c r="U13" s="79">
        <f>IF(RES_hh_tes_in!U13=0,"",RES_hh_tes_in!U13/RES_hh_fec_in!U13)</f>
        <v>0.88422479165344492</v>
      </c>
      <c r="V13" s="79">
        <f>IF(RES_hh_tes_in!V13=0,"",RES_hh_tes_in!V13/RES_hh_fec_in!V13)</f>
        <v>0.89792618470864194</v>
      </c>
      <c r="W13" s="79">
        <f>IF(RES_hh_tes_in!W13=0,"",RES_hh_tes_in!W13/RES_hh_fec_in!W13)</f>
        <v>0.90480916890783303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2.7356869207443761</v>
      </c>
      <c r="D15" s="70">
        <f>IF(RES_hh_tes_in!D15=0,"",RES_hh_tes_in!D15/RES_hh_fec_in!D15)</f>
        <v>2.837452639940377</v>
      </c>
      <c r="E15" s="70">
        <f>IF(RES_hh_tes_in!E15=0,"",RES_hh_tes_in!E15/RES_hh_fec_in!E15)</f>
        <v>2.9402928649949271</v>
      </c>
      <c r="F15" s="70">
        <f>IF(RES_hh_tes_in!F15=0,"",RES_hh_tes_in!F15/RES_hh_fec_in!F15)</f>
        <v>3.0432435374973226</v>
      </c>
      <c r="G15" s="70">
        <f>IF(RES_hh_tes_in!G15=0,"",RES_hh_tes_in!G15/RES_hh_fec_in!G15)</f>
        <v>3.1471724961611001</v>
      </c>
      <c r="H15" s="70">
        <f>IF(RES_hh_tes_in!H15=0,"",RES_hh_tes_in!H15/RES_hh_fec_in!H15)</f>
        <v>3.2519678886953578</v>
      </c>
      <c r="I15" s="70">
        <f>IF(RES_hh_tes_in!I15=0,"",RES_hh_tes_in!I15/RES_hh_fec_in!I15)</f>
        <v>3.3578376884458483</v>
      </c>
      <c r="J15" s="70">
        <f>IF(RES_hh_tes_in!J15=0,"",RES_hh_tes_in!J15/RES_hh_fec_in!J15)</f>
        <v>3.4656469704560395</v>
      </c>
      <c r="K15" s="70">
        <f>IF(RES_hh_tes_in!K15=0,"",RES_hh_tes_in!K15/RES_hh_fec_in!K15)</f>
        <v>3.5761231082963616</v>
      </c>
      <c r="L15" s="70">
        <f>IF(RES_hh_tes_in!L15=0,"",RES_hh_tes_in!L15/RES_hh_fec_in!L15)</f>
        <v>3.6894459408228721</v>
      </c>
      <c r="M15" s="70">
        <f>IF(RES_hh_tes_in!M15=0,"",RES_hh_tes_in!M15/RES_hh_fec_in!M15)</f>
        <v>3.8247993859994791</v>
      </c>
      <c r="N15" s="70">
        <f>IF(RES_hh_tes_in!N15=0,"",RES_hh_tes_in!N15/RES_hh_fec_in!N15)</f>
        <v>3.9884615736363105</v>
      </c>
      <c r="O15" s="70">
        <f>IF(RES_hh_tes_in!O15=0,"",RES_hh_tes_in!O15/RES_hh_fec_in!O15)</f>
        <v>4.1839033540573913</v>
      </c>
      <c r="P15" s="70">
        <f>IF(RES_hh_tes_in!P15=0,"",RES_hh_tes_in!P15/RES_hh_fec_in!P15)</f>
        <v>4.3958557564583325</v>
      </c>
      <c r="Q15" s="70">
        <f>IF(RES_hh_tes_in!Q15=0,"",RES_hh_tes_in!Q15/RES_hh_fec_in!Q15)</f>
        <v>4.5780041721296119</v>
      </c>
      <c r="R15" s="70">
        <f>IF(RES_hh_tes_in!R15=0,"",RES_hh_tes_in!R15/RES_hh_fec_in!R15)</f>
        <v>4.6922764773193855</v>
      </c>
      <c r="S15" s="70">
        <f>IF(RES_hh_tes_in!S15=0,"",RES_hh_tes_in!S15/RES_hh_fec_in!S15)</f>
        <v>4.7832316215484889</v>
      </c>
      <c r="T15" s="70">
        <f>IF(RES_hh_tes_in!T15=0,"",RES_hh_tes_in!T15/RES_hh_fec_in!T15)</f>
        <v>4.8592281069549514</v>
      </c>
      <c r="U15" s="70">
        <f>IF(RES_hh_tes_in!U15=0,"",RES_hh_tes_in!U15/RES_hh_fec_in!U15)</f>
        <v>4.9284131572288157</v>
      </c>
      <c r="V15" s="70">
        <f>IF(RES_hh_tes_in!V15=0,"",RES_hh_tes_in!V15/RES_hh_fec_in!V15)</f>
        <v>4.9989548843127976</v>
      </c>
      <c r="W15" s="70">
        <f>IF(RES_hh_tes_in!W15=0,"",RES_hh_tes_in!W15/RES_hh_fec_in!W15)</f>
        <v>5.0680162204946306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2.7356869207443761</v>
      </c>
      <c r="D16" s="78">
        <f>IF(RES_hh_tes_in!D16=0,"",RES_hh_tes_in!D16/RES_hh_fec_in!D16)</f>
        <v>2.837452639940377</v>
      </c>
      <c r="E16" s="78">
        <f>IF(RES_hh_tes_in!E16=0,"",RES_hh_tes_in!E16/RES_hh_fec_in!E16)</f>
        <v>2.9402928649949271</v>
      </c>
      <c r="F16" s="78">
        <f>IF(RES_hh_tes_in!F16=0,"",RES_hh_tes_in!F16/RES_hh_fec_in!F16)</f>
        <v>3.0432435374973226</v>
      </c>
      <c r="G16" s="78">
        <f>IF(RES_hh_tes_in!G16=0,"",RES_hh_tes_in!G16/RES_hh_fec_in!G16)</f>
        <v>3.1471724961611001</v>
      </c>
      <c r="H16" s="78">
        <f>IF(RES_hh_tes_in!H16=0,"",RES_hh_tes_in!H16/RES_hh_fec_in!H16)</f>
        <v>3.2519678886953578</v>
      </c>
      <c r="I16" s="78">
        <f>IF(RES_hh_tes_in!I16=0,"",RES_hh_tes_in!I16/RES_hh_fec_in!I16)</f>
        <v>3.3578376884458483</v>
      </c>
      <c r="J16" s="78">
        <f>IF(RES_hh_tes_in!J16=0,"",RES_hh_tes_in!J16/RES_hh_fec_in!J16)</f>
        <v>3.4656469704560395</v>
      </c>
      <c r="K16" s="78">
        <f>IF(RES_hh_tes_in!K16=0,"",RES_hh_tes_in!K16/RES_hh_fec_in!K16)</f>
        <v>3.5761231082963616</v>
      </c>
      <c r="L16" s="78">
        <f>IF(RES_hh_tes_in!L16=0,"",RES_hh_tes_in!L16/RES_hh_fec_in!L16)</f>
        <v>3.6894459408228721</v>
      </c>
      <c r="M16" s="78">
        <f>IF(RES_hh_tes_in!M16=0,"",RES_hh_tes_in!M16/RES_hh_fec_in!M16)</f>
        <v>3.8247993859994791</v>
      </c>
      <c r="N16" s="78">
        <f>IF(RES_hh_tes_in!N16=0,"",RES_hh_tes_in!N16/RES_hh_fec_in!N16)</f>
        <v>3.9884615736363105</v>
      </c>
      <c r="O16" s="78">
        <f>IF(RES_hh_tes_in!O16=0,"",RES_hh_tes_in!O16/RES_hh_fec_in!O16)</f>
        <v>4.1839033540573913</v>
      </c>
      <c r="P16" s="78">
        <f>IF(RES_hh_tes_in!P16=0,"",RES_hh_tes_in!P16/RES_hh_fec_in!P16)</f>
        <v>4.3958557564583325</v>
      </c>
      <c r="Q16" s="78">
        <f>IF(RES_hh_tes_in!Q16=0,"",RES_hh_tes_in!Q16/RES_hh_fec_in!Q16)</f>
        <v>4.5780041721296119</v>
      </c>
      <c r="R16" s="78">
        <f>IF(RES_hh_tes_in!R16=0,"",RES_hh_tes_in!R16/RES_hh_fec_in!R16)</f>
        <v>4.6922764773193855</v>
      </c>
      <c r="S16" s="78">
        <f>IF(RES_hh_tes_in!S16=0,"",RES_hh_tes_in!S16/RES_hh_fec_in!S16)</f>
        <v>4.7832316215484889</v>
      </c>
      <c r="T16" s="78">
        <f>IF(RES_hh_tes_in!T16=0,"",RES_hh_tes_in!T16/RES_hh_fec_in!T16)</f>
        <v>4.8592281069549514</v>
      </c>
      <c r="U16" s="78">
        <f>IF(RES_hh_tes_in!U16=0,"",RES_hh_tes_in!U16/RES_hh_fec_in!U16)</f>
        <v>4.9284131572288157</v>
      </c>
      <c r="V16" s="78">
        <f>IF(RES_hh_tes_in!V16=0,"",RES_hh_tes_in!V16/RES_hh_fec_in!V16)</f>
        <v>4.9989548843127976</v>
      </c>
      <c r="W16" s="78">
        <f>IF(RES_hh_tes_in!W16=0,"",RES_hh_tes_in!W16/RES_hh_fec_in!W16)</f>
        <v>5.0680162204946306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0.72337909218023844</v>
      </c>
      <c r="D17" s="70">
        <f>IF(RES_hh_tes_in!D17=0,"",RES_hh_tes_in!D17/RES_hh_fec_in!D17)</f>
        <v>0.69730443746703474</v>
      </c>
      <c r="E17" s="70">
        <f>IF(RES_hh_tes_in!E17=0,"",RES_hh_tes_in!E17/RES_hh_fec_in!E17)</f>
        <v>0.69362857417484314</v>
      </c>
      <c r="F17" s="70">
        <f>IF(RES_hh_tes_in!F17=0,"",RES_hh_tes_in!F17/RES_hh_fec_in!F17)</f>
        <v>0.71320596191764252</v>
      </c>
      <c r="G17" s="70">
        <f>IF(RES_hh_tes_in!G17=0,"",RES_hh_tes_in!G17/RES_hh_fec_in!G17)</f>
        <v>0.71065979867423401</v>
      </c>
      <c r="H17" s="70">
        <f>IF(RES_hh_tes_in!H17=0,"",RES_hh_tes_in!H17/RES_hh_fec_in!H17)</f>
        <v>0.71584184673269269</v>
      </c>
      <c r="I17" s="70">
        <f>IF(RES_hh_tes_in!I17=0,"",RES_hh_tes_in!I17/RES_hh_fec_in!I17)</f>
        <v>0.68916278967342925</v>
      </c>
      <c r="J17" s="70">
        <f>IF(RES_hh_tes_in!J17=0,"",RES_hh_tes_in!J17/RES_hh_fec_in!J17)</f>
        <v>0.71200553346554152</v>
      </c>
      <c r="K17" s="70">
        <f>IF(RES_hh_tes_in!K17=0,"",RES_hh_tes_in!K17/RES_hh_fec_in!K17)</f>
        <v>0.72374748219389107</v>
      </c>
      <c r="L17" s="70">
        <f>IF(RES_hh_tes_in!L17=0,"",RES_hh_tes_in!L17/RES_hh_fec_in!L17)</f>
        <v>0.76091646177542838</v>
      </c>
      <c r="M17" s="70">
        <f>IF(RES_hh_tes_in!M17=0,"",RES_hh_tes_in!M17/RES_hh_fec_in!M17)</f>
        <v>0.7738189274399051</v>
      </c>
      <c r="N17" s="70">
        <f>IF(RES_hh_tes_in!N17=0,"",RES_hh_tes_in!N17/RES_hh_fec_in!N17)</f>
        <v>0.78256538404689535</v>
      </c>
      <c r="O17" s="70">
        <f>IF(RES_hh_tes_in!O17=0,"",RES_hh_tes_in!O17/RES_hh_fec_in!O17)</f>
        <v>0.7953358021300635</v>
      </c>
      <c r="P17" s="70">
        <f>IF(RES_hh_tes_in!P17=0,"",RES_hh_tes_in!P17/RES_hh_fec_in!P17)</f>
        <v>0.78081779653760164</v>
      </c>
      <c r="Q17" s="70">
        <f>IF(RES_hh_tes_in!Q17=0,"",RES_hh_tes_in!Q17/RES_hh_fec_in!Q17)</f>
        <v>0.80576556330258708</v>
      </c>
      <c r="R17" s="70">
        <f>IF(RES_hh_tes_in!R17=0,"",RES_hh_tes_in!R17/RES_hh_fec_in!R17)</f>
        <v>0.83059948393825522</v>
      </c>
      <c r="S17" s="70">
        <f>IF(RES_hh_tes_in!S17=0,"",RES_hh_tes_in!S17/RES_hh_fec_in!S17)</f>
        <v>0.85224159678864042</v>
      </c>
      <c r="T17" s="70">
        <f>IF(RES_hh_tes_in!T17=0,"",RES_hh_tes_in!T17/RES_hh_fec_in!T17)</f>
        <v>0.85495528025962331</v>
      </c>
      <c r="U17" s="70">
        <f>IF(RES_hh_tes_in!U17=0,"",RES_hh_tes_in!U17/RES_hh_fec_in!U17)</f>
        <v>0.87229274829719872</v>
      </c>
      <c r="V17" s="70">
        <f>IF(RES_hh_tes_in!V17=0,"",RES_hh_tes_in!V17/RES_hh_fec_in!V17)</f>
        <v>0.87280891647676195</v>
      </c>
      <c r="W17" s="70">
        <f>IF(RES_hh_tes_in!W17=0,"",RES_hh_tes_in!W17/RES_hh_fec_in!W17)</f>
        <v>0.88134890346766193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0.60700223040400614</v>
      </c>
      <c r="D18" s="78">
        <f>IF(RES_hh_tes_in!D18=0,"",RES_hh_tes_in!D18/RES_hh_fec_in!D18)</f>
        <v>0.61196637745103788</v>
      </c>
      <c r="E18" s="78">
        <f>IF(RES_hh_tes_in!E18=0,"",RES_hh_tes_in!E18/RES_hh_fec_in!E18)</f>
        <v>0.61717361630812539</v>
      </c>
      <c r="F18" s="78">
        <f>IF(RES_hh_tes_in!F18=0,"",RES_hh_tes_in!F18/RES_hh_fec_in!F18)</f>
        <v>0.622558988557121</v>
      </c>
      <c r="G18" s="78">
        <f>IF(RES_hh_tes_in!G18=0,"",RES_hh_tes_in!G18/RES_hh_fec_in!G18)</f>
        <v>0.62815879505413896</v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>
        <f>IF(RES_hh_tes_in!L18=0,"",RES_hh_tes_in!L18/RES_hh_fec_in!L18)</f>
        <v>0.65898827265762649</v>
      </c>
      <c r="M18" s="78">
        <f>IF(RES_hh_tes_in!M18=0,"",RES_hh_tes_in!M18/RES_hh_fec_in!M18)</f>
        <v>0.66564466693254054</v>
      </c>
      <c r="N18" s="78">
        <f>IF(RES_hh_tes_in!N18=0,"",RES_hh_tes_in!N18/RES_hh_fec_in!N18)</f>
        <v>0.67212496488146845</v>
      </c>
      <c r="O18" s="78">
        <f>IF(RES_hh_tes_in!O18=0,"",RES_hh_tes_in!O18/RES_hh_fec_in!O18)</f>
        <v>0.67832643754246802</v>
      </c>
      <c r="P18" s="78">
        <f>IF(RES_hh_tes_in!P18=0,"",RES_hh_tes_in!P18/RES_hh_fec_in!P18)</f>
        <v>0.68481467987687628</v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>
        <f>IF(RES_hh_tes_in!U18=0,"",RES_hh_tes_in!U18/RES_hh_fec_in!U18)</f>
        <v>0.77289544420603129</v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>
        <f>IF(RES_hh_tes_in!J20=0,"",RES_hh_tes_in!J20/RES_hh_fec_in!J20)</f>
        <v>0.53545641441765945</v>
      </c>
      <c r="K20" s="78">
        <f>IF(RES_hh_tes_in!K20=0,"",RES_hh_tes_in!K20/RES_hh_fec_in!K20)</f>
        <v>0.5413310654119754</v>
      </c>
      <c r="L20" s="78">
        <f>IF(RES_hh_tes_in!L20=0,"",RES_hh_tes_in!L20/RES_hh_fec_in!L20)</f>
        <v>0.54830501998800563</v>
      </c>
      <c r="M20" s="78">
        <f>IF(RES_hh_tes_in!M20=0,"",RES_hh_tes_in!M20/RES_hh_fec_in!M20)</f>
        <v>0.56297288046312011</v>
      </c>
      <c r="N20" s="78">
        <f>IF(RES_hh_tes_in!N20=0,"",RES_hh_tes_in!N20/RES_hh_fec_in!N20)</f>
        <v>0.58742776907990912</v>
      </c>
      <c r="O20" s="78">
        <f>IF(RES_hh_tes_in!O20=0,"",RES_hh_tes_in!O20/RES_hh_fec_in!O20)</f>
        <v>0.62341696850095019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0.5660467870878908</v>
      </c>
      <c r="D21" s="78">
        <f>IF(RES_hh_tes_in!D21=0,"",RES_hh_tes_in!D21/RES_hh_fec_in!D21)</f>
        <v>0.57352447520771221</v>
      </c>
      <c r="E21" s="78">
        <f>IF(RES_hh_tes_in!E21=0,"",RES_hh_tes_in!E21/RES_hh_fec_in!E21)</f>
        <v>0.58132547367437926</v>
      </c>
      <c r="F21" s="78">
        <f>IF(RES_hh_tes_in!F21=0,"",RES_hh_tes_in!F21/RES_hh_fec_in!F21)</f>
        <v>0.58918952720159679</v>
      </c>
      <c r="G21" s="78">
        <f>IF(RES_hh_tes_in!G21=0,"",RES_hh_tes_in!G21/RES_hh_fec_in!G21)</f>
        <v>0.59734868955005105</v>
      </c>
      <c r="H21" s="78">
        <f>IF(RES_hh_tes_in!H21=0,"",RES_hh_tes_in!H21/RES_hh_fec_in!H21)</f>
        <v>0.60577154383855647</v>
      </c>
      <c r="I21" s="78">
        <f>IF(RES_hh_tes_in!I21=0,"",RES_hh_tes_in!I21/RES_hh_fec_in!I21)</f>
        <v>0.61451222361767199</v>
      </c>
      <c r="J21" s="78">
        <f>IF(RES_hh_tes_in!J21=0,"",RES_hh_tes_in!J21/RES_hh_fec_in!J21)</f>
        <v>0.62379947691010362</v>
      </c>
      <c r="K21" s="78">
        <f>IF(RES_hh_tes_in!K21=0,"",RES_hh_tes_in!K21/RES_hh_fec_in!K21)</f>
        <v>0.63382404486933364</v>
      </c>
      <c r="L21" s="78">
        <f>IF(RES_hh_tes_in!L21=0,"",RES_hh_tes_in!L21/RES_hh_fec_in!L21)</f>
        <v>0.6446304016359653</v>
      </c>
      <c r="M21" s="78">
        <f>IF(RES_hh_tes_in!M21=0,"",RES_hh_tes_in!M21/RES_hh_fec_in!M21)</f>
        <v>0.66097238759456245</v>
      </c>
      <c r="N21" s="78">
        <f>IF(RES_hh_tes_in!N21=0,"",RES_hh_tes_in!N21/RES_hh_fec_in!N21)</f>
        <v>0.68431328111697465</v>
      </c>
      <c r="O21" s="78">
        <f>IF(RES_hh_tes_in!O21=0,"",RES_hh_tes_in!O21/RES_hh_fec_in!O21)</f>
        <v>0.71573353504520032</v>
      </c>
      <c r="P21" s="78">
        <f>IF(RES_hh_tes_in!P21=0,"",RES_hh_tes_in!P21/RES_hh_fec_in!P21)</f>
        <v>0.75229601788447975</v>
      </c>
      <c r="Q21" s="78">
        <f>IF(RES_hh_tes_in!Q21=0,"",RES_hh_tes_in!Q21/RES_hh_fec_in!Q21)</f>
        <v>0.78478637163102349</v>
      </c>
      <c r="R21" s="78">
        <f>IF(RES_hh_tes_in!R21=0,"",RES_hh_tes_in!R21/RES_hh_fec_in!R21)</f>
        <v>0.80614960097556299</v>
      </c>
      <c r="S21" s="78">
        <f>IF(RES_hh_tes_in!S21=0,"",RES_hh_tes_in!S21/RES_hh_fec_in!S21)</f>
        <v>0.82564217196345957</v>
      </c>
      <c r="T21" s="78">
        <f>IF(RES_hh_tes_in!T21=0,"",RES_hh_tes_in!T21/RES_hh_fec_in!T21)</f>
        <v>0.84275805954183136</v>
      </c>
      <c r="U21" s="78">
        <f>IF(RES_hh_tes_in!U21=0,"",RES_hh_tes_in!U21/RES_hh_fec_in!U21)</f>
        <v>0.85693346354813682</v>
      </c>
      <c r="V21" s="78">
        <f>IF(RES_hh_tes_in!V21=0,"",RES_hh_tes_in!V21/RES_hh_fec_in!V21)</f>
        <v>0.8675497006036974</v>
      </c>
      <c r="W21" s="78">
        <f>IF(RES_hh_tes_in!W21=0,"",RES_hh_tes_in!W21/RES_hh_fec_in!W21)</f>
        <v>0.87302889769756553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0.58425390940273081</v>
      </c>
      <c r="D22" s="78">
        <f>IF(RES_hh_tes_in!D22=0,"",RES_hh_tes_in!D22/RES_hh_fec_in!D22)</f>
        <v>0.59919636230911977</v>
      </c>
      <c r="E22" s="78">
        <f>IF(RES_hh_tes_in!E22=0,"",RES_hh_tes_in!E22/RES_hh_fec_in!E22)</f>
        <v>0.61428086528902359</v>
      </c>
      <c r="F22" s="78">
        <f>IF(RES_hh_tes_in!F22=0,"",RES_hh_tes_in!F22/RES_hh_fec_in!F22)</f>
        <v>0.62949291762560344</v>
      </c>
      <c r="G22" s="78">
        <f>IF(RES_hh_tes_in!G22=0,"",RES_hh_tes_in!G22/RES_hh_fec_in!G22)</f>
        <v>0.64481810476784318</v>
      </c>
      <c r="H22" s="78">
        <f>IF(RES_hh_tes_in!H22=0,"",RES_hh_tes_in!H22/RES_hh_fec_in!H22)</f>
        <v>0.66023925289886642</v>
      </c>
      <c r="I22" s="78">
        <f>IF(RES_hh_tes_in!I22=0,"",RES_hh_tes_in!I22/RES_hh_fec_in!I22)</f>
        <v>0.6757337796676115</v>
      </c>
      <c r="J22" s="78">
        <f>IF(RES_hh_tes_in!J22=0,"",RES_hh_tes_in!J22/RES_hh_fec_in!J22)</f>
        <v>0.69125299405332141</v>
      </c>
      <c r="K22" s="78">
        <f>IF(RES_hh_tes_in!K22=0,"",RES_hh_tes_in!K22/RES_hh_fec_in!K22)</f>
        <v>0.70673248607413786</v>
      </c>
      <c r="L22" s="78">
        <f>IF(RES_hh_tes_in!L22=0,"",RES_hh_tes_in!L22/RES_hh_fec_in!L22)</f>
        <v>0.72211508806752456</v>
      </c>
      <c r="M22" s="78">
        <f>IF(RES_hh_tes_in!M22=0,"",RES_hh_tes_in!M22/RES_hh_fec_in!M22)</f>
        <v>0.73628185498125687</v>
      </c>
      <c r="N22" s="78">
        <f>IF(RES_hh_tes_in!N22=0,"",RES_hh_tes_in!N22/RES_hh_fec_in!N22)</f>
        <v>0.74863211143646158</v>
      </c>
      <c r="O22" s="78">
        <f>IF(RES_hh_tes_in!O22=0,"",RES_hh_tes_in!O22/RES_hh_fec_in!O22)</f>
        <v>0.75884090293396311</v>
      </c>
      <c r="P22" s="78">
        <f>IF(RES_hh_tes_in!P22=0,"",RES_hh_tes_in!P22/RES_hh_fec_in!P22)</f>
        <v>0.76778286838319476</v>
      </c>
      <c r="Q22" s="78">
        <f>IF(RES_hh_tes_in!Q22=0,"",RES_hh_tes_in!Q22/RES_hh_fec_in!Q22)</f>
        <v>0.77842847464031228</v>
      </c>
      <c r="R22" s="78">
        <f>IF(RES_hh_tes_in!R22=0,"",RES_hh_tes_in!R22/RES_hh_fec_in!R22)</f>
        <v>0.79412508490652245</v>
      </c>
      <c r="S22" s="78">
        <f>IF(RES_hh_tes_in!S22=0,"",RES_hh_tes_in!S22/RES_hh_fec_in!S22)</f>
        <v>0.81171739330320047</v>
      </c>
      <c r="T22" s="78">
        <f>IF(RES_hh_tes_in!T22=0,"",RES_hh_tes_in!T22/RES_hh_fec_in!T22)</f>
        <v>0.82939503422762939</v>
      </c>
      <c r="U22" s="78">
        <f>IF(RES_hh_tes_in!U22=0,"",RES_hh_tes_in!U22/RES_hh_fec_in!U22)</f>
        <v>0.84567851786696713</v>
      </c>
      <c r="V22" s="78">
        <f>IF(RES_hh_tes_in!V22=0,"",RES_hh_tes_in!V22/RES_hh_fec_in!V22)</f>
        <v>0.85932776650267284</v>
      </c>
      <c r="W22" s="78">
        <f>IF(RES_hh_tes_in!W22=0,"",RES_hh_tes_in!W22/RES_hh_fec_in!W22)</f>
        <v>0.87030669719660703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0.80060184060042039</v>
      </c>
      <c r="D24" s="78">
        <f>IF(RES_hh_tes_in!D24=0,"",RES_hh_tes_in!D24/RES_hh_fec_in!D24)</f>
        <v>0.80420764121769506</v>
      </c>
      <c r="E24" s="78">
        <f>IF(RES_hh_tes_in!E24=0,"",RES_hh_tes_in!E24/RES_hh_fec_in!E24)</f>
        <v>0.80791078904441116</v>
      </c>
      <c r="F24" s="78">
        <f>IF(RES_hh_tes_in!F24=0,"",RES_hh_tes_in!F24/RES_hh_fec_in!F24)</f>
        <v>0.81162721149059658</v>
      </c>
      <c r="G24" s="78">
        <f>IF(RES_hh_tes_in!G24=0,"",RES_hh_tes_in!G24/RES_hh_fec_in!G24)</f>
        <v>0.81543328499080814</v>
      </c>
      <c r="H24" s="78">
        <f>IF(RES_hh_tes_in!H24=0,"",RES_hh_tes_in!H24/RES_hh_fec_in!H24)</f>
        <v>0.81931966204178297</v>
      </c>
      <c r="I24" s="78">
        <f>IF(RES_hh_tes_in!I24=0,"",RES_hh_tes_in!I24/RES_hh_fec_in!I24)</f>
        <v>0.8233051617992273</v>
      </c>
      <c r="J24" s="78">
        <f>IF(RES_hh_tes_in!J24=0,"",RES_hh_tes_in!J24/RES_hh_fec_in!J24)</f>
        <v>0.82746687970150712</v>
      </c>
      <c r="K24" s="78">
        <f>IF(RES_hh_tes_in!K24=0,"",RES_hh_tes_in!K24/RES_hh_fec_in!K24)</f>
        <v>0.83187036714974405</v>
      </c>
      <c r="L24" s="78">
        <f>IF(RES_hh_tes_in!L24=0,"",RES_hh_tes_in!L24/RES_hh_fec_in!L24)</f>
        <v>0.83653316183120952</v>
      </c>
      <c r="M24" s="78">
        <f>IF(RES_hh_tes_in!M24=0,"",RES_hh_tes_in!M24/RES_hh_fec_in!M24)</f>
        <v>0.84298938317558414</v>
      </c>
      <c r="N24" s="78">
        <f>IF(RES_hh_tes_in!N24=0,"",RES_hh_tes_in!N24/RES_hh_fec_in!N24)</f>
        <v>0.85172408125972843</v>
      </c>
      <c r="O24" s="78">
        <f>IF(RES_hh_tes_in!O24=0,"",RES_hh_tes_in!O24/RES_hh_fec_in!O24)</f>
        <v>0.86316246141655717</v>
      </c>
      <c r="P24" s="78">
        <f>IF(RES_hh_tes_in!P24=0,"",RES_hh_tes_in!P24/RES_hh_fec_in!P24)</f>
        <v>0.87649553932535196</v>
      </c>
      <c r="Q24" s="78">
        <f>IF(RES_hh_tes_in!Q24=0,"",RES_hh_tes_in!Q24/RES_hh_fec_in!Q24)</f>
        <v>0.88907499241674648</v>
      </c>
      <c r="R24" s="78">
        <f>IF(RES_hh_tes_in!R24=0,"",RES_hh_tes_in!R24/RES_hh_fec_in!R24)</f>
        <v>0.89871420747052344</v>
      </c>
      <c r="S24" s="78">
        <f>IF(RES_hh_tes_in!S24=0,"",RES_hh_tes_in!S24/RES_hh_fec_in!S24)</f>
        <v>0.90809155234660954</v>
      </c>
      <c r="T24" s="78">
        <f>IF(RES_hh_tes_in!T24=0,"",RES_hh_tes_in!T24/RES_hh_fec_in!T24)</f>
        <v>0.91714437164731921</v>
      </c>
      <c r="U24" s="78">
        <f>IF(RES_hh_tes_in!U24=0,"",RES_hh_tes_in!U24/RES_hh_fec_in!U24)</f>
        <v>0.92581000997499574</v>
      </c>
      <c r="V24" s="78">
        <f>IF(RES_hh_tes_in!V24=0,"",RES_hh_tes_in!V24/RES_hh_fec_in!V24)</f>
        <v>0.93402581193197087</v>
      </c>
      <c r="W24" s="78">
        <f>IF(RES_hh_tes_in!W24=0,"",RES_hh_tes_in!W24/RES_hh_fec_in!W24)</f>
        <v>0.94159414909042094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0.63570616384358014</v>
      </c>
      <c r="D25" s="79">
        <f>IF(RES_hh_tes_in!D25=0,"",RES_hh_tes_in!D25/RES_hh_fec_in!D25)</f>
        <v>0.63749396591836904</v>
      </c>
      <c r="E25" s="79">
        <f>IF(RES_hh_tes_in!E25=0,"",RES_hh_tes_in!E25/RES_hh_fec_in!E25)</f>
        <v>0.63941927525623143</v>
      </c>
      <c r="F25" s="79">
        <f>IF(RES_hh_tes_in!F25=0,"",RES_hh_tes_in!F25/RES_hh_fec_in!F25)</f>
        <v>0.6413630789489061</v>
      </c>
      <c r="G25" s="79">
        <f>IF(RES_hh_tes_in!G25=0,"",RES_hh_tes_in!G25/RES_hh_fec_in!G25)</f>
        <v>0.64343462096126802</v>
      </c>
      <c r="H25" s="79">
        <f>IF(RES_hh_tes_in!H25=0,"",RES_hh_tes_in!H25/RES_hh_fec_in!H25)</f>
        <v>0.64562165651363734</v>
      </c>
      <c r="I25" s="79">
        <f>IF(RES_hh_tes_in!I25=0,"",RES_hh_tes_in!I25/RES_hh_fec_in!I25)</f>
        <v>0.64795263753630372</v>
      </c>
      <c r="J25" s="79">
        <f>IF(RES_hh_tes_in!J25=0,"",RES_hh_tes_in!J25/RES_hh_fec_in!J25)</f>
        <v>0.65054145256526974</v>
      </c>
      <c r="K25" s="79">
        <f>IF(RES_hh_tes_in!K25=0,"",RES_hh_tes_in!K25/RES_hh_fec_in!K25)</f>
        <v>0.65348902965500155</v>
      </c>
      <c r="L25" s="79">
        <f>IF(RES_hh_tes_in!L25=0,"",RES_hh_tes_in!L25/RES_hh_fec_in!L25)</f>
        <v>0.6568306923379339</v>
      </c>
      <c r="M25" s="79">
        <f>IF(RES_hh_tes_in!M25=0,"",RES_hh_tes_in!M25/RES_hh_fec_in!M25)</f>
        <v>0.66288191810336727</v>
      </c>
      <c r="N25" s="79">
        <f>IF(RES_hh_tes_in!N25=0,"",RES_hh_tes_in!N25/RES_hh_fec_in!N25)</f>
        <v>0.67266009297187057</v>
      </c>
      <c r="O25" s="79">
        <f>IF(RES_hh_tes_in!O25=0,"",RES_hh_tes_in!O25/RES_hh_fec_in!O25)</f>
        <v>0.68746989582750462</v>
      </c>
      <c r="P25" s="79">
        <f>IF(RES_hh_tes_in!P25=0,"",RES_hh_tes_in!P25/RES_hh_fec_in!P25)</f>
        <v>0.70673554820324935</v>
      </c>
      <c r="Q25" s="79">
        <f>IF(RES_hh_tes_in!Q25=0,"",RES_hh_tes_in!Q25/RES_hh_fec_in!Q25)</f>
        <v>0.72563978660625994</v>
      </c>
      <c r="R25" s="79">
        <f>IF(RES_hh_tes_in!R25=0,"",RES_hh_tes_in!R25/RES_hh_fec_in!R25)</f>
        <v>0.73919139721368454</v>
      </c>
      <c r="S25" s="79">
        <f>IF(RES_hh_tes_in!S25=0,"",RES_hh_tes_in!S25/RES_hh_fec_in!S25)</f>
        <v>0.75260940952039945</v>
      </c>
      <c r="T25" s="79">
        <f>IF(RES_hh_tes_in!T25=0,"",RES_hh_tes_in!T25/RES_hh_fec_in!T25)</f>
        <v>0.76561247273324984</v>
      </c>
      <c r="U25" s="79">
        <f>IF(RES_hh_tes_in!U25=0,"",RES_hh_tes_in!U25/RES_hh_fec_in!U25)</f>
        <v>0.77782718217492852</v>
      </c>
      <c r="V25" s="79">
        <f>IF(RES_hh_tes_in!V25=0,"",RES_hh_tes_in!V25/RES_hh_fec_in!V25)</f>
        <v>0.78868066030720729</v>
      </c>
      <c r="W25" s="79">
        <f>IF(RES_hh_tes_in!W25=0,"",RES_hh_tes_in!W25/RES_hh_fec_in!W25)</f>
        <v>0.79722444582827723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0.70471213887481221</v>
      </c>
      <c r="D27" s="70">
        <f>IF(RES_hh_tes_in!D27=0,"",RES_hh_tes_in!D27/RES_hh_fec_in!D27)</f>
        <v>0.71117596055452859</v>
      </c>
      <c r="E27" s="70">
        <f>IF(RES_hh_tes_in!E27=0,"",RES_hh_tes_in!E27/RES_hh_fec_in!E27)</f>
        <v>0.67783096135512699</v>
      </c>
      <c r="F27" s="70">
        <f>IF(RES_hh_tes_in!F27=0,"",RES_hh_tes_in!F27/RES_hh_fec_in!F27)</f>
        <v>0.68743767329095828</v>
      </c>
      <c r="G27" s="70">
        <f>IF(RES_hh_tes_in!G27=0,"",RES_hh_tes_in!G27/RES_hh_fec_in!G27)</f>
        <v>0.68099296101505469</v>
      </c>
      <c r="H27" s="70">
        <f>IF(RES_hh_tes_in!H27=0,"",RES_hh_tes_in!H27/RES_hh_fec_in!H27)</f>
        <v>0.68235147859960432</v>
      </c>
      <c r="I27" s="70">
        <f>IF(RES_hh_tes_in!I27=0,"",RES_hh_tes_in!I27/RES_hh_fec_in!I27)</f>
        <v>0.65370108165242535</v>
      </c>
      <c r="J27" s="70">
        <f>IF(RES_hh_tes_in!J27=0,"",RES_hh_tes_in!J27/RES_hh_fec_in!J27)</f>
        <v>0.65135716509834396</v>
      </c>
      <c r="K27" s="70">
        <f>IF(RES_hh_tes_in!K27=0,"",RES_hh_tes_in!K27/RES_hh_fec_in!K27)</f>
        <v>0.66560953589250305</v>
      </c>
      <c r="L27" s="70">
        <f>IF(RES_hh_tes_in!L27=0,"",RES_hh_tes_in!L27/RES_hh_fec_in!L27)</f>
        <v>0.67204660941440642</v>
      </c>
      <c r="M27" s="70">
        <f>IF(RES_hh_tes_in!M27=0,"",RES_hh_tes_in!M27/RES_hh_fec_in!M27)</f>
        <v>0.68858577444083535</v>
      </c>
      <c r="N27" s="70">
        <f>IF(RES_hh_tes_in!N27=0,"",RES_hh_tes_in!N27/RES_hh_fec_in!N27)</f>
        <v>0.69014885713518992</v>
      </c>
      <c r="O27" s="70">
        <f>IF(RES_hh_tes_in!O27=0,"",RES_hh_tes_in!O27/RES_hh_fec_in!O27)</f>
        <v>0.68861364125446634</v>
      </c>
      <c r="P27" s="70">
        <f>IF(RES_hh_tes_in!P27=0,"",RES_hh_tes_in!P27/RES_hh_fec_in!P27)</f>
        <v>0.65877091254078601</v>
      </c>
      <c r="Q27" s="70">
        <f>IF(RES_hh_tes_in!Q27=0,"",RES_hh_tes_in!Q27/RES_hh_fec_in!Q27)</f>
        <v>0.67238402583024526</v>
      </c>
      <c r="R27" s="70">
        <f>IF(RES_hh_tes_in!R27=0,"",RES_hh_tes_in!R27/RES_hh_fec_in!R27)</f>
        <v>0.68708168031819505</v>
      </c>
      <c r="S27" s="70">
        <f>IF(RES_hh_tes_in!S27=0,"",RES_hh_tes_in!S27/RES_hh_fec_in!S27)</f>
        <v>0.71973259581003279</v>
      </c>
      <c r="T27" s="70">
        <f>IF(RES_hh_tes_in!T27=0,"",RES_hh_tes_in!T27/RES_hh_fec_in!T27)</f>
        <v>0.70669695607374661</v>
      </c>
      <c r="U27" s="70">
        <f>IF(RES_hh_tes_in!U27=0,"",RES_hh_tes_in!U27/RES_hh_fec_in!U27)</f>
        <v>0.75065660541749601</v>
      </c>
      <c r="V27" s="70">
        <f>IF(RES_hh_tes_in!V27=0,"",RES_hh_tes_in!V27/RES_hh_fec_in!V27)</f>
        <v>0.75017895289133441</v>
      </c>
      <c r="W27" s="70">
        <f>IF(RES_hh_tes_in!W27=0,"",RES_hh_tes_in!W27/RES_hh_fec_in!W27)</f>
        <v>0.77219395806098401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>
        <f>IF(RES_hh_tes_in!D28=0,"",RES_hh_tes_in!D28/RES_hh_fec_in!D28)</f>
        <v>0.5809341703287535</v>
      </c>
      <c r="E28" s="78">
        <f>IF(RES_hh_tes_in!E28=0,"",RES_hh_tes_in!E28/RES_hh_fec_in!E28)</f>
        <v>0.5813190006805633</v>
      </c>
      <c r="F28" s="78">
        <f>IF(RES_hh_tes_in!F28=0,"",RES_hh_tes_in!F28/RES_hh_fec_in!F28)</f>
        <v>0.58170308036189289</v>
      </c>
      <c r="G28" s="78">
        <f>IF(RES_hh_tes_in!G28=0,"",RES_hh_tes_in!G28/RES_hh_fec_in!G28)</f>
        <v>0.58208209033859448</v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>
        <f>IF(RES_hh_tes_in!L28=0,"",RES_hh_tes_in!L28/RES_hh_fec_in!L28)</f>
        <v>0.58386011091119128</v>
      </c>
      <c r="M28" s="78">
        <f>IF(RES_hh_tes_in!M28=0,"",RES_hh_tes_in!M28/RES_hh_fec_in!M28)</f>
        <v>0.5840379975659824</v>
      </c>
      <c r="N28" s="78">
        <f>IF(RES_hh_tes_in!N28=0,"",RES_hh_tes_in!N28/RES_hh_fec_in!N28)</f>
        <v>0.5840379975659824</v>
      </c>
      <c r="O28" s="78">
        <f>IF(RES_hh_tes_in!O28=0,"",RES_hh_tes_in!O28/RES_hh_fec_in!O28)</f>
        <v>0.5840379975659824</v>
      </c>
      <c r="P28" s="78">
        <f>IF(RES_hh_tes_in!P28=0,"",RES_hh_tes_in!P28/RES_hh_fec_in!P28)</f>
        <v>0.5840379975659824</v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0.57271843027508762</v>
      </c>
      <c r="D29" s="78" t="str">
        <f>IF(RES_hh_tes_in!D29=0,"",RES_hh_tes_in!D29/RES_hh_fec_in!D29)</f>
        <v/>
      </c>
      <c r="E29" s="78">
        <f>IF(RES_hh_tes_in!E29=0,"",RES_hh_tes_in!E29/RES_hh_fec_in!E29)</f>
        <v>0.57463848616446722</v>
      </c>
      <c r="F29" s="78">
        <f>IF(RES_hh_tes_in!F29=0,"",RES_hh_tes_in!F29/RES_hh_fec_in!F29)</f>
        <v>0.57558983699150501</v>
      </c>
      <c r="G29" s="78">
        <f>IF(RES_hh_tes_in!G29=0,"",RES_hh_tes_in!G29/RES_hh_fec_in!G29)</f>
        <v>0.57652863035214963</v>
      </c>
      <c r="H29" s="78">
        <f>IF(RES_hh_tes_in!H29=0,"",RES_hh_tes_in!H29/RES_hh_fec_in!H29)</f>
        <v>0.57745617555569329</v>
      </c>
      <c r="I29" s="78">
        <f>IF(RES_hh_tes_in!I29=0,"",RES_hh_tes_in!I29/RES_hh_fec_in!I29)</f>
        <v>0.57836983659391605</v>
      </c>
      <c r="J29" s="78">
        <f>IF(RES_hh_tes_in!J29=0,"",RES_hh_tes_in!J29/RES_hh_fec_in!J29)</f>
        <v>0.57925881467156826</v>
      </c>
      <c r="K29" s="78">
        <f>IF(RES_hh_tes_in!K29=0,"",RES_hh_tes_in!K29/RES_hh_fec_in!K29)</f>
        <v>0.58011392797226657</v>
      </c>
      <c r="L29" s="78">
        <f>IF(RES_hh_tes_in!L29=0,"",RES_hh_tes_in!L29/RES_hh_fec_in!L29)</f>
        <v>0.58093271998369256</v>
      </c>
      <c r="M29" s="78">
        <f>IF(RES_hh_tes_in!M29=0,"",RES_hh_tes_in!M29/RES_hh_fec_in!M29)</f>
        <v>0.58137333849172912</v>
      </c>
      <c r="N29" s="78">
        <f>IF(RES_hh_tes_in!N29=0,"",RES_hh_tes_in!N29/RES_hh_fec_in!N29)</f>
        <v>0.58137333849172912</v>
      </c>
      <c r="O29" s="78">
        <f>IF(RES_hh_tes_in!O29=0,"",RES_hh_tes_in!O29/RES_hh_fec_in!O29)</f>
        <v>0.58137333849172912</v>
      </c>
      <c r="P29" s="78">
        <f>IF(RES_hh_tes_in!P29=0,"",RES_hh_tes_in!P29/RES_hh_fec_in!P29)</f>
        <v>0.58137333849172901</v>
      </c>
      <c r="Q29" s="78">
        <f>IF(RES_hh_tes_in!Q29=0,"",RES_hh_tes_in!Q29/RES_hh_fec_in!Q29)</f>
        <v>0.58137333849172901</v>
      </c>
      <c r="R29" s="78">
        <f>IF(RES_hh_tes_in!R29=0,"",RES_hh_tes_in!R29/RES_hh_fec_in!R29)</f>
        <v>0.58415703336931157</v>
      </c>
      <c r="S29" s="78">
        <f>IF(RES_hh_tes_in!S29=0,"",RES_hh_tes_in!S29/RES_hh_fec_in!S29)</f>
        <v>0.58870900520783653</v>
      </c>
      <c r="T29" s="78">
        <f>IF(RES_hh_tes_in!T29=0,"",RES_hh_tes_in!T29/RES_hh_fec_in!T29)</f>
        <v>0.5940196390194451</v>
      </c>
      <c r="U29" s="78">
        <f>IF(RES_hh_tes_in!U29=0,"",RES_hh_tes_in!U29/RES_hh_fec_in!U29)</f>
        <v>0.59951993832432671</v>
      </c>
      <c r="V29" s="78">
        <f>IF(RES_hh_tes_in!V29=0,"",RES_hh_tes_in!V29/RES_hh_fec_in!V29)</f>
        <v>0.60464090664266457</v>
      </c>
      <c r="W29" s="78">
        <f>IF(RES_hh_tes_in!W29=0,"",RES_hh_tes_in!W29/RES_hh_fec_in!W29)</f>
        <v>0.60938254397445657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0.56782960588873121</v>
      </c>
      <c r="D30" s="78">
        <f>IF(RES_hh_tes_in!D30=0,"",RES_hh_tes_in!D30/RES_hh_fec_in!D30)</f>
        <v>0.56879709667536005</v>
      </c>
      <c r="E30" s="78">
        <f>IF(RES_hh_tes_in!E30=0,"",RES_hh_tes_in!E30/RES_hh_fec_in!E30)</f>
        <v>0.56975094289342343</v>
      </c>
      <c r="F30" s="78">
        <f>IF(RES_hh_tes_in!F30=0,"",RES_hh_tes_in!F30/RES_hh_fec_in!F30)</f>
        <v>0.57070292848850057</v>
      </c>
      <c r="G30" s="78">
        <f>IF(RES_hh_tes_in!G30=0,"",RES_hh_tes_in!G30/RES_hh_fec_in!G30)</f>
        <v>0.57164234823848936</v>
      </c>
      <c r="H30" s="78">
        <f>IF(RES_hh_tes_in!H30=0,"",RES_hh_tes_in!H30/RES_hh_fec_in!H30)</f>
        <v>0.57257051232629053</v>
      </c>
      <c r="I30" s="78">
        <f>IF(RES_hh_tes_in!I30=0,"",RES_hh_tes_in!I30/RES_hh_fec_in!I30)</f>
        <v>0.57348478298486483</v>
      </c>
      <c r="J30" s="78">
        <f>IF(RES_hh_tes_in!J30=0,"",RES_hh_tes_in!J30/RES_hh_fec_in!J30)</f>
        <v>0.57437435421370309</v>
      </c>
      <c r="K30" s="78">
        <f>IF(RES_hh_tes_in!K30=0,"",RES_hh_tes_in!K30/RES_hh_fec_in!K30)</f>
        <v>0.57523003807005524</v>
      </c>
      <c r="L30" s="78">
        <f>IF(RES_hh_tes_in!L30=0,"",RES_hh_tes_in!L30/RES_hh_fec_in!L30)</f>
        <v>0.57604937640254894</v>
      </c>
      <c r="M30" s="78">
        <f>IF(RES_hh_tes_in!M30=0,"",RES_hh_tes_in!M30/RES_hh_fec_in!M30)</f>
        <v>0.5764902889036515</v>
      </c>
      <c r="N30" s="78">
        <f>IF(RES_hh_tes_in!N30=0,"",RES_hh_tes_in!N30/RES_hh_fec_in!N30)</f>
        <v>0.5764902889036515</v>
      </c>
      <c r="O30" s="78">
        <f>IF(RES_hh_tes_in!O30=0,"",RES_hh_tes_in!O30/RES_hh_fec_in!O30)</f>
        <v>0.5764902889036515</v>
      </c>
      <c r="P30" s="78">
        <f>IF(RES_hh_tes_in!P30=0,"",RES_hh_tes_in!P30/RES_hh_fec_in!P30)</f>
        <v>0.5764902889036515</v>
      </c>
      <c r="Q30" s="78">
        <f>IF(RES_hh_tes_in!Q30=0,"",RES_hh_tes_in!Q30/RES_hh_fec_in!Q30)</f>
        <v>0.5764902889036515</v>
      </c>
      <c r="R30" s="78">
        <f>IF(RES_hh_tes_in!R30=0,"",RES_hh_tes_in!R30/RES_hh_fec_in!R30)</f>
        <v>0.5792758411407789</v>
      </c>
      <c r="S30" s="78">
        <f>IF(RES_hh_tes_in!S30=0,"",RES_hh_tes_in!S30/RES_hh_fec_in!S30)</f>
        <v>0.58383085018299008</v>
      </c>
      <c r="T30" s="78">
        <f>IF(RES_hh_tes_in!T30=0,"",RES_hh_tes_in!T30/RES_hh_fec_in!T30)</f>
        <v>0.58914502739889918</v>
      </c>
      <c r="U30" s="78">
        <f>IF(RES_hh_tes_in!U30=0,"",RES_hh_tes_in!U30/RES_hh_fec_in!U30)</f>
        <v>0.59464899665823467</v>
      </c>
      <c r="V30" s="78">
        <f>IF(RES_hh_tes_in!V30=0,"",RES_hh_tes_in!V30/RES_hh_fec_in!V30)</f>
        <v>0.59977338183071938</v>
      </c>
      <c r="W30" s="78">
        <f>IF(RES_hh_tes_in!W30=0,"",RES_hh_tes_in!W30/RES_hh_fec_in!W30)</f>
        <v>0.60451818291635107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0.57462773459536576</v>
      </c>
      <c r="D31" s="78">
        <f>IF(RES_hh_tes_in!D31=0,"",RES_hh_tes_in!D31/RES_hh_fec_in!D31)</f>
        <v>0.57501409210640775</v>
      </c>
      <c r="E31" s="78">
        <f>IF(RES_hh_tes_in!E31=0,"",RES_hh_tes_in!E31/RES_hh_fec_in!E31)</f>
        <v>0.575395000799101</v>
      </c>
      <c r="F31" s="78">
        <f>IF(RES_hh_tes_in!F31=0,"",RES_hh_tes_in!F31/RES_hh_fec_in!F31)</f>
        <v>0.57577516647111038</v>
      </c>
      <c r="G31" s="78">
        <f>IF(RES_hh_tes_in!G31=0,"",RES_hh_tes_in!G31/RES_hh_fec_in!G31)</f>
        <v>0.5761503141019152</v>
      </c>
      <c r="H31" s="78">
        <f>IF(RES_hh_tes_in!H31=0,"",RES_hh_tes_in!H31/RES_hh_fec_in!H31)</f>
        <v>0.57652096689960319</v>
      </c>
      <c r="I31" s="78">
        <f>IF(RES_hh_tes_in!I31=0,"",RES_hh_tes_in!I31/RES_hh_fec_in!I31)</f>
        <v>0.57688607149899285</v>
      </c>
      <c r="J31" s="78">
        <f>IF(RES_hh_tes_in!J31=0,"",RES_hh_tes_in!J31/RES_hh_fec_in!J31)</f>
        <v>0.57724131263474165</v>
      </c>
      <c r="K31" s="78">
        <f>IF(RES_hh_tes_in!K31=0,"",RES_hh_tes_in!K31/RES_hh_fec_in!K31)</f>
        <v>0.5775830211962576</v>
      </c>
      <c r="L31" s="78">
        <f>IF(RES_hh_tes_in!L31=0,"",RES_hh_tes_in!L31/RES_hh_fec_in!L31)</f>
        <v>0.57791021554603161</v>
      </c>
      <c r="M31" s="78">
        <f>IF(RES_hh_tes_in!M31=0,"",RES_hh_tes_in!M31/RES_hh_fec_in!M31)</f>
        <v>0.5780862894258737</v>
      </c>
      <c r="N31" s="78">
        <f>IF(RES_hh_tes_in!N31=0,"",RES_hh_tes_in!N31/RES_hh_fec_in!N31)</f>
        <v>0.5780862894258737</v>
      </c>
      <c r="O31" s="78">
        <f>IF(RES_hh_tes_in!O31=0,"",RES_hh_tes_in!O31/RES_hh_fec_in!O31)</f>
        <v>0.5780862894258737</v>
      </c>
      <c r="P31" s="78">
        <f>IF(RES_hh_tes_in!P31=0,"",RES_hh_tes_in!P31/RES_hh_fec_in!P31)</f>
        <v>0.5780862894258737</v>
      </c>
      <c r="Q31" s="78">
        <f>IF(RES_hh_tes_in!Q31=0,"",RES_hh_tes_in!Q31/RES_hh_fec_in!Q31)</f>
        <v>0.5780862894258737</v>
      </c>
      <c r="R31" s="78">
        <f>IF(RES_hh_tes_in!R31=0,"",RES_hh_tes_in!R31/RES_hh_fec_in!R31)</f>
        <v>0.57919867110855994</v>
      </c>
      <c r="S31" s="78">
        <f>IF(RES_hh_tes_in!S31=0,"",RES_hh_tes_in!S31/RES_hh_fec_in!S31)</f>
        <v>0.58101766719683701</v>
      </c>
      <c r="T31" s="78">
        <f>IF(RES_hh_tes_in!T31=0,"",RES_hh_tes_in!T31/RES_hh_fec_in!T31)</f>
        <v>0.58313982929982533</v>
      </c>
      <c r="U31" s="78">
        <f>IF(RES_hh_tes_in!U31=0,"",RES_hh_tes_in!U31/RES_hh_fec_in!U31)</f>
        <v>0.58533778290649219</v>
      </c>
      <c r="V31" s="78">
        <f>IF(RES_hh_tes_in!V31=0,"",RES_hh_tes_in!V31/RES_hh_fec_in!V31)</f>
        <v>0.58738415350580275</v>
      </c>
      <c r="W31" s="78">
        <f>IF(RES_hh_tes_in!W31=0,"",RES_hh_tes_in!W31/RES_hh_fec_in!W31)</f>
        <v>0.58927894109775592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0.74041652785552181</v>
      </c>
      <c r="D32" s="81">
        <f>IF(RES_hh_tes_in!D32=0,"",RES_hh_tes_in!D32/RES_hh_fec_in!D32)</f>
        <v>0.74199387052826649</v>
      </c>
      <c r="E32" s="81">
        <f>IF(RES_hh_tes_in!E32=0,"",RES_hh_tes_in!E32/RES_hh_fec_in!E32)</f>
        <v>0.74362953950985933</v>
      </c>
      <c r="F32" s="81">
        <f>IF(RES_hh_tes_in!F32=0,"",RES_hh_tes_in!F32/RES_hh_fec_in!F32)</f>
        <v>0.74527316207902239</v>
      </c>
      <c r="G32" s="81">
        <f>IF(RES_hh_tes_in!G32=0,"",RES_hh_tes_in!G32/RES_hh_fec_in!G32)</f>
        <v>0.74697049974793706</v>
      </c>
      <c r="H32" s="81">
        <f>IF(RES_hh_tes_in!H32=0,"",RES_hh_tes_in!H32/RES_hh_fec_in!H32)</f>
        <v>0.7487159518900891</v>
      </c>
      <c r="I32" s="81">
        <f>IF(RES_hh_tes_in!I32=0,"",RES_hh_tes_in!I32/RES_hh_fec_in!I32)</f>
        <v>0.7505207941434171</v>
      </c>
      <c r="J32" s="81">
        <f>IF(RES_hh_tes_in!J32=0,"",RES_hh_tes_in!J32/RES_hh_fec_in!J32)</f>
        <v>0.75243121881661423</v>
      </c>
      <c r="K32" s="81">
        <f>IF(RES_hh_tes_in!K32=0,"",RES_hh_tes_in!K32/RES_hh_fec_in!K32)</f>
        <v>0.75448650152209018</v>
      </c>
      <c r="L32" s="81">
        <f>IF(RES_hh_tes_in!L32=0,"",RES_hh_tes_in!L32/RES_hh_fec_in!L32)</f>
        <v>0.75669715009638405</v>
      </c>
      <c r="M32" s="81">
        <f>IF(RES_hh_tes_in!M32=0,"",RES_hh_tes_in!M32/RES_hh_fec_in!M32)</f>
        <v>0.75970480881934355</v>
      </c>
      <c r="N32" s="81">
        <f>IF(RES_hh_tes_in!N32=0,"",RES_hh_tes_in!N32/RES_hh_fec_in!N32)</f>
        <v>0.7636914182975717</v>
      </c>
      <c r="O32" s="81">
        <f>IF(RES_hh_tes_in!O32=0,"",RES_hh_tes_in!O32/RES_hh_fec_in!O32)</f>
        <v>0.76909936332693141</v>
      </c>
      <c r="P32" s="81">
        <f>IF(RES_hh_tes_in!P32=0,"",RES_hh_tes_in!P32/RES_hh_fec_in!P32)</f>
        <v>0.77616098839498082</v>
      </c>
      <c r="Q32" s="81">
        <f>IF(RES_hh_tes_in!Q32=0,"",RES_hh_tes_in!Q32/RES_hh_fec_in!Q32)</f>
        <v>0.78526248226682671</v>
      </c>
      <c r="R32" s="81">
        <f>IF(RES_hh_tes_in!R32=0,"",RES_hh_tes_in!R32/RES_hh_fec_in!R32)</f>
        <v>0.79764366127636932</v>
      </c>
      <c r="S32" s="81">
        <f>IF(RES_hh_tes_in!S32=0,"",RES_hh_tes_in!S32/RES_hh_fec_in!S32)</f>
        <v>0.81309653071271581</v>
      </c>
      <c r="T32" s="81">
        <f>IF(RES_hh_tes_in!T32=0,"",RES_hh_tes_in!T32/RES_hh_fec_in!T32)</f>
        <v>0.82971087154715861</v>
      </c>
      <c r="U32" s="81">
        <f>IF(RES_hh_tes_in!U32=0,"",RES_hh_tes_in!U32/RES_hh_fec_in!U32)</f>
        <v>0.84557646475103765</v>
      </c>
      <c r="V32" s="81">
        <f>IF(RES_hh_tes_in!V32=0,"",RES_hh_tes_in!V32/RES_hh_fec_in!V32)</f>
        <v>0.85878309129567054</v>
      </c>
      <c r="W32" s="81">
        <f>IF(RES_hh_tes_in!W32=0,"",RES_hh_tes_in!W32/RES_hh_fec_in!W32)</f>
        <v>0.86865975284413033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2.0607141901484574</v>
      </c>
      <c r="D3" s="65">
        <f t="shared" si="0"/>
        <v>3.919285924858916</v>
      </c>
      <c r="E3" s="65">
        <f t="shared" si="0"/>
        <v>4.0687043126492908</v>
      </c>
      <c r="F3" s="65">
        <f t="shared" si="0"/>
        <v>7.4746203339144559</v>
      </c>
      <c r="G3" s="65">
        <f t="shared" si="0"/>
        <v>7.0524767131685264</v>
      </c>
      <c r="H3" s="65">
        <f t="shared" si="0"/>
        <v>4.9490994465084617</v>
      </c>
      <c r="I3" s="65">
        <f t="shared" si="0"/>
        <v>4.017009965985805</v>
      </c>
      <c r="J3" s="65">
        <f t="shared" si="0"/>
        <v>4.9580750570138212</v>
      </c>
      <c r="K3" s="65">
        <f t="shared" si="0"/>
        <v>3.1213702099022766</v>
      </c>
      <c r="L3" s="65">
        <f t="shared" si="0"/>
        <v>4.0100826096599249</v>
      </c>
      <c r="M3" s="65">
        <f t="shared" si="0"/>
        <v>6.4493861472432732</v>
      </c>
      <c r="N3" s="65">
        <f t="shared" si="0"/>
        <v>5.2400706140798476</v>
      </c>
      <c r="O3" s="65">
        <f t="shared" si="0"/>
        <v>3.908867267168687</v>
      </c>
      <c r="P3" s="65">
        <f t="shared" si="0"/>
        <v>3.7310892319178501</v>
      </c>
      <c r="Q3" s="65">
        <f t="shared" si="0"/>
        <v>2.8935188252054171</v>
      </c>
      <c r="R3" s="65">
        <f t="shared" ref="R3:V3" si="1">SUM(R4,R15,R17,R27)</f>
        <v>3.9029967742775034</v>
      </c>
      <c r="S3" s="65">
        <f t="shared" si="1"/>
        <v>3.1360331656446707</v>
      </c>
      <c r="T3" s="65">
        <f t="shared" si="1"/>
        <v>3.1603671739386225</v>
      </c>
      <c r="U3" s="65">
        <f t="shared" si="1"/>
        <v>4.7816887005032163</v>
      </c>
      <c r="V3" s="65">
        <f t="shared" si="1"/>
        <v>3.4819296078172428</v>
      </c>
      <c r="W3" s="65">
        <f t="shared" ref="W3" si="2">SUM(W4,W15,W17,W27)</f>
        <v>2.465700700555232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1.4485170326572134</v>
      </c>
      <c r="D4" s="69">
        <f t="shared" si="3"/>
        <v>3.4434916555695856</v>
      </c>
      <c r="E4" s="69">
        <f t="shared" si="3"/>
        <v>3.114937336146121</v>
      </c>
      <c r="F4" s="69">
        <f t="shared" si="3"/>
        <v>6.0428514196749763</v>
      </c>
      <c r="G4" s="69">
        <f t="shared" si="3"/>
        <v>5.8114175867250628</v>
      </c>
      <c r="H4" s="69">
        <f t="shared" si="3"/>
        <v>3.7991520441624536</v>
      </c>
      <c r="I4" s="69">
        <f t="shared" si="3"/>
        <v>3.2575809850027655</v>
      </c>
      <c r="J4" s="69">
        <f t="shared" si="3"/>
        <v>3.8511584048582566</v>
      </c>
      <c r="K4" s="69">
        <f t="shared" si="3"/>
        <v>2.4665566406047557</v>
      </c>
      <c r="L4" s="69">
        <f t="shared" si="3"/>
        <v>3.1422546827110414</v>
      </c>
      <c r="M4" s="69">
        <f t="shared" si="3"/>
        <v>5.4239778138194064</v>
      </c>
      <c r="N4" s="69">
        <f t="shared" si="3"/>
        <v>4.4161280812209505</v>
      </c>
      <c r="O4" s="69">
        <f t="shared" si="3"/>
        <v>3.1294557111621772</v>
      </c>
      <c r="P4" s="69">
        <f t="shared" si="3"/>
        <v>2.6474328486717971</v>
      </c>
      <c r="Q4" s="69">
        <f t="shared" si="3"/>
        <v>1.8071844952265104</v>
      </c>
      <c r="R4" s="69">
        <f t="shared" ref="R4:V4" si="4">SUM(R5:R14)</f>
        <v>2.499659162173073</v>
      </c>
      <c r="S4" s="69">
        <f t="shared" si="4"/>
        <v>2.0216505780741443</v>
      </c>
      <c r="T4" s="69">
        <f t="shared" si="4"/>
        <v>2.2849281648627291</v>
      </c>
      <c r="U4" s="69">
        <f t="shared" si="4"/>
        <v>3.5742116592200066</v>
      </c>
      <c r="V4" s="69">
        <f t="shared" si="4"/>
        <v>2.7487521461674866</v>
      </c>
      <c r="W4" s="69">
        <f t="shared" ref="W4" si="5">SUM(W5:W14)</f>
        <v>1.8739701054229159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5.7628635312674439E-2</v>
      </c>
      <c r="D5" s="72">
        <v>2.0216302114752942</v>
      </c>
      <c r="E5" s="72">
        <v>0.4484538581656306</v>
      </c>
      <c r="F5" s="72">
        <v>2.5146071903831326</v>
      </c>
      <c r="G5" s="72">
        <v>1.608559253397204</v>
      </c>
      <c r="H5" s="72">
        <v>0</v>
      </c>
      <c r="I5" s="72">
        <v>0</v>
      </c>
      <c r="J5" s="72">
        <v>0</v>
      </c>
      <c r="K5" s="72">
        <v>0</v>
      </c>
      <c r="L5" s="72">
        <v>0.34416354253681219</v>
      </c>
      <c r="M5" s="72">
        <v>2.527677927859993</v>
      </c>
      <c r="N5" s="72">
        <v>1.6764998583063324</v>
      </c>
      <c r="O5" s="72">
        <v>1.0202927997135827</v>
      </c>
      <c r="P5" s="72">
        <v>4.6614673148903185E-3</v>
      </c>
      <c r="Q5" s="72">
        <v>0</v>
      </c>
      <c r="R5" s="72">
        <v>0</v>
      </c>
      <c r="S5" s="72">
        <v>0</v>
      </c>
      <c r="T5" s="72">
        <v>0</v>
      </c>
      <c r="U5" s="72">
        <v>1.2018415119327436E-2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0.54592767968901068</v>
      </c>
      <c r="K7" s="72">
        <v>0.19650453523949024</v>
      </c>
      <c r="L7" s="72">
        <v>0.37350900925328934</v>
      </c>
      <c r="M7" s="72">
        <v>0.76432810265437767</v>
      </c>
      <c r="N7" s="72">
        <v>0.66641624930834231</v>
      </c>
      <c r="O7" s="72">
        <v>0.40033732111318565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1.390888397344539</v>
      </c>
      <c r="D8" s="72">
        <v>1.4218614440942914</v>
      </c>
      <c r="E8" s="72">
        <v>2.6664834779804902</v>
      </c>
      <c r="F8" s="72">
        <v>3.5282442292918437</v>
      </c>
      <c r="G8" s="72">
        <v>4.2028583333278586</v>
      </c>
      <c r="H8" s="72">
        <v>3.7991520441624536</v>
      </c>
      <c r="I8" s="72">
        <v>3.2575809850027655</v>
      </c>
      <c r="J8" s="72">
        <v>3.3052307251692459</v>
      </c>
      <c r="K8" s="72">
        <v>2.2700521053652656</v>
      </c>
      <c r="L8" s="72">
        <v>2.4245821309209399</v>
      </c>
      <c r="M8" s="72">
        <v>2.1319717833050356</v>
      </c>
      <c r="N8" s="72">
        <v>2.0732119736062757</v>
      </c>
      <c r="O8" s="72">
        <v>1.708825590335409</v>
      </c>
      <c r="P8" s="72">
        <v>2.6427713813569067</v>
      </c>
      <c r="Q8" s="72">
        <v>1.8071844952265104</v>
      </c>
      <c r="R8" s="72">
        <v>2.499659162173073</v>
      </c>
      <c r="S8" s="72">
        <v>2.0216505780741443</v>
      </c>
      <c r="T8" s="72">
        <v>2.2849281648627291</v>
      </c>
      <c r="U8" s="72">
        <v>3.5621932441006794</v>
      </c>
      <c r="V8" s="72">
        <v>2.7487521461674866</v>
      </c>
      <c r="W8" s="72">
        <v>1.8739701054229159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0.16758942966048204</v>
      </c>
      <c r="D17" s="69">
        <f t="shared" si="7"/>
        <v>0.37484101636371903</v>
      </c>
      <c r="E17" s="69">
        <f t="shared" si="7"/>
        <v>0.38010731380522211</v>
      </c>
      <c r="F17" s="69">
        <f t="shared" si="7"/>
        <v>0.74188252417289213</v>
      </c>
      <c r="G17" s="69">
        <f t="shared" si="7"/>
        <v>0.70160943109445406</v>
      </c>
      <c r="H17" s="69">
        <f t="shared" si="7"/>
        <v>0.53528769401315424</v>
      </c>
      <c r="I17" s="69">
        <f t="shared" si="7"/>
        <v>0.37508432822706245</v>
      </c>
      <c r="J17" s="69">
        <f t="shared" si="7"/>
        <v>0.44058495701514833</v>
      </c>
      <c r="K17" s="69">
        <f t="shared" si="7"/>
        <v>0.26497434767963657</v>
      </c>
      <c r="L17" s="69">
        <f t="shared" si="7"/>
        <v>0.33911934123352683</v>
      </c>
      <c r="M17" s="69">
        <f t="shared" si="7"/>
        <v>0.54865104448632085</v>
      </c>
      <c r="N17" s="69">
        <f t="shared" si="7"/>
        <v>0.5017307210902765</v>
      </c>
      <c r="O17" s="69">
        <f t="shared" si="7"/>
        <v>0.36510958670888377</v>
      </c>
      <c r="P17" s="69">
        <f t="shared" si="7"/>
        <v>0.2914226081140926</v>
      </c>
      <c r="Q17" s="69">
        <f t="shared" si="7"/>
        <v>0.20729858961869896</v>
      </c>
      <c r="R17" s="69">
        <f t="shared" ref="R17:V17" si="8">SUM(R18:R26)</f>
        <v>0.3005251401441309</v>
      </c>
      <c r="S17" s="69">
        <f t="shared" si="8"/>
        <v>0.25046360546573965</v>
      </c>
      <c r="T17" s="69">
        <f t="shared" si="8"/>
        <v>0.28908786428882505</v>
      </c>
      <c r="U17" s="69">
        <f t="shared" si="8"/>
        <v>0.49585917632689308</v>
      </c>
      <c r="V17" s="69">
        <f t="shared" si="8"/>
        <v>0.40729460668820994</v>
      </c>
      <c r="W17" s="69">
        <f t="shared" ref="W17" si="9">SUM(W18:W26)</f>
        <v>0.32737393872458753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7.0305563344043101E-3</v>
      </c>
      <c r="D18" s="72">
        <v>0.20120768412938186</v>
      </c>
      <c r="E18" s="72">
        <v>5.5665307352366598E-2</v>
      </c>
      <c r="F18" s="72">
        <v>0.29546632860749455</v>
      </c>
      <c r="G18" s="72">
        <v>0.13294636734669268</v>
      </c>
      <c r="H18" s="72">
        <v>0</v>
      </c>
      <c r="I18" s="72">
        <v>0</v>
      </c>
      <c r="J18" s="72">
        <v>0</v>
      </c>
      <c r="K18" s="72">
        <v>0</v>
      </c>
      <c r="L18" s="72">
        <v>3.7976994588858691E-2</v>
      </c>
      <c r="M18" s="72">
        <v>0.22908710057035173</v>
      </c>
      <c r="N18" s="72">
        <v>0.1953904391075944</v>
      </c>
      <c r="O18" s="72">
        <v>0.12893433932507811</v>
      </c>
      <c r="P18" s="72">
        <v>5.6571765304725438E-4</v>
      </c>
      <c r="Q18" s="72">
        <v>0</v>
      </c>
      <c r="R18" s="72">
        <v>0</v>
      </c>
      <c r="S18" s="72">
        <v>0</v>
      </c>
      <c r="T18" s="72">
        <v>0</v>
      </c>
      <c r="U18" s="72">
        <v>1.451190648526164E-3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5.8396973513821941E-2</v>
      </c>
      <c r="K20" s="72">
        <v>2.1806357173734831E-2</v>
      </c>
      <c r="L20" s="72">
        <v>4.0057450880777258E-2</v>
      </c>
      <c r="M20" s="72">
        <v>8.4321840819634744E-2</v>
      </c>
      <c r="N20" s="72">
        <v>7.4616588008141929E-2</v>
      </c>
      <c r="O20" s="72">
        <v>4.4952981619150525E-2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0.16055887332607774</v>
      </c>
      <c r="D21" s="72">
        <v>0.17363333223433713</v>
      </c>
      <c r="E21" s="72">
        <v>0.32444200645285554</v>
      </c>
      <c r="F21" s="72">
        <v>0.44641619556539758</v>
      </c>
      <c r="G21" s="72">
        <v>0.56866306374776132</v>
      </c>
      <c r="H21" s="72">
        <v>0.53528769401315424</v>
      </c>
      <c r="I21" s="72">
        <v>0.37508432822706245</v>
      </c>
      <c r="J21" s="72">
        <v>0.38218798350132638</v>
      </c>
      <c r="K21" s="72">
        <v>0.24316799050590177</v>
      </c>
      <c r="L21" s="72">
        <v>0.26108489576389088</v>
      </c>
      <c r="M21" s="72">
        <v>0.23524210309633439</v>
      </c>
      <c r="N21" s="72">
        <v>0.23172369397454018</v>
      </c>
      <c r="O21" s="72">
        <v>0.19122226576465512</v>
      </c>
      <c r="P21" s="72">
        <v>0.29085689046104535</v>
      </c>
      <c r="Q21" s="72">
        <v>0.20729858961869896</v>
      </c>
      <c r="R21" s="72">
        <v>0.3005251401441309</v>
      </c>
      <c r="S21" s="72">
        <v>0.25046360546573965</v>
      </c>
      <c r="T21" s="72">
        <v>0.28908786428882505</v>
      </c>
      <c r="U21" s="72">
        <v>0.49440798567836691</v>
      </c>
      <c r="V21" s="72">
        <v>0.40729460668820994</v>
      </c>
      <c r="W21" s="72">
        <v>0.32737393872458753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0.44460772783076197</v>
      </c>
      <c r="D27" s="69">
        <f t="shared" si="10"/>
        <v>0.10095325292561141</v>
      </c>
      <c r="E27" s="69">
        <f t="shared" si="10"/>
        <v>0.57365966269794788</v>
      </c>
      <c r="F27" s="69">
        <f t="shared" si="10"/>
        <v>0.6898863900665877</v>
      </c>
      <c r="G27" s="69">
        <f t="shared" si="10"/>
        <v>0.53944969534900944</v>
      </c>
      <c r="H27" s="69">
        <f t="shared" si="10"/>
        <v>0.61465970833285422</v>
      </c>
      <c r="I27" s="69">
        <f t="shared" si="10"/>
        <v>0.38434465275597651</v>
      </c>
      <c r="J27" s="69">
        <f t="shared" si="10"/>
        <v>0.66633169514041701</v>
      </c>
      <c r="K27" s="69">
        <f t="shared" si="10"/>
        <v>0.38983922161788415</v>
      </c>
      <c r="L27" s="69">
        <f t="shared" si="10"/>
        <v>0.52870858571535706</v>
      </c>
      <c r="M27" s="69">
        <f t="shared" si="10"/>
        <v>0.47675728893754576</v>
      </c>
      <c r="N27" s="69">
        <f t="shared" si="10"/>
        <v>0.32221181176862057</v>
      </c>
      <c r="O27" s="69">
        <f t="shared" si="10"/>
        <v>0.41430196929762608</v>
      </c>
      <c r="P27" s="69">
        <f t="shared" si="10"/>
        <v>0.79223377513196047</v>
      </c>
      <c r="Q27" s="69">
        <f t="shared" si="10"/>
        <v>0.87903574036020782</v>
      </c>
      <c r="R27" s="69">
        <f t="shared" ref="R27:V27" si="11">SUM(R28:R32)</f>
        <v>1.1028124719602994</v>
      </c>
      <c r="S27" s="69">
        <f t="shared" si="11"/>
        <v>0.86391898210478701</v>
      </c>
      <c r="T27" s="69">
        <f t="shared" si="11"/>
        <v>0.5863511447870684</v>
      </c>
      <c r="U27" s="69">
        <f t="shared" si="11"/>
        <v>0.7116178649563164</v>
      </c>
      <c r="V27" s="69">
        <f t="shared" si="11"/>
        <v>0.32588285496154612</v>
      </c>
      <c r="W27" s="69">
        <f t="shared" ref="W27" si="12">SUM(W28:W32)</f>
        <v>0.26435665640772898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7.9427547356490085E-3</v>
      </c>
      <c r="E28" s="72">
        <v>2.6550856321727496E-3</v>
      </c>
      <c r="F28" s="72">
        <v>1.632566484035906E-2</v>
      </c>
      <c r="G28" s="72">
        <v>1.564326675971155E-2</v>
      </c>
      <c r="H28" s="72">
        <v>0</v>
      </c>
      <c r="I28" s="72">
        <v>0</v>
      </c>
      <c r="J28" s="72">
        <v>0</v>
      </c>
      <c r="K28" s="72">
        <v>0</v>
      </c>
      <c r="L28" s="72">
        <v>1.6109600446226387E-2</v>
      </c>
      <c r="M28" s="72">
        <v>4.4858303028051029E-2</v>
      </c>
      <c r="N28" s="72">
        <v>3.4152846219993163E-2</v>
      </c>
      <c r="O28" s="72">
        <v>2.8795325607153085E-2</v>
      </c>
      <c r="P28" s="72">
        <v>3.4061930245081831E-4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0.35346305505317971</v>
      </c>
      <c r="D29" s="72">
        <v>0</v>
      </c>
      <c r="E29" s="72">
        <v>0.38059644548840849</v>
      </c>
      <c r="F29" s="72">
        <v>0.40896055782502561</v>
      </c>
      <c r="G29" s="72">
        <v>0.22923519441674634</v>
      </c>
      <c r="H29" s="72">
        <v>0.33292080792147627</v>
      </c>
      <c r="I29" s="72">
        <v>0.19506099946851033</v>
      </c>
      <c r="J29" s="72">
        <v>0.46409506530730815</v>
      </c>
      <c r="K29" s="72">
        <v>0.28551468110032469</v>
      </c>
      <c r="L29" s="72">
        <v>0.34986518634488273</v>
      </c>
      <c r="M29" s="72">
        <v>0.28718768417001683</v>
      </c>
      <c r="N29" s="72">
        <v>0.14186386630686043</v>
      </c>
      <c r="O29" s="72">
        <v>0.27117691265685162</v>
      </c>
      <c r="P29" s="72">
        <v>0.61312099943126364</v>
      </c>
      <c r="Q29" s="72">
        <v>0.73875559347595932</v>
      </c>
      <c r="R29" s="72">
        <v>0.88034611655247419</v>
      </c>
      <c r="S29" s="72">
        <v>0.67323743058185737</v>
      </c>
      <c r="T29" s="72">
        <v>0.36061391242930974</v>
      </c>
      <c r="U29" s="72">
        <v>0.30722517697356899</v>
      </c>
      <c r="V29" s="72">
        <v>1.5006226657140152E-2</v>
      </c>
      <c r="W29" s="72">
        <v>9.7713834662823892E-3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9.1144672777582286E-2</v>
      </c>
      <c r="D30" s="72">
        <v>9.3010498189962404E-2</v>
      </c>
      <c r="E30" s="72">
        <v>0.19040813157736661</v>
      </c>
      <c r="F30" s="72">
        <v>0.26460016740120307</v>
      </c>
      <c r="G30" s="72">
        <v>0.29457123417255154</v>
      </c>
      <c r="H30" s="72">
        <v>0.28173890041137795</v>
      </c>
      <c r="I30" s="72">
        <v>0.18928365328746616</v>
      </c>
      <c r="J30" s="72">
        <v>0.20223662983310892</v>
      </c>
      <c r="K30" s="72">
        <v>0.10432454051755946</v>
      </c>
      <c r="L30" s="72">
        <v>0.162733798924248</v>
      </c>
      <c r="M30" s="72">
        <v>0.14471130173947791</v>
      </c>
      <c r="N30" s="72">
        <v>0.14619509924176699</v>
      </c>
      <c r="O30" s="72">
        <v>0.11432973103362135</v>
      </c>
      <c r="P30" s="72">
        <v>0.17877215639824609</v>
      </c>
      <c r="Q30" s="72">
        <v>0.14028014688424853</v>
      </c>
      <c r="R30" s="72">
        <v>0.22246635540782528</v>
      </c>
      <c r="S30" s="72">
        <v>0.19068155152292968</v>
      </c>
      <c r="T30" s="72">
        <v>0.22573723235775867</v>
      </c>
      <c r="U30" s="72">
        <v>0.40439268798274741</v>
      </c>
      <c r="V30" s="72">
        <v>0.31087662830440599</v>
      </c>
      <c r="W30" s="72">
        <v>0.25458527294144662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16556.005126292865</v>
      </c>
      <c r="D3" s="65">
        <f>IF(RES_hh_fec_in!D3=0,0,1000*11630*RES_hh_fec_in!D3/RES_hh_num_in!D3)</f>
        <v>16445.637774050378</v>
      </c>
      <c r="E3" s="65">
        <f>IF(RES_hh_fec_in!E3=0,0,1000*11630*RES_hh_fec_in!E3/RES_hh_num_in!E3)</f>
        <v>16474.659181768715</v>
      </c>
      <c r="F3" s="65">
        <f>IF(RES_hh_fec_in!F3=0,0,1000*11630*RES_hh_fec_in!F3/RES_hh_num_in!F3)</f>
        <v>15492.604150143916</v>
      </c>
      <c r="G3" s="65">
        <f>IF(RES_hh_fec_in!G3=0,0,1000*11630*RES_hh_fec_in!G3/RES_hh_num_in!G3)</f>
        <v>15091.720245641873</v>
      </c>
      <c r="H3" s="65">
        <f>IF(RES_hh_fec_in!H3=0,0,1000*11630*RES_hh_fec_in!H3/RES_hh_num_in!H3)</f>
        <v>14453.615027720289</v>
      </c>
      <c r="I3" s="65">
        <f>IF(RES_hh_fec_in!I3=0,0,1000*11630*RES_hh_fec_in!I3/RES_hh_num_in!I3)</f>
        <v>16675.649240736231</v>
      </c>
      <c r="J3" s="65">
        <f>IF(RES_hh_fec_in!J3=0,0,1000*11630*RES_hh_fec_in!J3/RES_hh_num_in!J3)</f>
        <v>15393.357835404622</v>
      </c>
      <c r="K3" s="65">
        <f>IF(RES_hh_fec_in!K3=0,0,1000*11630*RES_hh_fec_in!K3/RES_hh_num_in!K3)</f>
        <v>15248.960515128769</v>
      </c>
      <c r="L3" s="65">
        <f>IF(RES_hh_fec_in!L3=0,0,1000*11630*RES_hh_fec_in!L3/RES_hh_num_in!L3)</f>
        <v>15146.210001047475</v>
      </c>
      <c r="M3" s="65">
        <f>IF(RES_hh_fec_in!M3=0,0,1000*11630*RES_hh_fec_in!M3/RES_hh_num_in!M3)</f>
        <v>13587.540484009298</v>
      </c>
      <c r="N3" s="65">
        <f>IF(RES_hh_fec_in!N3=0,0,1000*11630*RES_hh_fec_in!N3/RES_hh_num_in!N3)</f>
        <v>13936.815458833338</v>
      </c>
      <c r="O3" s="65">
        <f>IF(RES_hh_fec_in!O3=0,0,1000*11630*RES_hh_fec_in!O3/RES_hh_num_in!O3)</f>
        <v>13157.83757170587</v>
      </c>
      <c r="P3" s="65">
        <f>IF(RES_hh_fec_in!P3=0,0,1000*11630*RES_hh_fec_in!P3/RES_hh_num_in!P3)</f>
        <v>12492.330551485009</v>
      </c>
      <c r="Q3" s="65">
        <f>IF(RES_hh_fec_in!Q3=0,0,1000*11630*RES_hh_fec_in!Q3/RES_hh_num_in!Q3)</f>
        <v>11217.155656740601</v>
      </c>
      <c r="R3" s="65">
        <f>IF(RES_hh_fec_in!R3=0,0,1000*11630*RES_hh_fec_in!R3/RES_hh_num_in!R3)</f>
        <v>11389.167497394552</v>
      </c>
      <c r="S3" s="65">
        <f>IF(RES_hh_fec_in!S3=0,0,1000*11630*RES_hh_fec_in!S3/RES_hh_num_in!S3)</f>
        <v>10685.017212492434</v>
      </c>
      <c r="T3" s="65">
        <f>IF(RES_hh_fec_in!T3=0,0,1000*11630*RES_hh_fec_in!T3/RES_hh_num_in!T3)</f>
        <v>10456.806892840119</v>
      </c>
      <c r="U3" s="65">
        <f>IF(RES_hh_fec_in!U3=0,0,1000*11630*RES_hh_fec_in!U3/RES_hh_num_in!U3)</f>
        <v>9534.1499225750667</v>
      </c>
      <c r="V3" s="65">
        <f>IF(RES_hh_fec_in!V3=0,0,1000*11630*RES_hh_fec_in!V3/RES_hh_num_in!V3)</f>
        <v>8970.6086334631564</v>
      </c>
      <c r="W3" s="65">
        <f>IF(RES_hh_fec_in!W3=0,0,1000*11630*RES_hh_fec_in!W3/RES_hh_num_in!W3)</f>
        <v>7839.9414174436197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13858.185113656213</v>
      </c>
      <c r="D4" s="69">
        <f>IF(RES_hh_fec_in!D4=0,0,1000*11630*RES_hh_fec_in!D4/RES_hh_num_in!D4)</f>
        <v>13821.855595067262</v>
      </c>
      <c r="E4" s="69">
        <f>IF(RES_hh_fec_in!E4=0,0,1000*11630*RES_hh_fec_in!E4/RES_hh_num_in!E4)</f>
        <v>13878.530808425337</v>
      </c>
      <c r="F4" s="69">
        <f>IF(RES_hh_fec_in!F4=0,0,1000*11630*RES_hh_fec_in!F4/RES_hh_num_in!F4)</f>
        <v>12952.795181851663</v>
      </c>
      <c r="G4" s="69">
        <f>IF(RES_hh_fec_in!G4=0,0,1000*11630*RES_hh_fec_in!G4/RES_hh_num_in!G4)</f>
        <v>12583.536443385954</v>
      </c>
      <c r="H4" s="69">
        <f>IF(RES_hh_fec_in!H4=0,0,1000*11630*RES_hh_fec_in!H4/RES_hh_num_in!H4)</f>
        <v>11914.387683004261</v>
      </c>
      <c r="I4" s="69">
        <f>IF(RES_hh_fec_in!I4=0,0,1000*11630*RES_hh_fec_in!I4/RES_hh_num_in!I4)</f>
        <v>14262.777813456529</v>
      </c>
      <c r="J4" s="69">
        <f>IF(RES_hh_fec_in!J4=0,0,1000*11630*RES_hh_fec_in!J4/RES_hh_num_in!J4)</f>
        <v>13114.984905945439</v>
      </c>
      <c r="K4" s="69">
        <f>IF(RES_hh_fec_in!K4=0,0,1000*11630*RES_hh_fec_in!K4/RES_hh_num_in!K4)</f>
        <v>13156.93733432238</v>
      </c>
      <c r="L4" s="69">
        <f>IF(RES_hh_fec_in!L4=0,0,1000*11630*RES_hh_fec_in!L4/RES_hh_num_in!L4)</f>
        <v>12977.482282119447</v>
      </c>
      <c r="M4" s="69">
        <f>IF(RES_hh_fec_in!M4=0,0,1000*11630*RES_hh_fec_in!M4/RES_hh_num_in!M4)</f>
        <v>11598.266301637579</v>
      </c>
      <c r="N4" s="69">
        <f>IF(RES_hh_fec_in!N4=0,0,1000*11630*RES_hh_fec_in!N4/RES_hh_num_in!N4)</f>
        <v>11895.883847448626</v>
      </c>
      <c r="O4" s="69">
        <f>IF(RES_hh_fec_in!O4=0,0,1000*11630*RES_hh_fec_in!O4/RES_hh_num_in!O4)</f>
        <v>11205.201381012192</v>
      </c>
      <c r="P4" s="69">
        <f>IF(RES_hh_fec_in!P4=0,0,1000*11630*RES_hh_fec_in!P4/RES_hh_num_in!P4)</f>
        <v>10580.287846929756</v>
      </c>
      <c r="Q4" s="69">
        <f>IF(RES_hh_fec_in!Q4=0,0,1000*11630*RES_hh_fec_in!Q4/RES_hh_num_in!Q4)</f>
        <v>9373.6945782997627</v>
      </c>
      <c r="R4" s="69">
        <f>IF(RES_hh_fec_in!R4=0,0,1000*11630*RES_hh_fec_in!R4/RES_hh_num_in!R4)</f>
        <v>9397.1868553325439</v>
      </c>
      <c r="S4" s="69">
        <f>IF(RES_hh_fec_in!S4=0,0,1000*11630*RES_hh_fec_in!S4/RES_hh_num_in!S4)</f>
        <v>8772.0031052608538</v>
      </c>
      <c r="T4" s="69">
        <f>IF(RES_hh_fec_in!T4=0,0,1000*11630*RES_hh_fec_in!T4/RES_hh_num_in!T4)</f>
        <v>8575.0566748943438</v>
      </c>
      <c r="U4" s="69">
        <f>IF(RES_hh_fec_in!U4=0,0,1000*11630*RES_hh_fec_in!U4/RES_hh_num_in!U4)</f>
        <v>7664.9319630397804</v>
      </c>
      <c r="V4" s="69">
        <f>IF(RES_hh_fec_in!V4=0,0,1000*11630*RES_hh_fec_in!V4/RES_hh_num_in!V4)</f>
        <v>7159.0348390052968</v>
      </c>
      <c r="W4" s="69">
        <f>IF(RES_hh_fec_in!W4=0,0,1000*11630*RES_hh_fec_in!W4/RES_hh_num_in!W4)</f>
        <v>5994.2680310284513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13550.65511636166</v>
      </c>
      <c r="D5" s="72">
        <f>IF(RES_hh_fec_in!D5=0,0,1000*11630*RES_hh_fec_in!D5/RES_hh_num_in!D5)</f>
        <v>16097.906546312457</v>
      </c>
      <c r="E5" s="72">
        <f>IF(RES_hh_fec_in!E5=0,0,1000*11630*RES_hh_fec_in!E5/RES_hh_num_in!E5)</f>
        <v>11777.847417702544</v>
      </c>
      <c r="F5" s="72">
        <f>IF(RES_hh_fec_in!F5=0,0,1000*11630*RES_hh_fec_in!F5/RES_hh_num_in!F5)</f>
        <v>16647.472602288854</v>
      </c>
      <c r="G5" s="72">
        <f>IF(RES_hh_fec_in!G5=0,0,1000*11630*RES_hh_fec_in!G5/RES_hh_num_in!G5)</f>
        <v>15263.391006462769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12461.5152962224</v>
      </c>
      <c r="M5" s="72">
        <f>IF(RES_hh_fec_in!M5=0,0,1000*11630*RES_hh_fec_in!M5/RES_hh_num_in!M5)</f>
        <v>14400.807799246821</v>
      </c>
      <c r="N5" s="72">
        <f>IF(RES_hh_fec_in!N5=0,0,1000*11630*RES_hh_fec_in!N5/RES_hh_num_in!N5)</f>
        <v>12993.788047015374</v>
      </c>
      <c r="O5" s="72">
        <f>IF(RES_hh_fec_in!O5=0,0,1000*11630*RES_hh_fec_in!O5/RES_hh_num_in!O5)</f>
        <v>13410.146164515507</v>
      </c>
      <c r="P5" s="72">
        <f>IF(RES_hh_fec_in!P5=0,0,1000*11630*RES_hh_fec_in!P5/RES_hh_num_in!P5)</f>
        <v>13050.149936293057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8841.4313753552651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0</v>
      </c>
      <c r="O6" s="72">
        <f>IF(RES_hh_fec_in!O6=0,0,1000*11630*RES_hh_fec_in!O6/RES_hh_num_in!O6)</f>
        <v>0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18437.049724792632</v>
      </c>
      <c r="K7" s="72">
        <f>IF(RES_hh_fec_in!K7=0,0,1000*11630*RES_hh_fec_in!K7/RES_hh_num_in!K7)</f>
        <v>15033.350718026004</v>
      </c>
      <c r="L7" s="72">
        <f>IF(RES_hh_fec_in!L7=0,0,1000*11630*RES_hh_fec_in!L7/RES_hh_num_in!L7)</f>
        <v>13085.689024727651</v>
      </c>
      <c r="M7" s="72">
        <f>IF(RES_hh_fec_in!M7=0,0,1000*11630*RES_hh_fec_in!M7/RES_hh_num_in!M7)</f>
        <v>16096.784018593024</v>
      </c>
      <c r="N7" s="72">
        <f>IF(RES_hh_fec_in!N7=0,0,1000*11630*RES_hh_fec_in!N7/RES_hh_num_in!N7)</f>
        <v>15912.016366923064</v>
      </c>
      <c r="O7" s="72">
        <f>IF(RES_hh_fec_in!O7=0,0,1000*11630*RES_hh_fec_in!O7/RES_hh_num_in!O7)</f>
        <v>12718.133010856762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16515.467333139299</v>
      </c>
      <c r="D8" s="72">
        <f>IF(RES_hh_fec_in!D8=0,0,1000*11630*RES_hh_fec_in!D8/RES_hh_num_in!D8)</f>
        <v>14697.937706243856</v>
      </c>
      <c r="E8" s="72">
        <f>IF(RES_hh_fec_in!E8=0,0,1000*11630*RES_hh_fec_in!E8/RES_hh_num_in!E8)</f>
        <v>14335.53498182787</v>
      </c>
      <c r="F8" s="72">
        <f>IF(RES_hh_fec_in!F8=0,0,1000*11630*RES_hh_fec_in!F8/RES_hh_num_in!F8)</f>
        <v>13680.512920489009</v>
      </c>
      <c r="G8" s="72">
        <f>IF(RES_hh_fec_in!G8=0,0,1000*11630*RES_hh_fec_in!G8/RES_hh_num_in!G8)</f>
        <v>14322.333265204908</v>
      </c>
      <c r="H8" s="72">
        <f>IF(RES_hh_fec_in!H8=0,0,1000*11630*RES_hh_fec_in!H8/RES_hh_num_in!H8)</f>
        <v>13360.375297097158</v>
      </c>
      <c r="I8" s="72">
        <f>IF(RES_hh_fec_in!I8=0,0,1000*11630*RES_hh_fec_in!I8/RES_hh_num_in!I8)</f>
        <v>13989.44715166376</v>
      </c>
      <c r="J8" s="72">
        <f>IF(RES_hh_fec_in!J8=0,0,1000*11630*RES_hh_fec_in!J8/RES_hh_num_in!J8)</f>
        <v>13425.569391941115</v>
      </c>
      <c r="K8" s="72">
        <f>IF(RES_hh_fec_in!K8=0,0,1000*11630*RES_hh_fec_in!K8/RES_hh_num_in!K8)</f>
        <v>13477.347090629726</v>
      </c>
      <c r="L8" s="72">
        <f>IF(RES_hh_fec_in!L8=0,0,1000*11630*RES_hh_fec_in!L8/RES_hh_num_in!L8)</f>
        <v>13911.076610979146</v>
      </c>
      <c r="M8" s="72">
        <f>IF(RES_hh_fec_in!M8=0,0,1000*11630*RES_hh_fec_in!M8/RES_hh_num_in!M8)</f>
        <v>12448.592141967654</v>
      </c>
      <c r="N8" s="72">
        <f>IF(RES_hh_fec_in!N8=0,0,1000*11630*RES_hh_fec_in!N8/RES_hh_num_in!N8)</f>
        <v>12657.778515347834</v>
      </c>
      <c r="O8" s="72">
        <f>IF(RES_hh_fec_in!O8=0,0,1000*11630*RES_hh_fec_in!O8/RES_hh_num_in!O8)</f>
        <v>11326.91849019773</v>
      </c>
      <c r="P8" s="72">
        <f>IF(RES_hh_fec_in!P8=0,0,1000*11630*RES_hh_fec_in!P8/RES_hh_num_in!P8)</f>
        <v>10352.545768858017</v>
      </c>
      <c r="Q8" s="72">
        <f>IF(RES_hh_fec_in!Q8=0,0,1000*11630*RES_hh_fec_in!Q8/RES_hh_num_in!Q8)</f>
        <v>9038.6159836956904</v>
      </c>
      <c r="R8" s="72">
        <f>IF(RES_hh_fec_in!R8=0,0,1000*11630*RES_hh_fec_in!R8/RES_hh_num_in!R8)</f>
        <v>9838.6337035882716</v>
      </c>
      <c r="S8" s="72">
        <f>IF(RES_hh_fec_in!S8=0,0,1000*11630*RES_hh_fec_in!S8/RES_hh_num_in!S8)</f>
        <v>8681.8329463802183</v>
      </c>
      <c r="T8" s="72">
        <f>IF(RES_hh_fec_in!T8=0,0,1000*11630*RES_hh_fec_in!T8/RES_hh_num_in!T8)</f>
        <v>8343.4851904971692</v>
      </c>
      <c r="U8" s="72">
        <f>IF(RES_hh_fec_in!U8=0,0,1000*11630*RES_hh_fec_in!U8/RES_hh_num_in!U8)</f>
        <v>7984.6594458522841</v>
      </c>
      <c r="V8" s="72">
        <f>IF(RES_hh_fec_in!V8=0,0,1000*11630*RES_hh_fec_in!V8/RES_hh_num_in!V8)</f>
        <v>7062.9885918401487</v>
      </c>
      <c r="W8" s="72">
        <f>IF(RES_hh_fec_in!W8=0,0,1000*11630*RES_hh_fec_in!W8/RES_hh_num_in!W8)</f>
        <v>6256.8557917403232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17310.596541111317</v>
      </c>
      <c r="D9" s="72">
        <f>IF(RES_hh_fec_in!D9=0,0,1000*11630*RES_hh_fec_in!D9/RES_hh_num_in!D9)</f>
        <v>15577.695305473628</v>
      </c>
      <c r="E9" s="72">
        <f>IF(RES_hh_fec_in!E9=0,0,1000*11630*RES_hh_fec_in!E9/RES_hh_num_in!E9)</f>
        <v>16578.745289252369</v>
      </c>
      <c r="F9" s="72">
        <f>IF(RES_hh_fec_in!F9=0,0,1000*11630*RES_hh_fec_in!F9/RES_hh_num_in!F9)</f>
        <v>15787.974600766016</v>
      </c>
      <c r="G9" s="72">
        <f>IF(RES_hh_fec_in!G9=0,0,1000*11630*RES_hh_fec_in!G9/RES_hh_num_in!G9)</f>
        <v>13543.410922655976</v>
      </c>
      <c r="H9" s="72">
        <f>IF(RES_hh_fec_in!H9=0,0,1000*11630*RES_hh_fec_in!H9/RES_hh_num_in!H9)</f>
        <v>12513.12545229326</v>
      </c>
      <c r="I9" s="72">
        <f>IF(RES_hh_fec_in!I9=0,0,1000*11630*RES_hh_fec_in!I9/RES_hh_num_in!I9)</f>
        <v>15180.849870241431</v>
      </c>
      <c r="J9" s="72">
        <f>IF(RES_hh_fec_in!J9=0,0,1000*11630*RES_hh_fec_in!J9/RES_hh_num_in!J9)</f>
        <v>14258.229587812297</v>
      </c>
      <c r="K9" s="72">
        <f>IF(RES_hh_fec_in!K9=0,0,1000*11630*RES_hh_fec_in!K9/RES_hh_num_in!K9)</f>
        <v>14451.983310405887</v>
      </c>
      <c r="L9" s="72">
        <f>IF(RES_hh_fec_in!L9=0,0,1000*11630*RES_hh_fec_in!L9/RES_hh_num_in!L9)</f>
        <v>14564.414008121123</v>
      </c>
      <c r="M9" s="72">
        <f>IF(RES_hh_fec_in!M9=0,0,1000*11630*RES_hh_fec_in!M9/RES_hh_num_in!M9)</f>
        <v>12468.018522635934</v>
      </c>
      <c r="N9" s="72">
        <f>IF(RES_hh_fec_in!N9=0,0,1000*11630*RES_hh_fec_in!N9/RES_hh_num_in!N9)</f>
        <v>13044.790413949931</v>
      </c>
      <c r="O9" s="72">
        <f>IF(RES_hh_fec_in!O9=0,0,1000*11630*RES_hh_fec_in!O9/RES_hh_num_in!O9)</f>
        <v>12105.860661646971</v>
      </c>
      <c r="P9" s="72">
        <f>IF(RES_hh_fec_in!P9=0,0,1000*11630*RES_hh_fec_in!P9/RES_hh_num_in!P9)</f>
        <v>11273.495350524265</v>
      </c>
      <c r="Q9" s="72">
        <f>IF(RES_hh_fec_in!Q9=0,0,1000*11630*RES_hh_fec_in!Q9/RES_hh_num_in!Q9)</f>
        <v>10301.621184428757</v>
      </c>
      <c r="R9" s="72">
        <f>IF(RES_hh_fec_in!R9=0,0,1000*11630*RES_hh_fec_in!R9/RES_hh_num_in!R9)</f>
        <v>10294.92227080062</v>
      </c>
      <c r="S9" s="72">
        <f>IF(RES_hh_fec_in!S9=0,0,1000*11630*RES_hh_fec_in!S9/RES_hh_num_in!S9)</f>
        <v>9814.4123323526874</v>
      </c>
      <c r="T9" s="72">
        <f>IF(RES_hh_fec_in!T9=0,0,1000*11630*RES_hh_fec_in!T9/RES_hh_num_in!T9)</f>
        <v>9247.7096810782532</v>
      </c>
      <c r="U9" s="72">
        <f>IF(RES_hh_fec_in!U9=0,0,1000*11630*RES_hh_fec_in!U9/RES_hh_num_in!U9)</f>
        <v>8215.0119949654363</v>
      </c>
      <c r="V9" s="72">
        <f>IF(RES_hh_fec_in!V9=0,0,1000*11630*RES_hh_fec_in!V9/RES_hh_num_in!V9)</f>
        <v>7776.2100531602982</v>
      </c>
      <c r="W9" s="72">
        <f>IF(RES_hh_fec_in!W9=0,0,1000*11630*RES_hh_fec_in!W9/RES_hh_num_in!W9)</f>
        <v>6362.3082007745043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12600.781075659459</v>
      </c>
      <c r="D11" s="72">
        <f>IF(RES_hh_fec_in!D11=0,0,1000*11630*RES_hh_fec_in!D11/RES_hh_num_in!D11)</f>
        <v>12256.820431055876</v>
      </c>
      <c r="E11" s="72">
        <f>IF(RES_hh_fec_in!E11=0,0,1000*11630*RES_hh_fec_in!E11/RES_hh_num_in!E11)</f>
        <v>11543.404345079531</v>
      </c>
      <c r="F11" s="72">
        <f>IF(RES_hh_fec_in!F11=0,0,1000*11630*RES_hh_fec_in!F11/RES_hh_num_in!F11)</f>
        <v>11189.182074893959</v>
      </c>
      <c r="G11" s="72">
        <f>IF(RES_hh_fec_in!G11=0,0,1000*11630*RES_hh_fec_in!G11/RES_hh_num_in!G11)</f>
        <v>11338.432424518023</v>
      </c>
      <c r="H11" s="72">
        <f>IF(RES_hh_fec_in!H11=0,0,1000*11630*RES_hh_fec_in!H11/RES_hh_num_in!H11)</f>
        <v>11135.381296381278</v>
      </c>
      <c r="I11" s="72">
        <f>IF(RES_hh_fec_in!I11=0,0,1000*11630*RES_hh_fec_in!I11/RES_hh_num_in!I11)</f>
        <v>11418.296126252129</v>
      </c>
      <c r="J11" s="72">
        <f>IF(RES_hh_fec_in!J11=0,0,1000*11630*RES_hh_fec_in!J11/RES_hh_num_in!J11)</f>
        <v>10693.098294982849</v>
      </c>
      <c r="K11" s="72">
        <f>IF(RES_hh_fec_in!K11=0,0,1000*11630*RES_hh_fec_in!K11/RES_hh_num_in!K11)</f>
        <v>10925.296088140809</v>
      </c>
      <c r="L11" s="72">
        <f>IF(RES_hh_fec_in!L11=0,0,1000*11630*RES_hh_fec_in!L11/RES_hh_num_in!L11)</f>
        <v>11726.706398159906</v>
      </c>
      <c r="M11" s="72">
        <f>IF(RES_hh_fec_in!M11=0,0,1000*11630*RES_hh_fec_in!M11/RES_hh_num_in!M11)</f>
        <v>10709.282510199611</v>
      </c>
      <c r="N11" s="72">
        <f>IF(RES_hh_fec_in!N11=0,0,1000*11630*RES_hh_fec_in!N11/RES_hh_num_in!N11)</f>
        <v>10787.627258169216</v>
      </c>
      <c r="O11" s="72">
        <f>IF(RES_hh_fec_in!O11=0,0,1000*11630*RES_hh_fec_in!O11/RES_hh_num_in!O11)</f>
        <v>10267.382008667273</v>
      </c>
      <c r="P11" s="72">
        <f>IF(RES_hh_fec_in!P11=0,0,1000*11630*RES_hh_fec_in!P11/RES_hh_num_in!P11)</f>
        <v>9013.19125785703</v>
      </c>
      <c r="Q11" s="72">
        <f>IF(RES_hh_fec_in!Q11=0,0,1000*11630*RES_hh_fec_in!Q11/RES_hh_num_in!Q11)</f>
        <v>8215.8557219649229</v>
      </c>
      <c r="R11" s="72">
        <f>IF(RES_hh_fec_in!R11=0,0,1000*11630*RES_hh_fec_in!R11/RES_hh_num_in!R11)</f>
        <v>8581.9048600975057</v>
      </c>
      <c r="S11" s="72">
        <f>IF(RES_hh_fec_in!S11=0,0,1000*11630*RES_hh_fec_in!S11/RES_hh_num_in!S11)</f>
        <v>8116.349498831074</v>
      </c>
      <c r="T11" s="72">
        <f>IF(RES_hh_fec_in!T11=0,0,1000*11630*RES_hh_fec_in!T11/RES_hh_num_in!T11)</f>
        <v>7750.2934573674593</v>
      </c>
      <c r="U11" s="72">
        <f>IF(RES_hh_fec_in!U11=0,0,1000*11630*RES_hh_fec_in!U11/RES_hh_num_in!U11)</f>
        <v>7155.4023187107096</v>
      </c>
      <c r="V11" s="72">
        <f>IF(RES_hh_fec_in!V11=0,0,1000*11630*RES_hh_fec_in!V11/RES_hh_num_in!V11)</f>
        <v>6345.4294085361298</v>
      </c>
      <c r="W11" s="72">
        <f>IF(RES_hh_fec_in!W11=0,0,1000*11630*RES_hh_fec_in!W11/RES_hh_num_in!W11)</f>
        <v>5422.1751608271652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0</v>
      </c>
      <c r="S12" s="72">
        <f>IF(RES_hh_fec_in!S12=0,0,1000*11630*RES_hh_fec_in!S12/RES_hh_num_in!S12)</f>
        <v>0</v>
      </c>
      <c r="T12" s="72">
        <f>IF(RES_hh_fec_in!T12=0,0,1000*11630*RES_hh_fec_in!T12/RES_hh_num_in!T12)</f>
        <v>0</v>
      </c>
      <c r="U12" s="72">
        <f>IF(RES_hh_fec_in!U12=0,0,1000*11630*RES_hh_fec_in!U12/RES_hh_num_in!U12)</f>
        <v>0</v>
      </c>
      <c r="V12" s="72">
        <f>IF(RES_hh_fec_in!V12=0,0,1000*11630*RES_hh_fec_in!V12/RES_hh_num_in!V12)</f>
        <v>0</v>
      </c>
      <c r="W12" s="72">
        <f>IF(RES_hh_fec_in!W12=0,0,1000*11630*RES_hh_fec_in!W12/RES_hh_num_in!W12)</f>
        <v>0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14702.140454546061</v>
      </c>
      <c r="D13" s="74">
        <f>IF(RES_hh_fec_in!D13=0,0,1000*11630*RES_hh_fec_in!D13/RES_hh_num_in!D13)</f>
        <v>13203.162968168293</v>
      </c>
      <c r="E13" s="74">
        <f>IF(RES_hh_fec_in!E13=0,0,1000*11630*RES_hh_fec_in!E13/RES_hh_num_in!E13)</f>
        <v>12667.807864692213</v>
      </c>
      <c r="F13" s="74">
        <f>IF(RES_hh_fec_in!F13=0,0,1000*11630*RES_hh_fec_in!F13/RES_hh_num_in!F13)</f>
        <v>12252.341481638228</v>
      </c>
      <c r="G13" s="74">
        <f>IF(RES_hh_fec_in!G13=0,0,1000*11630*RES_hh_fec_in!G13/RES_hh_num_in!G13)</f>
        <v>11744.181577123991</v>
      </c>
      <c r="H13" s="74">
        <f>IF(RES_hh_fec_in!H13=0,0,1000*11630*RES_hh_fec_in!H13/RES_hh_num_in!H13)</f>
        <v>10561.243517782026</v>
      </c>
      <c r="I13" s="74">
        <f>IF(RES_hh_fec_in!I13=0,0,1000*11630*RES_hh_fec_in!I13/RES_hh_num_in!I13)</f>
        <v>12938.877267095017</v>
      </c>
      <c r="J13" s="74">
        <f>IF(RES_hh_fec_in!J13=0,0,1000*11630*RES_hh_fec_in!J13/RES_hh_num_in!J13)</f>
        <v>12515.547937146304</v>
      </c>
      <c r="K13" s="74">
        <f>IF(RES_hh_fec_in!K13=0,0,1000*11630*RES_hh_fec_in!K13/RES_hh_num_in!K13)</f>
        <v>12290.828653083832</v>
      </c>
      <c r="L13" s="74">
        <f>IF(RES_hh_fec_in!L13=0,0,1000*11630*RES_hh_fec_in!L13/RES_hh_num_in!L13)</f>
        <v>14279.07292061077</v>
      </c>
      <c r="M13" s="74">
        <f>IF(RES_hh_fec_in!M13=0,0,1000*11630*RES_hh_fec_in!M13/RES_hh_num_in!M13)</f>
        <v>11693.684789292238</v>
      </c>
      <c r="N13" s="74">
        <f>IF(RES_hh_fec_in!N13=0,0,1000*11630*RES_hh_fec_in!N13/RES_hh_num_in!N13)</f>
        <v>11451.177499312615</v>
      </c>
      <c r="O13" s="74">
        <f>IF(RES_hh_fec_in!O13=0,0,1000*11630*RES_hh_fec_in!O13/RES_hh_num_in!O13)</f>
        <v>10735.062898801123</v>
      </c>
      <c r="P13" s="74">
        <f>IF(RES_hh_fec_in!P13=0,0,1000*11630*RES_hh_fec_in!P13/RES_hh_num_in!P13)</f>
        <v>9664.824463589146</v>
      </c>
      <c r="Q13" s="74">
        <f>IF(RES_hh_fec_in!Q13=0,0,1000*11630*RES_hh_fec_in!Q13/RES_hh_num_in!Q13)</f>
        <v>8784.1946146102691</v>
      </c>
      <c r="R13" s="74">
        <f>IF(RES_hh_fec_in!R13=0,0,1000*11630*RES_hh_fec_in!R13/RES_hh_num_in!R13)</f>
        <v>8788.9400121053186</v>
      </c>
      <c r="S13" s="74">
        <f>IF(RES_hh_fec_in!S13=0,0,1000*11630*RES_hh_fec_in!S13/RES_hh_num_in!S13)</f>
        <v>7973.5756875144616</v>
      </c>
      <c r="T13" s="74">
        <f>IF(RES_hh_fec_in!T13=0,0,1000*11630*RES_hh_fec_in!T13/RES_hh_num_in!T13)</f>
        <v>9258.6134876286706</v>
      </c>
      <c r="U13" s="74">
        <f>IF(RES_hh_fec_in!U13=0,0,1000*11630*RES_hh_fec_in!U13/RES_hh_num_in!U13)</f>
        <v>6966.5245930367309</v>
      </c>
      <c r="V13" s="74">
        <f>IF(RES_hh_fec_in!V13=0,0,1000*11630*RES_hh_fec_in!V13/RES_hh_num_in!V13)</f>
        <v>6089.604880698641</v>
      </c>
      <c r="W13" s="74">
        <f>IF(RES_hh_fec_in!W13=0,0,1000*11630*RES_hh_fec_in!W13/RES_hh_num_in!W13)</f>
        <v>5736.51306372608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58.522292014073422</v>
      </c>
      <c r="D14" s="76">
        <f>IF(RES_hh_fec_in!D14=0,0,1000*11630*RES_hh_fec_in!D14/RES_hh_num_in!D14)</f>
        <v>62.615060138495558</v>
      </c>
      <c r="E14" s="76">
        <f>IF(RES_hh_fec_in!E14=0,0,1000*11630*RES_hh_fec_in!E14/RES_hh_num_in!E14)</f>
        <v>66.229196304037643</v>
      </c>
      <c r="F14" s="76">
        <f>IF(RES_hh_fec_in!F14=0,0,1000*11630*RES_hh_fec_in!F14/RES_hh_num_in!F14)</f>
        <v>62.188395203904733</v>
      </c>
      <c r="G14" s="76">
        <f>IF(RES_hh_fec_in!G14=0,0,1000*11630*RES_hh_fec_in!G14/RES_hh_num_in!G14)</f>
        <v>67.063045961018162</v>
      </c>
      <c r="H14" s="76">
        <f>IF(RES_hh_fec_in!H14=0,0,1000*11630*RES_hh_fec_in!H14/RES_hh_num_in!H14)</f>
        <v>59.89215740904686</v>
      </c>
      <c r="I14" s="76">
        <f>IF(RES_hh_fec_in!I14=0,0,1000*11630*RES_hh_fec_in!I14/RES_hh_num_in!I14)</f>
        <v>75.492176390851185</v>
      </c>
      <c r="J14" s="76">
        <f>IF(RES_hh_fec_in!J14=0,0,1000*11630*RES_hh_fec_in!J14/RES_hh_num_in!J14)</f>
        <v>66.628802604733252</v>
      </c>
      <c r="K14" s="76">
        <f>IF(RES_hh_fec_in!K14=0,0,1000*11630*RES_hh_fec_in!K14/RES_hh_num_in!K14)</f>
        <v>66.659356914957186</v>
      </c>
      <c r="L14" s="76">
        <f>IF(RES_hh_fec_in!L14=0,0,1000*11630*RES_hh_fec_in!L14/RES_hh_num_in!L14)</f>
        <v>60.834491944525418</v>
      </c>
      <c r="M14" s="76">
        <f>IF(RES_hh_fec_in!M14=0,0,1000*11630*RES_hh_fec_in!M14/RES_hh_num_in!M14)</f>
        <v>54.603603394675254</v>
      </c>
      <c r="N14" s="76">
        <f>IF(RES_hh_fec_in!N14=0,0,1000*11630*RES_hh_fec_in!N14/RES_hh_num_in!N14)</f>
        <v>57.501174763469336</v>
      </c>
      <c r="O14" s="76">
        <f>IF(RES_hh_fec_in!O14=0,0,1000*11630*RES_hh_fec_in!O14/RES_hh_num_in!O14)</f>
        <v>53.897207677137743</v>
      </c>
      <c r="P14" s="76">
        <f>IF(RES_hh_fec_in!P14=0,0,1000*11630*RES_hh_fec_in!P14/RES_hh_num_in!P14)</f>
        <v>58.559898465066205</v>
      </c>
      <c r="Q14" s="76">
        <f>IF(RES_hh_fec_in!Q14=0,0,1000*11630*RES_hh_fec_in!Q14/RES_hh_num_in!Q14)</f>
        <v>48.303771297138923</v>
      </c>
      <c r="R14" s="76">
        <f>IF(RES_hh_fec_in!R14=0,0,1000*11630*RES_hh_fec_in!R14/RES_hh_num_in!R14)</f>
        <v>47.815680584958621</v>
      </c>
      <c r="S14" s="76">
        <f>IF(RES_hh_fec_in!S14=0,0,1000*11630*RES_hh_fec_in!S14/RES_hh_num_in!S14)</f>
        <v>41.419488622918529</v>
      </c>
      <c r="T14" s="76">
        <f>IF(RES_hh_fec_in!T14=0,0,1000*11630*RES_hh_fec_in!T14/RES_hh_num_in!T14)</f>
        <v>44.321080515857645</v>
      </c>
      <c r="U14" s="76">
        <f>IF(RES_hh_fec_in!U14=0,0,1000*11630*RES_hh_fec_in!U14/RES_hh_num_in!U14)</f>
        <v>40.675491941474441</v>
      </c>
      <c r="V14" s="76">
        <f>IF(RES_hh_fec_in!V14=0,0,1000*11630*RES_hh_fec_in!V14/RES_hh_num_in!V14)</f>
        <v>41.448012950279356</v>
      </c>
      <c r="W14" s="76">
        <f>IF(RES_hh_fec_in!W14=0,0,1000*11630*RES_hh_fec_in!W14/RES_hh_num_in!W14)</f>
        <v>34.605564590299124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0.10815608595617401</v>
      </c>
      <c r="D15" s="69">
        <f t="shared" si="0"/>
        <v>0.17907148836833373</v>
      </c>
      <c r="E15" s="69">
        <f t="shared" si="0"/>
        <v>0.15697007071100644</v>
      </c>
      <c r="F15" s="69">
        <f t="shared" si="0"/>
        <v>0.30336129757463492</v>
      </c>
      <c r="G15" s="69">
        <f t="shared" si="0"/>
        <v>0.4503812720653102</v>
      </c>
      <c r="H15" s="69">
        <f t="shared" si="0"/>
        <v>0.28038319151799973</v>
      </c>
      <c r="I15" s="69">
        <f t="shared" si="0"/>
        <v>0.59894590870282882</v>
      </c>
      <c r="J15" s="69">
        <f t="shared" si="0"/>
        <v>0.41753278743947403</v>
      </c>
      <c r="K15" s="69">
        <f t="shared" si="0"/>
        <v>0.45380409595955434</v>
      </c>
      <c r="L15" s="69">
        <f t="shared" si="0"/>
        <v>0.85781098918166299</v>
      </c>
      <c r="M15" s="69">
        <f t="shared" si="0"/>
        <v>0.17646666787685519</v>
      </c>
      <c r="N15" s="69">
        <f t="shared" si="0"/>
        <v>0.52196589323039988</v>
      </c>
      <c r="O15" s="69">
        <f t="shared" si="0"/>
        <v>0.73221937435917894</v>
      </c>
      <c r="P15" s="69">
        <f t="shared" si="0"/>
        <v>1.0058978124141893</v>
      </c>
      <c r="Q15" s="69">
        <f t="shared" si="0"/>
        <v>0.55473348613156104</v>
      </c>
      <c r="R15" s="69">
        <f t="shared" si="0"/>
        <v>0.58261456914841347</v>
      </c>
      <c r="S15" s="69">
        <f t="shared" si="0"/>
        <v>0.56084882449364226</v>
      </c>
      <c r="T15" s="69">
        <f t="shared" si="0"/>
        <v>0.8052584949225583</v>
      </c>
      <c r="U15" s="69">
        <f t="shared" si="0"/>
        <v>0.50986615018519621</v>
      </c>
      <c r="V15" s="69">
        <f t="shared" si="0"/>
        <v>0.86300650084793151</v>
      </c>
      <c r="W15" s="69">
        <f t="shared" si="0"/>
        <v>1.0077521306880106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0.10815608595617401</v>
      </c>
      <c r="D16" s="72">
        <f>IF(RES_hh_fec_in!D16=0,0,1000*11630*RES_hh_fec_in!D16/RES_hh_num_in!D$3)</f>
        <v>0.17907148836833373</v>
      </c>
      <c r="E16" s="72">
        <f>IF(RES_hh_fec_in!E16=0,0,1000*11630*RES_hh_fec_in!E16/RES_hh_num_in!E$3)</f>
        <v>0.15697007071100644</v>
      </c>
      <c r="F16" s="72">
        <f>IF(RES_hh_fec_in!F16=0,0,1000*11630*RES_hh_fec_in!F16/RES_hh_num_in!F$3)</f>
        <v>0.30336129757463492</v>
      </c>
      <c r="G16" s="72">
        <f>IF(RES_hh_fec_in!G16=0,0,1000*11630*RES_hh_fec_in!G16/RES_hh_num_in!G$3)</f>
        <v>0.4503812720653102</v>
      </c>
      <c r="H16" s="72">
        <f>IF(RES_hh_fec_in!H16=0,0,1000*11630*RES_hh_fec_in!H16/RES_hh_num_in!H$3)</f>
        <v>0.28038319151799973</v>
      </c>
      <c r="I16" s="72">
        <f>IF(RES_hh_fec_in!I16=0,0,1000*11630*RES_hh_fec_in!I16/RES_hh_num_in!I$3)</f>
        <v>0.59894590870282882</v>
      </c>
      <c r="J16" s="72">
        <f>IF(RES_hh_fec_in!J16=0,0,1000*11630*RES_hh_fec_in!J16/RES_hh_num_in!J$3)</f>
        <v>0.41753278743947403</v>
      </c>
      <c r="K16" s="72">
        <f>IF(RES_hh_fec_in!K16=0,0,1000*11630*RES_hh_fec_in!K16/RES_hh_num_in!K$3)</f>
        <v>0.45380409595955434</v>
      </c>
      <c r="L16" s="72">
        <f>IF(RES_hh_fec_in!L16=0,0,1000*11630*RES_hh_fec_in!L16/RES_hh_num_in!L$3)</f>
        <v>0.85781098918166299</v>
      </c>
      <c r="M16" s="72">
        <f>IF(RES_hh_fec_in!M16=0,0,1000*11630*RES_hh_fec_in!M16/RES_hh_num_in!M$3)</f>
        <v>0.17646666787685519</v>
      </c>
      <c r="N16" s="72">
        <f>IF(RES_hh_fec_in!N16=0,0,1000*11630*RES_hh_fec_in!N16/RES_hh_num_in!N$3)</f>
        <v>0.52196589323039988</v>
      </c>
      <c r="O16" s="72">
        <f>IF(RES_hh_fec_in!O16=0,0,1000*11630*RES_hh_fec_in!O16/RES_hh_num_in!O$3)</f>
        <v>0.73221937435917894</v>
      </c>
      <c r="P16" s="72">
        <f>IF(RES_hh_fec_in!P16=0,0,1000*11630*RES_hh_fec_in!P16/RES_hh_num_in!P$3)</f>
        <v>1.0058978124141893</v>
      </c>
      <c r="Q16" s="72">
        <f>IF(RES_hh_fec_in!Q16=0,0,1000*11630*RES_hh_fec_in!Q16/RES_hh_num_in!Q$3)</f>
        <v>0.55473348613156104</v>
      </c>
      <c r="R16" s="72">
        <f>IF(RES_hh_fec_in!R16=0,0,1000*11630*RES_hh_fec_in!R16/RES_hh_num_in!R$3)</f>
        <v>0.58261456914841347</v>
      </c>
      <c r="S16" s="72">
        <f>IF(RES_hh_fec_in!S16=0,0,1000*11630*RES_hh_fec_in!S16/RES_hh_num_in!S$3)</f>
        <v>0.56084882449364226</v>
      </c>
      <c r="T16" s="72">
        <f>IF(RES_hh_fec_in!T16=0,0,1000*11630*RES_hh_fec_in!T16/RES_hh_num_in!T$3)</f>
        <v>0.8052584949225583</v>
      </c>
      <c r="U16" s="72">
        <f>IF(RES_hh_fec_in!U16=0,0,1000*11630*RES_hh_fec_in!U16/RES_hh_num_in!U$3)</f>
        <v>0.50986615018519621</v>
      </c>
      <c r="V16" s="72">
        <f>IF(RES_hh_fec_in!V16=0,0,1000*11630*RES_hh_fec_in!V16/RES_hh_num_in!V$3)</f>
        <v>0.86300650084793151</v>
      </c>
      <c r="W16" s="72">
        <f>IF(RES_hh_fec_in!W16=0,0,1000*11630*RES_hh_fec_in!W16/RES_hh_num_in!W$3)</f>
        <v>1.0077521306880106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1598.2028843410121</v>
      </c>
      <c r="D17" s="69">
        <f>IF(RES_hh_fec_in!D17=0,0,1000*11630*RES_hh_fec_in!D17/RES_hh_num_in!D17)</f>
        <v>1657.9798308049922</v>
      </c>
      <c r="E17" s="69">
        <f>IF(RES_hh_fec_in!E17=0,0,1000*11630*RES_hh_fec_in!E17/RES_hh_num_in!E17)</f>
        <v>1615.8381211468113</v>
      </c>
      <c r="F17" s="69">
        <f>IF(RES_hh_fec_in!F17=0,0,1000*11630*RES_hh_fec_in!F17/RES_hh_num_in!F17)</f>
        <v>1576.7382949381849</v>
      </c>
      <c r="G17" s="69">
        <f>IF(RES_hh_fec_in!G17=0,0,1000*11630*RES_hh_fec_in!G17/RES_hh_num_in!G17)</f>
        <v>1622.2244598104164</v>
      </c>
      <c r="H17" s="69">
        <f>IF(RES_hh_fec_in!H17=0,0,1000*11630*RES_hh_fec_in!H17/RES_hh_num_in!H17)</f>
        <v>1615.4994617878517</v>
      </c>
      <c r="I17" s="69">
        <f>IF(RES_hh_fec_in!I17=0,0,1000*11630*RES_hh_fec_in!I17/RES_hh_num_in!I17)</f>
        <v>1547.6601171168311</v>
      </c>
      <c r="J17" s="69">
        <f>IF(RES_hh_fec_in!J17=0,0,1000*11630*RES_hh_fec_in!J17/RES_hh_num_in!J17)</f>
        <v>1432.1696857217214</v>
      </c>
      <c r="K17" s="69">
        <f>IF(RES_hh_fec_in!K17=0,0,1000*11630*RES_hh_fec_in!K17/RES_hh_num_in!K17)</f>
        <v>1359.6873726267677</v>
      </c>
      <c r="L17" s="69">
        <f>IF(RES_hh_fec_in!L17=0,0,1000*11630*RES_hh_fec_in!L17/RES_hh_num_in!L17)</f>
        <v>1351.2514902073685</v>
      </c>
      <c r="M17" s="69">
        <f>IF(RES_hh_fec_in!M17=0,0,1000*11630*RES_hh_fec_in!M17/RES_hh_num_in!M17)</f>
        <v>1248.9059679902325</v>
      </c>
      <c r="N17" s="69">
        <f>IF(RES_hh_fec_in!N17=0,0,1000*11630*RES_hh_fec_in!N17/RES_hh_num_in!N17)</f>
        <v>1294.7215799115891</v>
      </c>
      <c r="O17" s="69">
        <f>IF(RES_hh_fec_in!O17=0,0,1000*11630*RES_hh_fec_in!O17/RES_hh_num_in!O17)</f>
        <v>1241.1189753166184</v>
      </c>
      <c r="P17" s="69">
        <f>IF(RES_hh_fec_in!P17=0,0,1000*11630*RES_hh_fec_in!P17/RES_hh_num_in!P17)</f>
        <v>1189.6720673858811</v>
      </c>
      <c r="Q17" s="69">
        <f>IF(RES_hh_fec_in!Q17=0,0,1000*11630*RES_hh_fec_in!Q17/RES_hh_num_in!Q17)</f>
        <v>1113.5486376521915</v>
      </c>
      <c r="R17" s="69">
        <f>IF(RES_hh_fec_in!R17=0,0,1000*11630*RES_hh_fec_in!R17/RES_hh_num_in!R17)</f>
        <v>1174.3195682498883</v>
      </c>
      <c r="S17" s="69">
        <f>IF(RES_hh_fec_in!S17=0,0,1000*11630*RES_hh_fec_in!S17/RES_hh_num_in!S17)</f>
        <v>1147.1511999336285</v>
      </c>
      <c r="T17" s="69">
        <f>IF(RES_hh_fec_in!T17=0,0,1000*11630*RES_hh_fec_in!T17/RES_hh_num_in!T17)</f>
        <v>1133.3335124774246</v>
      </c>
      <c r="U17" s="69">
        <f>IF(RES_hh_fec_in!U17=0,0,1000*11630*RES_hh_fec_in!U17/RES_hh_num_in!U17)</f>
        <v>1125.4066087651686</v>
      </c>
      <c r="V17" s="69">
        <f>IF(RES_hh_fec_in!V17=0,0,1000*11630*RES_hh_fec_in!V17/RES_hh_num_in!V17)</f>
        <v>1110.0128903971245</v>
      </c>
      <c r="W17" s="69">
        <f>IF(RES_hh_fec_in!W17=0,0,1000*11630*RES_hh_fec_in!W17/RES_hh_num_in!W17)</f>
        <v>1117.0138876150093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1653.1476695008935</v>
      </c>
      <c r="D18" s="72">
        <f>IF(RES_hh_fec_in!D18=0,0,1000*11630*RES_hh_fec_in!D18/RES_hh_num_in!D18)</f>
        <v>2091.0850359717133</v>
      </c>
      <c r="E18" s="72">
        <f>IF(RES_hh_fec_in!E18=0,0,1000*11630*RES_hh_fec_in!E18/RES_hh_num_in!E18)</f>
        <v>1461.9508440343166</v>
      </c>
      <c r="F18" s="72">
        <f>IF(RES_hh_fec_in!F18=0,0,1000*11630*RES_hh_fec_in!F18/RES_hh_num_in!F18)</f>
        <v>2156.1881965695679</v>
      </c>
      <c r="G18" s="72">
        <f>IF(RES_hh_fec_in!G18=0,0,1000*11630*RES_hh_fec_in!G18/RES_hh_num_in!G18)</f>
        <v>2138.1512821107735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1375.0756267944864</v>
      </c>
      <c r="M18" s="72">
        <f>IF(RES_hh_fec_in!M18=0,0,1000*11630*RES_hh_fec_in!M18/RES_hh_num_in!M18)</f>
        <v>1771.5549660778115</v>
      </c>
      <c r="N18" s="72">
        <f>IF(RES_hh_fec_in!N18=0,0,1000*11630*RES_hh_fec_in!N18/RES_hh_num_in!N18)</f>
        <v>1657.0750143129444</v>
      </c>
      <c r="O18" s="72">
        <f>IF(RES_hh_fec_in!O18=0,0,1000*11630*RES_hh_fec_in!O18/RES_hh_num_in!O18)</f>
        <v>1727.2285773180336</v>
      </c>
      <c r="P18" s="72">
        <f>IF(RES_hh_fec_in!P18=0,0,1000*11630*RES_hh_fec_in!P18/RES_hh_num_in!P18)</f>
        <v>1583.7717386307995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1423.4381049536585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2167.4458560972207</v>
      </c>
      <c r="K20" s="72">
        <f>IF(RES_hh_fec_in!K20=0,0,1000*11630*RES_hh_fec_in!K20/RES_hh_num_in!K20)</f>
        <v>1668.2699708470525</v>
      </c>
      <c r="L20" s="72">
        <f>IF(RES_hh_fec_in!L20=0,0,1000*11630*RES_hh_fec_in!L20/RES_hh_num_in!L20)</f>
        <v>1457.8920756658924</v>
      </c>
      <c r="M20" s="72">
        <f>IF(RES_hh_fec_in!M20=0,0,1000*11630*RES_hh_fec_in!M20/RES_hh_num_in!M20)</f>
        <v>1848.516195200863</v>
      </c>
      <c r="N20" s="72">
        <f>IF(RES_hh_fec_in!N20=0,0,1000*11630*RES_hh_fec_in!N20/RES_hh_num_in!N20)</f>
        <v>1852.4126160514825</v>
      </c>
      <c r="O20" s="72">
        <f>IF(RES_hh_fec_in!O20=0,0,1000*11630*RES_hh_fec_in!O20/RES_hh_num_in!O20)</f>
        <v>1491.2805391724796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2064.9437245652052</v>
      </c>
      <c r="D21" s="72">
        <f>IF(RES_hh_fec_in!D21=0,0,1000*11630*RES_hh_fec_in!D21/RES_hh_num_in!D21)</f>
        <v>1940.7250506474154</v>
      </c>
      <c r="E21" s="72">
        <f>IF(RES_hh_fec_in!E21=0,0,1000*11630*RES_hh_fec_in!E21/RES_hh_num_in!E21)</f>
        <v>1840.1679942795174</v>
      </c>
      <c r="F21" s="72">
        <f>IF(RES_hh_fec_in!F21=0,0,1000*11630*RES_hh_fec_in!F21/RES_hh_num_in!F21)</f>
        <v>1819.2747924879288</v>
      </c>
      <c r="G21" s="72">
        <f>IF(RES_hh_fec_in!G21=0,0,1000*11630*RES_hh_fec_in!G21/RES_hh_num_in!G21)</f>
        <v>2025.6987413554409</v>
      </c>
      <c r="H21" s="72">
        <f>IF(RES_hh_fec_in!H21=0,0,1000*11630*RES_hh_fec_in!H21/RES_hh_num_in!H21)</f>
        <v>1989.8377804912539</v>
      </c>
      <c r="I21" s="72">
        <f>IF(RES_hh_fec_in!I21=0,0,1000*11630*RES_hh_fec_in!I21/RES_hh_num_in!I21)</f>
        <v>1688.382615041063</v>
      </c>
      <c r="J21" s="72">
        <f>IF(RES_hh_fec_in!J21=0,0,1000*11630*RES_hh_fec_in!J21/RES_hh_num_in!J21)</f>
        <v>1627.1663386743121</v>
      </c>
      <c r="K21" s="72">
        <f>IF(RES_hh_fec_in!K21=0,0,1000*11630*RES_hh_fec_in!K21/RES_hh_num_in!K21)</f>
        <v>1533.8093720135143</v>
      </c>
      <c r="L21" s="72">
        <f>IF(RES_hh_fec_in!L21=0,0,1000*11630*RES_hh_fec_in!L21/RES_hh_num_in!L21)</f>
        <v>1582.3200430389941</v>
      </c>
      <c r="M21" s="72">
        <f>IF(RES_hh_fec_in!M21=0,0,1000*11630*RES_hh_fec_in!M21/RES_hh_num_in!M21)</f>
        <v>1455.9943992395422</v>
      </c>
      <c r="N21" s="72">
        <f>IF(RES_hh_fec_in!N21=0,0,1000*11630*RES_hh_fec_in!N21/RES_hh_num_in!N21)</f>
        <v>1497.8775491989218</v>
      </c>
      <c r="O21" s="72">
        <f>IF(RES_hh_fec_in!O21=0,0,1000*11630*RES_hh_fec_in!O21/RES_hh_num_in!O21)</f>
        <v>1352.6176736882487</v>
      </c>
      <c r="P21" s="72">
        <f>IF(RES_hh_fec_in!P21=0,0,1000*11630*RES_hh_fec_in!P21/RES_hh_num_in!P21)</f>
        <v>1244.7457032620734</v>
      </c>
      <c r="Q21" s="72">
        <f>IF(RES_hh_fec_in!Q21=0,0,1000*11630*RES_hh_fec_in!Q21/RES_hh_num_in!Q21)</f>
        <v>1120.5610217396745</v>
      </c>
      <c r="R21" s="72">
        <f>IF(RES_hh_fec_in!R21=0,0,1000*11630*RES_hh_fec_in!R21/RES_hh_num_in!R21)</f>
        <v>1258.9195266428378</v>
      </c>
      <c r="S21" s="72">
        <f>IF(RES_hh_fec_in!S21=0,0,1000*11630*RES_hh_fec_in!S21/RES_hh_num_in!S21)</f>
        <v>1152.5691598990657</v>
      </c>
      <c r="T21" s="72">
        <f>IF(RES_hh_fec_in!T21=0,0,1000*11630*RES_hh_fec_in!T21/RES_hh_num_in!T21)</f>
        <v>1115.6753615380842</v>
      </c>
      <c r="U21" s="72">
        <f>IF(RES_hh_fec_in!U21=0,0,1000*11630*RES_hh_fec_in!U21/RES_hh_num_in!U21)</f>
        <v>1165.7376417733988</v>
      </c>
      <c r="V21" s="72">
        <f>IF(RES_hh_fec_in!V21=0,0,1000*11630*RES_hh_fec_in!V21/RES_hh_num_in!V21)</f>
        <v>1097.827589805561</v>
      </c>
      <c r="W21" s="72">
        <f>IF(RES_hh_fec_in!W21=0,0,1000*11630*RES_hh_fec_in!W21/RES_hh_num_in!W21)</f>
        <v>1151.2670809187416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1961.0163292377151</v>
      </c>
      <c r="D22" s="72">
        <f>IF(RES_hh_fec_in!D22=0,0,1000*11630*RES_hh_fec_in!D22/RES_hh_num_in!D22)</f>
        <v>1849.645291593328</v>
      </c>
      <c r="E22" s="72">
        <f>IF(RES_hh_fec_in!E22=0,0,1000*11630*RES_hh_fec_in!E22/RES_hh_num_in!E22)</f>
        <v>1900.5656796487795</v>
      </c>
      <c r="F22" s="72">
        <f>IF(RES_hh_fec_in!F22=0,0,1000*11630*RES_hh_fec_in!F22/RES_hh_num_in!F22)</f>
        <v>1862.466957040773</v>
      </c>
      <c r="G22" s="72">
        <f>IF(RES_hh_fec_in!G22=0,0,1000*11630*RES_hh_fec_in!G22/RES_hh_num_in!G22)</f>
        <v>1689.1883665040527</v>
      </c>
      <c r="H22" s="72">
        <f>IF(RES_hh_fec_in!H22=0,0,1000*11630*RES_hh_fec_in!H22/RES_hh_num_in!H22)</f>
        <v>1634.1352264320346</v>
      </c>
      <c r="I22" s="72">
        <f>IF(RES_hh_fec_in!I22=0,0,1000*11630*RES_hh_fec_in!I22/RES_hh_num_in!I22)</f>
        <v>1598.0830906401868</v>
      </c>
      <c r="J22" s="72">
        <f>IF(RES_hh_fec_in!J22=0,0,1000*11630*RES_hh_fec_in!J22/RES_hh_num_in!J22)</f>
        <v>1501.0944289205127</v>
      </c>
      <c r="K22" s="72">
        <f>IF(RES_hh_fec_in!K22=0,0,1000*11630*RES_hh_fec_in!K22/RES_hh_num_in!K22)</f>
        <v>1427.5876675798136</v>
      </c>
      <c r="L22" s="72">
        <f>IF(RES_hh_fec_in!L22=0,0,1000*11630*RES_hh_fec_in!L22/RES_hh_num_in!L22)</f>
        <v>1441.5278286997425</v>
      </c>
      <c r="M22" s="72">
        <f>IF(RES_hh_fec_in!M22=0,0,1000*11630*RES_hh_fec_in!M22/RES_hh_num_in!M22)</f>
        <v>1260.4303458729773</v>
      </c>
      <c r="N22" s="72">
        <f>IF(RES_hh_fec_in!N22=0,0,1000*11630*RES_hh_fec_in!N22/RES_hh_num_in!N22)</f>
        <v>1348.1836738877103</v>
      </c>
      <c r="O22" s="72">
        <f>IF(RES_hh_fec_in!O22=0,0,1000*11630*RES_hh_fec_in!O22/RES_hh_num_in!O22)</f>
        <v>1280.880585627805</v>
      </c>
      <c r="P22" s="72">
        <f>IF(RES_hh_fec_in!P22=0,0,1000*11630*RES_hh_fec_in!P22/RES_hh_num_in!P22)</f>
        <v>1227.7362401891169</v>
      </c>
      <c r="Q22" s="72">
        <f>IF(RES_hh_fec_in!Q22=0,0,1000*11630*RES_hh_fec_in!Q22/RES_hh_num_in!Q22)</f>
        <v>1164.461645296524</v>
      </c>
      <c r="R22" s="72">
        <f>IF(RES_hh_fec_in!R22=0,0,1000*11630*RES_hh_fec_in!R22/RES_hh_num_in!R22)</f>
        <v>1207.9201365066742</v>
      </c>
      <c r="S22" s="72">
        <f>IF(RES_hh_fec_in!S22=0,0,1000*11630*RES_hh_fec_in!S22/RES_hh_num_in!S22)</f>
        <v>1202.8543217736426</v>
      </c>
      <c r="T22" s="72">
        <f>IF(RES_hh_fec_in!T22=0,0,1000*11630*RES_hh_fec_in!T22/RES_hh_num_in!T22)</f>
        <v>1186.1146660027046</v>
      </c>
      <c r="U22" s="72">
        <f>IF(RES_hh_fec_in!U22=0,0,1000*11630*RES_hh_fec_in!U22/RES_hh_num_in!U22)</f>
        <v>1125.5294025643509</v>
      </c>
      <c r="V22" s="72">
        <f>IF(RES_hh_fec_in!V22=0,0,1000*11630*RES_hh_fec_in!V22/RES_hh_num_in!V22)</f>
        <v>1154.3472366340982</v>
      </c>
      <c r="W22" s="72">
        <f>IF(RES_hh_fec_in!W22=0,0,1000*11630*RES_hh_fec_in!W22/RES_hh_num_in!W22)</f>
        <v>1114.7363290276041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1445.5431167190682</v>
      </c>
      <c r="D24" s="72">
        <f>IF(RES_hh_fec_in!D24=0,0,1000*11630*RES_hh_fec_in!D24/RES_hh_num_in!D24)</f>
        <v>1479.1524523944679</v>
      </c>
      <c r="E24" s="72">
        <f>IF(RES_hh_fec_in!E24=0,0,1000*11630*RES_hh_fec_in!E24/RES_hh_num_in!E24)</f>
        <v>1351.2172938083072</v>
      </c>
      <c r="F24" s="72">
        <f>IF(RES_hh_fec_in!F24=0,0,1000*11630*RES_hh_fec_in!F24/RES_hh_num_in!F24)</f>
        <v>1357.9560430955471</v>
      </c>
      <c r="G24" s="72">
        <f>IF(RES_hh_fec_in!G24=0,0,1000*11630*RES_hh_fec_in!G24/RES_hh_num_in!G24)</f>
        <v>1458.8812281055493</v>
      </c>
      <c r="H24" s="72">
        <f>IF(RES_hh_fec_in!H24=0,0,1000*11630*RES_hh_fec_in!H24/RES_hh_num_in!H24)</f>
        <v>1507.0657245653015</v>
      </c>
      <c r="I24" s="72">
        <f>IF(RES_hh_fec_in!I24=0,0,1000*11630*RES_hh_fec_in!I24/RES_hh_num_in!I24)</f>
        <v>1252.825588040811</v>
      </c>
      <c r="J24" s="72">
        <f>IF(RES_hh_fec_in!J24=0,0,1000*11630*RES_hh_fec_in!J24/RES_hh_num_in!J24)</f>
        <v>1179.3137551691252</v>
      </c>
      <c r="K24" s="72">
        <f>IF(RES_hh_fec_in!K24=0,0,1000*11630*RES_hh_fec_in!K24/RES_hh_num_in!K24)</f>
        <v>1133.8062050172034</v>
      </c>
      <c r="L24" s="72">
        <f>IF(RES_hh_fec_in!L24=0,0,1000*11630*RES_hh_fec_in!L24/RES_hh_num_in!L24)</f>
        <v>1222.8472886733714</v>
      </c>
      <c r="M24" s="72">
        <f>IF(RES_hh_fec_in!M24=0,0,1000*11630*RES_hh_fec_in!M24/RES_hh_num_in!M24)</f>
        <v>1153.1173603597656</v>
      </c>
      <c r="N24" s="72">
        <f>IF(RES_hh_fec_in!N24=0,0,1000*11630*RES_hh_fec_in!N24/RES_hh_num_in!N24)</f>
        <v>1185.8087605562935</v>
      </c>
      <c r="O24" s="72">
        <f>IF(RES_hh_fec_in!O24=0,0,1000*11630*RES_hh_fec_in!O24/RES_hh_num_in!O24)</f>
        <v>1156.8164553734644</v>
      </c>
      <c r="P24" s="72">
        <f>IF(RES_hh_fec_in!P24=0,0,1000*11630*RES_hh_fec_in!P24/RES_hh_num_in!P24)</f>
        <v>1044.2373459579569</v>
      </c>
      <c r="Q24" s="72">
        <f>IF(RES_hh_fec_in!Q24=0,0,1000*11630*RES_hh_fec_in!Q24/RES_hh_num_in!Q24)</f>
        <v>998.45226354574493</v>
      </c>
      <c r="R24" s="72">
        <f>IF(RES_hh_fec_in!R24=0,0,1000*11630*RES_hh_fec_in!R24/RES_hh_num_in!R24)</f>
        <v>1089.7374272723134</v>
      </c>
      <c r="S24" s="72">
        <f>IF(RES_hh_fec_in!S24=0,0,1000*11630*RES_hh_fec_in!S24/RES_hh_num_in!S24)</f>
        <v>1078.05826007989</v>
      </c>
      <c r="T24" s="72">
        <f>IF(RES_hh_fec_in!T24=0,0,1000*11630*RES_hh_fec_in!T24/RES_hh_num_in!T24)</f>
        <v>1053.9082323175196</v>
      </c>
      <c r="U24" s="72">
        <f>IF(RES_hh_fec_in!U24=0,0,1000*11630*RES_hh_fec_in!U24/RES_hh_num_in!U24)</f>
        <v>1071.0536848568772</v>
      </c>
      <c r="V24" s="72">
        <f>IF(RES_hh_fec_in!V24=0,0,1000*11630*RES_hh_fec_in!V24/RES_hh_num_in!V24)</f>
        <v>1020.2136108846356</v>
      </c>
      <c r="W24" s="72">
        <f>IF(RES_hh_fec_in!W24=0,0,1000*11630*RES_hh_fec_in!W24/RES_hh_num_in!W24)</f>
        <v>1043.0330877055267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1833.4632802001217</v>
      </c>
      <c r="D25" s="74">
        <f>IF(RES_hh_fec_in!D25=0,0,1000*11630*RES_hh_fec_in!D25/RES_hh_num_in!D25)</f>
        <v>1792.7645763375631</v>
      </c>
      <c r="E25" s="74">
        <f>IF(RES_hh_fec_in!E25=0,0,1000*11630*RES_hh_fec_in!E25/RES_hh_num_in!E25)</f>
        <v>1760.7232476387862</v>
      </c>
      <c r="F25" s="74">
        <f>IF(RES_hh_fec_in!F25=0,0,1000*11630*RES_hh_fec_in!F25/RES_hh_num_in!F25)</f>
        <v>1730.047455979568</v>
      </c>
      <c r="G25" s="74">
        <f>IF(RES_hh_fec_in!G25=0,0,1000*11630*RES_hh_fec_in!G25/RES_hh_num_in!G25)</f>
        <v>1695.7759781762809</v>
      </c>
      <c r="H25" s="74">
        <f>IF(RES_hh_fec_in!H25=0,0,1000*11630*RES_hh_fec_in!H25/RES_hh_num_in!H25)</f>
        <v>1713.3247866943063</v>
      </c>
      <c r="I25" s="74">
        <f>IF(RES_hh_fec_in!I25=0,0,1000*11630*RES_hh_fec_in!I25/RES_hh_num_in!I25)</f>
        <v>1642.6072517810833</v>
      </c>
      <c r="J25" s="74">
        <f>IF(RES_hh_fec_in!J25=0,0,1000*11630*RES_hh_fec_in!J25/RES_hh_num_in!J25)</f>
        <v>1592.6982505968044</v>
      </c>
      <c r="K25" s="74">
        <f>IF(RES_hh_fec_in!K25=0,0,1000*11630*RES_hh_fec_in!K25/RES_hh_num_in!K25)</f>
        <v>1514.1176953473205</v>
      </c>
      <c r="L25" s="74">
        <f>IF(RES_hh_fec_in!L25=0,0,1000*11630*RES_hh_fec_in!L25/RES_hh_num_in!L25)</f>
        <v>1591.3203880908795</v>
      </c>
      <c r="M25" s="74">
        <f>IF(RES_hh_fec_in!M25=0,0,1000*11630*RES_hh_fec_in!M25/RES_hh_num_in!M25)</f>
        <v>1451.346395438585</v>
      </c>
      <c r="N25" s="74">
        <f>IF(RES_hh_fec_in!N25=0,0,1000*11630*RES_hh_fec_in!N25/RES_hh_num_in!N25)</f>
        <v>1484.6735945459186</v>
      </c>
      <c r="O25" s="74">
        <f>IF(RES_hh_fec_in!O25=0,0,1000*11630*RES_hh_fec_in!O25/RES_hh_num_in!O25)</f>
        <v>1407.4230972897724</v>
      </c>
      <c r="P25" s="74">
        <f>IF(RES_hh_fec_in!P25=0,0,1000*11630*RES_hh_fec_in!P25/RES_hh_num_in!P25)</f>
        <v>1268.6455219469594</v>
      </c>
      <c r="Q25" s="74">
        <f>IF(RES_hh_fec_in!Q25=0,0,1000*11630*RES_hh_fec_in!Q25/RES_hh_num_in!Q25)</f>
        <v>1243.1534966602769</v>
      </c>
      <c r="R25" s="74">
        <f>IF(RES_hh_fec_in!R25=0,0,1000*11630*RES_hh_fec_in!R25/RES_hh_num_in!R25)</f>
        <v>1334.1275705636365</v>
      </c>
      <c r="S25" s="74">
        <f>IF(RES_hh_fec_in!S25=0,0,1000*11630*RES_hh_fec_in!S25/RES_hh_num_in!S25)</f>
        <v>1308.7846560233165</v>
      </c>
      <c r="T25" s="74">
        <f>IF(RES_hh_fec_in!T25=0,0,1000*11630*RES_hh_fec_in!T25/RES_hh_num_in!T25)</f>
        <v>1228.3062646627266</v>
      </c>
      <c r="U25" s="74">
        <f>IF(RES_hh_fec_in!U25=0,0,1000*11630*RES_hh_fec_in!U25/RES_hh_num_in!U25)</f>
        <v>1296.4901170105823</v>
      </c>
      <c r="V25" s="74">
        <f>IF(RES_hh_fec_in!V25=0,0,1000*11630*RES_hh_fec_in!V25/RES_hh_num_in!V25)</f>
        <v>1201.1496600305559</v>
      </c>
      <c r="W25" s="74">
        <f>IF(RES_hh_fec_in!W25=0,0,1000*11630*RES_hh_fec_in!W25/RES_hh_num_in!W25)</f>
        <v>1278.3243005207389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1099.5089722096845</v>
      </c>
      <c r="D27" s="69">
        <f>IF(RES_hh_fec_in!D27=0,0,1000*11630*RES_hh_fec_in!D27/RES_hh_num_in!D27)</f>
        <v>965.62327668975479</v>
      </c>
      <c r="E27" s="69">
        <f>IF(RES_hh_fec_in!E27=0,0,1000*11630*RES_hh_fec_in!E27/RES_hh_num_in!E27)</f>
        <v>980.13328212585782</v>
      </c>
      <c r="F27" s="69">
        <f>IF(RES_hh_fec_in!F27=0,0,1000*11630*RES_hh_fec_in!F27/RES_hh_num_in!F27)</f>
        <v>962.76731205649094</v>
      </c>
      <c r="G27" s="69">
        <f>IF(RES_hh_fec_in!G27=0,0,1000*11630*RES_hh_fec_in!G27/RES_hh_num_in!G27)</f>
        <v>885.508961173437</v>
      </c>
      <c r="H27" s="69">
        <f>IF(RES_hh_fec_in!H27=0,0,1000*11630*RES_hh_fec_in!H27/RES_hh_num_in!H27)</f>
        <v>923.44749973665921</v>
      </c>
      <c r="I27" s="69">
        <f>IF(RES_hh_fec_in!I27=0,0,1000*11630*RES_hh_fec_in!I27/RES_hh_num_in!I27)</f>
        <v>864.6123642541653</v>
      </c>
      <c r="J27" s="69">
        <f>IF(RES_hh_fec_in!J27=0,0,1000*11630*RES_hh_fec_in!J27/RES_hh_num_in!J27)</f>
        <v>845.78571095002246</v>
      </c>
      <c r="K27" s="69">
        <f>IF(RES_hh_fec_in!K27=0,0,1000*11630*RES_hh_fec_in!K27/RES_hh_num_in!K27)</f>
        <v>731.88200408366117</v>
      </c>
      <c r="L27" s="69">
        <f>IF(RES_hh_fec_in!L27=0,0,1000*11630*RES_hh_fec_in!L27/RES_hh_num_in!L27)</f>
        <v>816.61841773147876</v>
      </c>
      <c r="M27" s="69">
        <f>IF(RES_hh_fec_in!M27=0,0,1000*11630*RES_hh_fec_in!M27/RES_hh_num_in!M27)</f>
        <v>740.19174771361065</v>
      </c>
      <c r="N27" s="69">
        <f>IF(RES_hh_fec_in!N27=0,0,1000*11630*RES_hh_fec_in!N27/RES_hh_num_in!N27)</f>
        <v>745.68806557989342</v>
      </c>
      <c r="O27" s="69">
        <f>IF(RES_hh_fec_in!O27=0,0,1000*11630*RES_hh_fec_in!O27/RES_hh_num_in!O27)</f>
        <v>710.78499600270447</v>
      </c>
      <c r="P27" s="69">
        <f>IF(RES_hh_fec_in!P27=0,0,1000*11630*RES_hh_fec_in!P27/RES_hh_num_in!P27)</f>
        <v>721.36473935695551</v>
      </c>
      <c r="Q27" s="69">
        <f>IF(RES_hh_fec_in!Q27=0,0,1000*11630*RES_hh_fec_in!Q27/RES_hh_num_in!Q27)</f>
        <v>729.35770730251613</v>
      </c>
      <c r="R27" s="69">
        <f>IF(RES_hh_fec_in!R27=0,0,1000*11630*RES_hh_fec_in!R27/RES_hh_num_in!R27)</f>
        <v>817.07845924297249</v>
      </c>
      <c r="S27" s="69">
        <f>IF(RES_hh_fec_in!S27=0,0,1000*11630*RES_hh_fec_in!S27/RES_hh_num_in!S27)</f>
        <v>765.30205847345906</v>
      </c>
      <c r="T27" s="69">
        <f>IF(RES_hh_fec_in!T27=0,0,1000*11630*RES_hh_fec_in!T27/RES_hh_num_in!T27)</f>
        <v>747.61144697342525</v>
      </c>
      <c r="U27" s="69">
        <f>IF(RES_hh_fec_in!U27=0,0,1000*11630*RES_hh_fec_in!U27/RES_hh_num_in!U27)</f>
        <v>743.30148461993303</v>
      </c>
      <c r="V27" s="69">
        <f>IF(RES_hh_fec_in!V27=0,0,1000*11630*RES_hh_fec_in!V27/RES_hh_num_in!V27)</f>
        <v>700.69789755988779</v>
      </c>
      <c r="W27" s="69">
        <f>IF(RES_hh_fec_in!W27=0,0,1000*11630*RES_hh_fec_in!W27/RES_hh_num_in!W27)</f>
        <v>727.65174666946996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1247.3682424100864</v>
      </c>
      <c r="E28" s="72">
        <f>IF(RES_hh_fec_in!E28=0,0,1000*11630*RES_hh_fec_in!E28/RES_hh_num_in!E28)</f>
        <v>932.65383911228957</v>
      </c>
      <c r="F28" s="72">
        <f>IF(RES_hh_fec_in!F28=0,0,1000*11630*RES_hh_fec_in!F28/RES_hh_num_in!F28)</f>
        <v>1411.6023165482907</v>
      </c>
      <c r="G28" s="72">
        <f>IF(RES_hh_fec_in!G28=0,0,1000*11630*RES_hh_fec_in!G28/RES_hh_num_in!G28)</f>
        <v>1203.5411628623028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847.43347672853133</v>
      </c>
      <c r="M28" s="72">
        <f>IF(RES_hh_fec_in!M28=0,0,1000*11630*RES_hh_fec_in!M28/RES_hh_num_in!M28)</f>
        <v>1061.2605755988088</v>
      </c>
      <c r="N28" s="72">
        <f>IF(RES_hh_fec_in!N28=0,0,1000*11630*RES_hh_fec_in!N28/RES_hh_num_in!N28)</f>
        <v>1024.6574737885167</v>
      </c>
      <c r="O28" s="72">
        <f>IF(RES_hh_fec_in!O28=0,0,1000*11630*RES_hh_fec_in!O28/RES_hh_num_in!O28)</f>
        <v>1015.6391961022171</v>
      </c>
      <c r="P28" s="72">
        <f>IF(RES_hh_fec_in!P28=0,0,1000*11630*RES_hh_fec_in!P28/RES_hh_num_in!P28)</f>
        <v>953.59093347698899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1609.1098477854223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1177.4106718344788</v>
      </c>
      <c r="F29" s="72">
        <f>IF(RES_hh_fec_in!F29=0,0,1000*11630*RES_hh_fec_in!F29/RES_hh_num_in!F29)</f>
        <v>1255.452868102434</v>
      </c>
      <c r="G29" s="72">
        <f>IF(RES_hh_fec_in!G29=0,0,1000*11630*RES_hh_fec_in!G29/RES_hh_num_in!G29)</f>
        <v>1018.3000873717759</v>
      </c>
      <c r="H29" s="72">
        <f>IF(RES_hh_fec_in!H29=0,0,1000*11630*RES_hh_fec_in!H29/RES_hh_num_in!H29)</f>
        <v>1091.2721383331786</v>
      </c>
      <c r="I29" s="72">
        <f>IF(RES_hh_fec_in!I29=0,0,1000*11630*RES_hh_fec_in!I29/RES_hh_num_in!I29)</f>
        <v>732.67432597203481</v>
      </c>
      <c r="J29" s="72">
        <f>IF(RES_hh_fec_in!J29=0,0,1000*11630*RES_hh_fec_in!J29/RES_hh_num_in!J29)</f>
        <v>970.10048957319646</v>
      </c>
      <c r="K29" s="72">
        <f>IF(RES_hh_fec_in!K29=0,0,1000*11630*RES_hh_fec_in!K29/RES_hh_num_in!K29)</f>
        <v>842.98324164723226</v>
      </c>
      <c r="L29" s="72">
        <f>IF(RES_hh_fec_in!L29=0,0,1000*11630*RES_hh_fec_in!L29/RES_hh_num_in!L29)</f>
        <v>1000.7607177432158</v>
      </c>
      <c r="M29" s="72">
        <f>IF(RES_hh_fec_in!M29=0,0,1000*11630*RES_hh_fec_in!M29/RES_hh_num_in!M29)</f>
        <v>978.52390075576079</v>
      </c>
      <c r="N29" s="72">
        <f>IF(RES_hh_fec_in!N29=0,0,1000*11630*RES_hh_fec_in!N29/RES_hh_num_in!N29)</f>
        <v>771.95397909969734</v>
      </c>
      <c r="O29" s="72">
        <f>IF(RES_hh_fec_in!O29=0,0,1000*11630*RES_hh_fec_in!O29/RES_hh_num_in!O29)</f>
        <v>727.465280847641</v>
      </c>
      <c r="P29" s="72">
        <f>IF(RES_hh_fec_in!P29=0,0,1000*11630*RES_hh_fec_in!P29/RES_hh_num_in!P29)</f>
        <v>812.97323397030209</v>
      </c>
      <c r="Q29" s="72">
        <f>IF(RES_hh_fec_in!Q29=0,0,1000*11630*RES_hh_fec_in!Q29/RES_hh_num_in!Q29)</f>
        <v>848.01503822146651</v>
      </c>
      <c r="R29" s="72">
        <f>IF(RES_hh_fec_in!R29=0,0,1000*11630*RES_hh_fec_in!R29/RES_hh_num_in!R29)</f>
        <v>1059.1541769929379</v>
      </c>
      <c r="S29" s="72">
        <f>IF(RES_hh_fec_in!S29=0,0,1000*11630*RES_hh_fec_in!S29/RES_hh_num_in!S29)</f>
        <v>1045.4020095414141</v>
      </c>
      <c r="T29" s="72">
        <f>IF(RES_hh_fec_in!T29=0,0,1000*11630*RES_hh_fec_in!T29/RES_hh_num_in!T29)</f>
        <v>903.00831003358712</v>
      </c>
      <c r="U29" s="72">
        <f>IF(RES_hh_fec_in!U29=0,0,1000*11630*RES_hh_fec_in!U29/RES_hh_num_in!U29)</f>
        <v>1069.1396044562241</v>
      </c>
      <c r="V29" s="72">
        <f>IF(RES_hh_fec_in!V29=0,0,1000*11630*RES_hh_fec_in!V29/RES_hh_num_in!V29)</f>
        <v>795.90557990759385</v>
      </c>
      <c r="W29" s="72">
        <f>IF(RES_hh_fec_in!W29=0,0,1000*11630*RES_hh_fec_in!W29/RES_hh_num_in!W29)</f>
        <v>843.43966473336479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1392.9031414603287</v>
      </c>
      <c r="D30" s="72">
        <f>IF(RES_hh_fec_in!D30=0,0,1000*11630*RES_hh_fec_in!D30/RES_hh_num_in!D30)</f>
        <v>1115.1070380724395</v>
      </c>
      <c r="E30" s="72">
        <f>IF(RES_hh_fec_in!E30=0,0,1000*11630*RES_hh_fec_in!E30/RES_hh_num_in!E30)</f>
        <v>1121.0478074522862</v>
      </c>
      <c r="F30" s="72">
        <f>IF(RES_hh_fec_in!F30=0,0,1000*11630*RES_hh_fec_in!F30/RES_hh_num_in!F30)</f>
        <v>1113.1361569162691</v>
      </c>
      <c r="G30" s="72">
        <f>IF(RES_hh_fec_in!G30=0,0,1000*11630*RES_hh_fec_in!G30/RES_hh_num_in!G30)</f>
        <v>1099.1426229900685</v>
      </c>
      <c r="H30" s="72">
        <f>IF(RES_hh_fec_in!H30=0,0,1000*11630*RES_hh_fec_in!H30/RES_hh_num_in!H30)</f>
        <v>1125.0187693322291</v>
      </c>
      <c r="I30" s="72">
        <f>IF(RES_hh_fec_in!I30=0,0,1000*11630*RES_hh_fec_in!I30/RES_hh_num_in!I30)</f>
        <v>979.34522394983787</v>
      </c>
      <c r="J30" s="72">
        <f>IF(RES_hh_fec_in!J30=0,0,1000*11630*RES_hh_fec_in!J30/RES_hh_num_in!J30)</f>
        <v>974.09506405855348</v>
      </c>
      <c r="K30" s="72">
        <f>IF(RES_hh_fec_in!K30=0,0,1000*11630*RES_hh_fec_in!K30/RES_hh_num_in!K30)</f>
        <v>805.86647513926277</v>
      </c>
      <c r="L30" s="72">
        <f>IF(RES_hh_fec_in!L30=0,0,1000*11630*RES_hh_fec_in!L30/RES_hh_num_in!L30)</f>
        <v>956.97437631548109</v>
      </c>
      <c r="M30" s="72">
        <f>IF(RES_hh_fec_in!M30=0,0,1000*11630*RES_hh_fec_in!M30/RES_hh_num_in!M30)</f>
        <v>892.32188154761968</v>
      </c>
      <c r="N30" s="72">
        <f>IF(RES_hh_fec_in!N30=0,0,1000*11630*RES_hh_fec_in!N30/RES_hh_num_in!N30)</f>
        <v>901.47130500772971</v>
      </c>
      <c r="O30" s="72">
        <f>IF(RES_hh_fec_in!O30=0,0,1000*11630*RES_hh_fec_in!O30/RES_hh_num_in!O30)</f>
        <v>837.42731756611624</v>
      </c>
      <c r="P30" s="72">
        <f>IF(RES_hh_fec_in!P30=0,0,1000*11630*RES_hh_fec_in!P30/RES_hh_num_in!P30)</f>
        <v>832.72432698708849</v>
      </c>
      <c r="Q30" s="72">
        <f>IF(RES_hh_fec_in!Q30=0,0,1000*11630*RES_hh_fec_in!Q30/RES_hh_num_in!Q30)</f>
        <v>833.84599760432104</v>
      </c>
      <c r="R30" s="72">
        <f>IF(RES_hh_fec_in!R30=0,0,1000*11630*RES_hh_fec_in!R30/RES_hh_num_in!R30)</f>
        <v>1002.3082049230788</v>
      </c>
      <c r="S30" s="72">
        <f>IF(RES_hh_fec_in!S30=0,0,1000*11630*RES_hh_fec_in!S30/RES_hh_num_in!S30)</f>
        <v>923.8307614871793</v>
      </c>
      <c r="T30" s="72">
        <f>IF(RES_hh_fec_in!T30=0,0,1000*11630*RES_hh_fec_in!T30/RES_hh_num_in!T30)</f>
        <v>870.50808755565629</v>
      </c>
      <c r="U30" s="72">
        <f>IF(RES_hh_fec_in!U30=0,0,1000*11630*RES_hh_fec_in!U30/RES_hh_num_in!U30)</f>
        <v>966.84717671872954</v>
      </c>
      <c r="V30" s="72">
        <f>IF(RES_hh_fec_in!V30=0,0,1000*11630*RES_hh_fec_in!V30/RES_hh_num_in!V30)</f>
        <v>856.59322254704671</v>
      </c>
      <c r="W30" s="72">
        <f>IF(RES_hh_fec_in!W30=0,0,1000*11630*RES_hh_fec_in!W30/RES_hh_num_in!W30)</f>
        <v>941.4284927111122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1322.9083088332686</v>
      </c>
      <c r="D31" s="72">
        <f>IF(RES_hh_fec_in!D31=0,0,1000*11630*RES_hh_fec_in!D31/RES_hh_num_in!D31)</f>
        <v>1097.4787969948131</v>
      </c>
      <c r="E31" s="72">
        <f>IF(RES_hh_fec_in!E31=0,0,1000*11630*RES_hh_fec_in!E31/RES_hh_num_in!E31)</f>
        <v>1211.125672412112</v>
      </c>
      <c r="F31" s="72">
        <f>IF(RES_hh_fec_in!F31=0,0,1000*11630*RES_hh_fec_in!F31/RES_hh_num_in!F31)</f>
        <v>1207.5214526814379</v>
      </c>
      <c r="G31" s="72">
        <f>IF(RES_hh_fec_in!G31=0,0,1000*11630*RES_hh_fec_in!G31/RES_hh_num_in!G31)</f>
        <v>982.25260056412287</v>
      </c>
      <c r="H31" s="72">
        <f>IF(RES_hh_fec_in!H31=0,0,1000*11630*RES_hh_fec_in!H31/RES_hh_num_in!H31)</f>
        <v>1000.0418055160202</v>
      </c>
      <c r="I31" s="72">
        <f>IF(RES_hh_fec_in!I31=0,0,1000*11630*RES_hh_fec_in!I31/RES_hh_num_in!I31)</f>
        <v>1013.8049276092636</v>
      </c>
      <c r="J31" s="72">
        <f>IF(RES_hh_fec_in!J31=0,0,1000*11630*RES_hh_fec_in!J31/RES_hh_num_in!J31)</f>
        <v>991.19319777194357</v>
      </c>
      <c r="K31" s="72">
        <f>IF(RES_hh_fec_in!K31=0,0,1000*11630*RES_hh_fec_in!K31/RES_hh_num_in!K31)</f>
        <v>835.75438342936684</v>
      </c>
      <c r="L31" s="72">
        <f>IF(RES_hh_fec_in!L31=0,0,1000*11630*RES_hh_fec_in!L31/RES_hh_num_in!L31)</f>
        <v>980.79156270805731</v>
      </c>
      <c r="M31" s="72">
        <f>IF(RES_hh_fec_in!M31=0,0,1000*11630*RES_hh_fec_in!M31/RES_hh_num_in!M31)</f>
        <v>849.54798866396516</v>
      </c>
      <c r="N31" s="72">
        <f>IF(RES_hh_fec_in!N31=0,0,1000*11630*RES_hh_fec_in!N31/RES_hh_num_in!N31)</f>
        <v>891.90615035994597</v>
      </c>
      <c r="O31" s="72">
        <f>IF(RES_hh_fec_in!O31=0,0,1000*11630*RES_hh_fec_in!O31/RES_hh_num_in!O31)</f>
        <v>852.78216789724775</v>
      </c>
      <c r="P31" s="72">
        <f>IF(RES_hh_fec_in!P31=0,0,1000*11630*RES_hh_fec_in!P31/RES_hh_num_in!P31)</f>
        <v>849.1624802985034</v>
      </c>
      <c r="Q31" s="72">
        <f>IF(RES_hh_fec_in!Q31=0,0,1000*11630*RES_hh_fec_in!Q31/RES_hh_num_in!Q31)</f>
        <v>849.79293036292142</v>
      </c>
      <c r="R31" s="72">
        <f>IF(RES_hh_fec_in!R31=0,0,1000*11630*RES_hh_fec_in!R31/RES_hh_num_in!R31)</f>
        <v>923.6313410786388</v>
      </c>
      <c r="S31" s="72">
        <f>IF(RES_hh_fec_in!S31=0,0,1000*11630*RES_hh_fec_in!S31/RES_hh_num_in!S31)</f>
        <v>945.9589724774678</v>
      </c>
      <c r="T31" s="72">
        <f>IF(RES_hh_fec_in!T31=0,0,1000*11630*RES_hh_fec_in!T31/RES_hh_num_in!T31)</f>
        <v>939.9565137252165</v>
      </c>
      <c r="U31" s="72">
        <f>IF(RES_hh_fec_in!U31=0,0,1000*11630*RES_hh_fec_in!U31/RES_hh_num_in!U31)</f>
        <v>910.48409300029755</v>
      </c>
      <c r="V31" s="72">
        <f>IF(RES_hh_fec_in!V31=0,0,1000*11630*RES_hh_fec_in!V31/RES_hh_num_in!V31)</f>
        <v>935.56568876760059</v>
      </c>
      <c r="W31" s="72">
        <f>IF(RES_hh_fec_in!W31=0,0,1000*11630*RES_hh_fec_in!W31/RES_hh_num_in!W31)</f>
        <v>918.47564735807896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1035.2860489925511</v>
      </c>
      <c r="D32" s="77">
        <f>IF(RES_hh_fec_in!D32=0,0,1000*11630*RES_hh_fec_in!D32/RES_hh_num_in!D32)</f>
        <v>939.64440006861366</v>
      </c>
      <c r="E32" s="77">
        <f>IF(RES_hh_fec_in!E32=0,0,1000*11630*RES_hh_fec_in!E32/RES_hh_num_in!E32)</f>
        <v>881.29785809840689</v>
      </c>
      <c r="F32" s="77">
        <f>IF(RES_hh_fec_in!F32=0,0,1000*11630*RES_hh_fec_in!F32/RES_hh_num_in!F32)</f>
        <v>874.03292782181722</v>
      </c>
      <c r="G32" s="77">
        <f>IF(RES_hh_fec_in!G32=0,0,1000*11630*RES_hh_fec_in!G32/RES_hh_num_in!G32)</f>
        <v>815.47094080224679</v>
      </c>
      <c r="H32" s="77">
        <f>IF(RES_hh_fec_in!H32=0,0,1000*11630*RES_hh_fec_in!H32/RES_hh_num_in!H32)</f>
        <v>862.07722759044645</v>
      </c>
      <c r="I32" s="77">
        <f>IF(RES_hh_fec_in!I32=0,0,1000*11630*RES_hh_fec_in!I32/RES_hh_num_in!I32)</f>
        <v>756.07496767687689</v>
      </c>
      <c r="J32" s="77">
        <f>IF(RES_hh_fec_in!J32=0,0,1000*11630*RES_hh_fec_in!J32/RES_hh_num_in!J32)</f>
        <v>708.31256442275969</v>
      </c>
      <c r="K32" s="77">
        <f>IF(RES_hh_fec_in!K32=0,0,1000*11630*RES_hh_fec_in!K32/RES_hh_num_in!K32)</f>
        <v>650.80846464172862</v>
      </c>
      <c r="L32" s="77">
        <f>IF(RES_hh_fec_in!L32=0,0,1000*11630*RES_hh_fec_in!L32/RES_hh_num_in!L32)</f>
        <v>708.82992566305211</v>
      </c>
      <c r="M32" s="77">
        <f>IF(RES_hh_fec_in!M32=0,0,1000*11630*RES_hh_fec_in!M32/RES_hh_num_in!M32)</f>
        <v>663.53239930357722</v>
      </c>
      <c r="N32" s="77">
        <f>IF(RES_hh_fec_in!N32=0,0,1000*11630*RES_hh_fec_in!N32/RES_hh_num_in!N32)</f>
        <v>679.45833622310681</v>
      </c>
      <c r="O32" s="77">
        <f>IF(RES_hh_fec_in!O32=0,0,1000*11630*RES_hh_fec_in!O32/RES_hh_num_in!O32)</f>
        <v>650.88908020570966</v>
      </c>
      <c r="P32" s="77">
        <f>IF(RES_hh_fec_in!P32=0,0,1000*11630*RES_hh_fec_in!P32/RES_hh_num_in!P32)</f>
        <v>603.73827956558171</v>
      </c>
      <c r="Q32" s="77">
        <f>IF(RES_hh_fec_in!Q32=0,0,1000*11630*RES_hh_fec_in!Q32/RES_hh_num_in!Q32)</f>
        <v>623.87557723198267</v>
      </c>
      <c r="R32" s="77">
        <f>IF(RES_hh_fec_in!R32=0,0,1000*11630*RES_hh_fec_in!R32/RES_hh_num_in!R32)</f>
        <v>685.52156594119435</v>
      </c>
      <c r="S32" s="77">
        <f>IF(RES_hh_fec_in!S32=0,0,1000*11630*RES_hh_fec_in!S32/RES_hh_num_in!S32)</f>
        <v>665.64750751801807</v>
      </c>
      <c r="T32" s="77">
        <f>IF(RES_hh_fec_in!T32=0,0,1000*11630*RES_hh_fec_in!T32/RES_hh_num_in!T32)</f>
        <v>627.00733300877187</v>
      </c>
      <c r="U32" s="77">
        <f>IF(RES_hh_fec_in!U32=0,0,1000*11630*RES_hh_fec_in!U32/RES_hh_num_in!U32)</f>
        <v>658.94422009175378</v>
      </c>
      <c r="V32" s="77">
        <f>IF(RES_hh_fec_in!V32=0,0,1000*11630*RES_hh_fec_in!V32/RES_hh_num_in!V32)</f>
        <v>604.99335511994639</v>
      </c>
      <c r="W32" s="77">
        <f>IF(RES_hh_fec_in!W32=0,0,1000*11630*RES_hh_fec_in!W32/RES_hh_num_in!W32)</f>
        <v>652.46164851868218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11560.484393333203</v>
      </c>
      <c r="D3" s="65">
        <f>IF(RES_hh_tes_in!D3=0,0,1000*11630*RES_hh_tes_in!D3/RES_hh_num_in!D3)</f>
        <v>10992.863112509456</v>
      </c>
      <c r="E3" s="65">
        <f>IF(RES_hh_tes_in!E3=0,0,1000*11630*RES_hh_tes_in!E3/RES_hh_num_in!E3)</f>
        <v>10937.699818677916</v>
      </c>
      <c r="F3" s="65">
        <f>IF(RES_hh_tes_in!F3=0,0,1000*11630*RES_hh_tes_in!F3/RES_hh_num_in!F3)</f>
        <v>10670.775139531381</v>
      </c>
      <c r="G3" s="65">
        <f>IF(RES_hh_tes_in!G3=0,0,1000*11630*RES_hh_tes_in!G3/RES_hh_num_in!G3)</f>
        <v>10361.588191929832</v>
      </c>
      <c r="H3" s="65">
        <f>IF(RES_hh_tes_in!H3=0,0,1000*11630*RES_hh_tes_in!H3/RES_hh_num_in!H3)</f>
        <v>9954.2621270940817</v>
      </c>
      <c r="I3" s="65">
        <f>IF(RES_hh_tes_in!I3=0,0,1000*11630*RES_hh_tes_in!I3/RES_hh_num_in!I3)</f>
        <v>10963.234111836173</v>
      </c>
      <c r="J3" s="65">
        <f>IF(RES_hh_tes_in!J3=0,0,1000*11630*RES_hh_tes_in!J3/RES_hh_num_in!J3)</f>
        <v>10447.097986795008</v>
      </c>
      <c r="K3" s="65">
        <f>IF(RES_hh_tes_in!K3=0,0,1000*11630*RES_hh_tes_in!K3/RES_hh_num_in!K3)</f>
        <v>10557.529140259123</v>
      </c>
      <c r="L3" s="65">
        <f>IF(RES_hh_tes_in!L3=0,0,1000*11630*RES_hh_tes_in!L3/RES_hh_num_in!L3)</f>
        <v>11062.824975288895</v>
      </c>
      <c r="M3" s="65">
        <f>IF(RES_hh_tes_in!M3=0,0,1000*11630*RES_hh_tes_in!M3/RES_hh_num_in!M3)</f>
        <v>10090.196807922399</v>
      </c>
      <c r="N3" s="65">
        <f>IF(RES_hh_tes_in!N3=0,0,1000*11630*RES_hh_tes_in!N3/RES_hh_num_in!N3)</f>
        <v>10374.595015970595</v>
      </c>
      <c r="O3" s="65">
        <f>IF(RES_hh_tes_in!O3=0,0,1000*11630*RES_hh_tes_in!O3/RES_hh_num_in!O3)</f>
        <v>9899.1107348460955</v>
      </c>
      <c r="P3" s="65">
        <f>IF(RES_hh_tes_in!P3=0,0,1000*11630*RES_hh_tes_in!P3/RES_hh_num_in!P3)</f>
        <v>9155.7901184980055</v>
      </c>
      <c r="Q3" s="65">
        <f>IF(RES_hh_tes_in!Q3=0,0,1000*11630*RES_hh_tes_in!Q3/RES_hh_num_in!Q3)</f>
        <v>8518.4583921258509</v>
      </c>
      <c r="R3" s="65">
        <f>IF(RES_hh_tes_in!R3=0,0,1000*11630*RES_hh_tes_in!R3/RES_hh_num_in!R3)</f>
        <v>8946.8146893313278</v>
      </c>
      <c r="S3" s="65">
        <f>IF(RES_hh_tes_in!S3=0,0,1000*11630*RES_hh_tes_in!S3/RES_hh_num_in!S3)</f>
        <v>8619.6591310870317</v>
      </c>
      <c r="T3" s="65">
        <f>IF(RES_hh_tes_in!T3=0,0,1000*11630*RES_hh_tes_in!T3/RES_hh_num_in!T3)</f>
        <v>8424.5760327088556</v>
      </c>
      <c r="U3" s="65">
        <f>IF(RES_hh_tes_in!U3=0,0,1000*11630*RES_hh_tes_in!U3/RES_hh_num_in!U3)</f>
        <v>7851.7091276563215</v>
      </c>
      <c r="V3" s="65">
        <f>IF(RES_hh_tes_in!V3=0,0,1000*11630*RES_hh_tes_in!V3/RES_hh_num_in!V3)</f>
        <v>7321.6446081745698</v>
      </c>
      <c r="W3" s="65">
        <f>IF(RES_hh_tes_in!W3=0,0,1000*11630*RES_hh_tes_in!W3/RES_hh_num_in!W3)</f>
        <v>6511.9661276794895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9629.2446410310786</v>
      </c>
      <c r="D4" s="69">
        <f>IF(RES_hh_tes_in!D4=0,0,1000*11630*RES_hh_tes_in!D4/RES_hh_num_in!D4)</f>
        <v>9149.510251057236</v>
      </c>
      <c r="E4" s="69">
        <f>IF(RES_hh_tes_in!E4=0,0,1000*11630*RES_hh_tes_in!E4/RES_hh_num_in!E4)</f>
        <v>9152.0821037510395</v>
      </c>
      <c r="F4" s="69">
        <f>IF(RES_hh_tes_in!F4=0,0,1000*11630*RES_hh_tes_in!F4/RES_hh_num_in!F4)</f>
        <v>8883.4702639685329</v>
      </c>
      <c r="G4" s="69">
        <f>IF(RES_hh_tes_in!G4=0,0,1000*11630*RES_hh_tes_in!G4/RES_hh_num_in!G4)</f>
        <v>8604.2956868894489</v>
      </c>
      <c r="H4" s="69">
        <f>IF(RES_hh_tes_in!H4=0,0,1000*11630*RES_hh_tes_in!H4/RES_hh_num_in!H4)</f>
        <v>8166.7924449824313</v>
      </c>
      <c r="I4" s="69">
        <f>IF(RES_hh_tes_in!I4=0,0,1000*11630*RES_hh_tes_in!I4/RES_hh_num_in!I4)</f>
        <v>9329.4351471890404</v>
      </c>
      <c r="J4" s="69">
        <f>IF(RES_hh_tes_in!J4=0,0,1000*11630*RES_hh_tes_in!J4/RES_hh_num_in!J4)</f>
        <v>8875.0296414945878</v>
      </c>
      <c r="K4" s="69">
        <f>IF(RES_hh_tes_in!K4=0,0,1000*11630*RES_hh_tes_in!K4/RES_hh_num_in!K4)</f>
        <v>9084.6883273692711</v>
      </c>
      <c r="L4" s="69">
        <f>IF(RES_hh_tes_in!L4=0,0,1000*11630*RES_hh_tes_in!L4/RES_hh_num_in!L4)</f>
        <v>9482.664986297701</v>
      </c>
      <c r="M4" s="69">
        <f>IF(RES_hh_tes_in!M4=0,0,1000*11630*RES_hh_tes_in!M4/RES_hh_num_in!M4)</f>
        <v>8613.4092738618656</v>
      </c>
      <c r="N4" s="69">
        <f>IF(RES_hh_tes_in!N4=0,0,1000*11630*RES_hh_tes_in!N4/RES_hh_num_in!N4)</f>
        <v>8844.6731184060664</v>
      </c>
      <c r="O4" s="69">
        <f>IF(RES_hh_tes_in!O4=0,0,1000*11630*RES_hh_tes_in!O4/RES_hh_num_in!O4)</f>
        <v>8419.4845997310586</v>
      </c>
      <c r="P4" s="69">
        <f>IF(RES_hh_tes_in!P4=0,0,1000*11630*RES_hh_tes_in!P4/RES_hh_num_in!P4)</f>
        <v>7747.2371069293904</v>
      </c>
      <c r="Q4" s="69">
        <f>IF(RES_hh_tes_in!Q4=0,0,1000*11630*RES_hh_tes_in!Q4/RES_hh_num_in!Q4)</f>
        <v>7128.2512031228907</v>
      </c>
      <c r="R4" s="69">
        <f>IF(RES_hh_tes_in!R4=0,0,1000*11630*RES_hh_tes_in!R4/RES_hh_num_in!R4)</f>
        <v>7407.292032597753</v>
      </c>
      <c r="S4" s="69">
        <f>IF(RES_hh_tes_in!S4=0,0,1000*11630*RES_hh_tes_in!S4/RES_hh_num_in!S4)</f>
        <v>7088.513653741501</v>
      </c>
      <c r="T4" s="69">
        <f>IF(RES_hh_tes_in!T4=0,0,1000*11630*RES_hh_tes_in!T4/RES_hh_num_in!T4)</f>
        <v>6923.3788933071937</v>
      </c>
      <c r="U4" s="69">
        <f>IF(RES_hh_tes_in!U4=0,0,1000*11630*RES_hh_tes_in!U4/RES_hh_num_in!U4)</f>
        <v>6309.5481036551382</v>
      </c>
      <c r="V4" s="69">
        <f>IF(RES_hh_tes_in!V4=0,0,1000*11630*RES_hh_tes_in!V4/RES_hh_num_in!V4)</f>
        <v>5822.8525143845727</v>
      </c>
      <c r="W4" s="69">
        <f>IF(RES_hh_tes_in!W4=0,0,1000*11630*RES_hh_tes_in!W4/RES_hh_num_in!W4)</f>
        <v>4960.4915761766006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8351.9322387583416</v>
      </c>
      <c r="D5" s="72">
        <f>IF(RES_hh_tes_in!D5=0,0,1000*11630*RES_hh_tes_in!D5/RES_hh_num_in!D5)</f>
        <v>9995.7446292495624</v>
      </c>
      <c r="E5" s="72">
        <f>IF(RES_hh_tes_in!E5=0,0,1000*11630*RES_hh_tes_in!E5/RES_hh_num_in!E5)</f>
        <v>7369.9228925651614</v>
      </c>
      <c r="F5" s="72">
        <f>IF(RES_hh_tes_in!F5=0,0,1000*11630*RES_hh_tes_in!F5/RES_hh_num_in!F5)</f>
        <v>10499.877988550479</v>
      </c>
      <c r="G5" s="72">
        <f>IF(RES_hh_tes_in!G5=0,0,1000*11630*RES_hh_tes_in!G5/RES_hh_num_in!G5)</f>
        <v>9705.8635468637985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8279.0504307723895</v>
      </c>
      <c r="M5" s="72">
        <f>IF(RES_hh_tes_in!M5=0,0,1000*11630*RES_hh_tes_in!M5/RES_hh_num_in!M5)</f>
        <v>9656.0025719646746</v>
      </c>
      <c r="N5" s="72">
        <f>IF(RES_hh_tes_in!N5=0,0,1000*11630*RES_hh_tes_in!N5/RES_hh_num_in!N5)</f>
        <v>8790.3508484065787</v>
      </c>
      <c r="O5" s="72">
        <f>IF(RES_hh_tes_in!O5=0,0,1000*11630*RES_hh_tes_in!O5/RES_hh_num_in!O5)</f>
        <v>9148.8377782765128</v>
      </c>
      <c r="P5" s="72">
        <f>IF(RES_hh_tes_in!P5=0,0,1000*11630*RES_hh_tes_in!P5/RES_hh_num_in!P5)</f>
        <v>8981.4503086663426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6804.2572223754214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0</v>
      </c>
      <c r="O6" s="72">
        <f>IF(RES_hh_tes_in!O6=0,0,1000*11630*RES_hh_tes_in!O6/RES_hh_num_in!O6)</f>
        <v>0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9981.3764690453208</v>
      </c>
      <c r="K7" s="72">
        <f>IF(RES_hh_tes_in!K7=0,0,1000*11630*RES_hh_tes_in!K7/RES_hh_num_in!K7)</f>
        <v>8260.7262700566789</v>
      </c>
      <c r="L7" s="72">
        <f>IF(RES_hh_tes_in!L7=0,0,1000*11630*RES_hh_tes_in!L7/RES_hh_num_in!L7)</f>
        <v>7304.8931708365808</v>
      </c>
      <c r="M7" s="72">
        <f>IF(RES_hh_tes_in!M7=0,0,1000*11630*RES_hh_tes_in!M7/RES_hh_num_in!M7)</f>
        <v>9211.3630647178088</v>
      </c>
      <c r="N7" s="72">
        <f>IF(RES_hh_tes_in!N7=0,0,1000*11630*RES_hh_tes_in!N7/RES_hh_num_in!N7)</f>
        <v>9434.0507097375812</v>
      </c>
      <c r="O7" s="72">
        <f>IF(RES_hh_tes_in!O7=0,0,1000*11630*RES_hh_tes_in!O7/RES_hh_num_in!O7)</f>
        <v>7896.9614533139202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9531.7697606850234</v>
      </c>
      <c r="D8" s="72">
        <f>IF(RES_hh_tes_in!D8=0,0,1000*11630*RES_hh_tes_in!D8/RES_hh_num_in!D8)</f>
        <v>8626.1543714728014</v>
      </c>
      <c r="E8" s="72">
        <f>IF(RES_hh_tes_in!E8=0,0,1000*11630*RES_hh_tes_in!E8/RES_hh_num_in!E8)</f>
        <v>8553.3460533400139</v>
      </c>
      <c r="F8" s="72">
        <f>IF(RES_hh_tes_in!F8=0,0,1000*11630*RES_hh_tes_in!F8/RES_hh_num_in!F8)</f>
        <v>8294.3732584140889</v>
      </c>
      <c r="G8" s="72">
        <f>IF(RES_hh_tes_in!G8=0,0,1000*11630*RES_hh_tes_in!G8/RES_hh_num_in!G8)</f>
        <v>8821.460320154134</v>
      </c>
      <c r="H8" s="72">
        <f>IF(RES_hh_tes_in!H8=0,0,1000*11630*RES_hh_tes_in!H8/RES_hh_num_in!H8)</f>
        <v>8357.4155279985789</v>
      </c>
      <c r="I8" s="72">
        <f>IF(RES_hh_tes_in!I8=0,0,1000*11630*RES_hh_tes_in!I8/RES_hh_num_in!I8)</f>
        <v>8885.5767275735961</v>
      </c>
      <c r="J8" s="72">
        <f>IF(RES_hh_tes_in!J8=0,0,1000*11630*RES_hh_tes_in!J8/RES_hh_num_in!J8)</f>
        <v>8658.3847556134497</v>
      </c>
      <c r="K8" s="72">
        <f>IF(RES_hh_tes_in!K8=0,0,1000*11630*RES_hh_tes_in!K8/RES_hh_num_in!K8)</f>
        <v>8826.3610916582911</v>
      </c>
      <c r="L8" s="72">
        <f>IF(RES_hh_tes_in!L8=0,0,1000*11630*RES_hh_tes_in!L8/RES_hh_num_in!L8)</f>
        <v>9252.9602804560782</v>
      </c>
      <c r="M8" s="72">
        <f>IF(RES_hh_tes_in!M8=0,0,1000*11630*RES_hh_tes_in!M8/RES_hh_num_in!M8)</f>
        <v>8443.4281180942908</v>
      </c>
      <c r="N8" s="72">
        <f>IF(RES_hh_tes_in!N8=0,0,1000*11630*RES_hh_tes_in!N8/RES_hh_num_in!N8)</f>
        <v>8798.4891876133552</v>
      </c>
      <c r="O8" s="72">
        <f>IF(RES_hh_tes_in!O8=0,0,1000*11630*RES_hh_tes_in!O8/RES_hh_num_in!O8)</f>
        <v>8112.0930258301314</v>
      </c>
      <c r="P8" s="72">
        <f>IF(RES_hh_tes_in!P8=0,0,1000*11630*RES_hh_tes_in!P8/RES_hh_num_in!P8)</f>
        <v>7656.7599743913634</v>
      </c>
      <c r="Q8" s="72">
        <f>IF(RES_hh_tes_in!Q8=0,0,1000*11630*RES_hh_tes_in!Q8/RES_hh_num_in!Q8)</f>
        <v>6864.8159725359992</v>
      </c>
      <c r="R8" s="72">
        <f>IF(RES_hh_tes_in!R8=0,0,1000*11630*RES_hh_tes_in!R8/RES_hh_num_in!R8)</f>
        <v>7584.3132906732299</v>
      </c>
      <c r="S8" s="72">
        <f>IF(RES_hh_tes_in!S8=0,0,1000*11630*RES_hh_tes_in!S8/RES_hh_num_in!S8)</f>
        <v>6769.2822937700239</v>
      </c>
      <c r="T8" s="72">
        <f>IF(RES_hh_tes_in!T8=0,0,1000*11630*RES_hh_tes_in!T8/RES_hh_num_in!T8)</f>
        <v>6564.7513503738219</v>
      </c>
      <c r="U8" s="72">
        <f>IF(RES_hh_tes_in!U8=0,0,1000*11630*RES_hh_tes_in!U8/RES_hh_num_in!U8)</f>
        <v>6330.1788041993141</v>
      </c>
      <c r="V8" s="72">
        <f>IF(RES_hh_tes_in!V8=0,0,1000*11630*RES_hh_tes_in!V8/RES_hh_num_in!V8)</f>
        <v>5636.5865164878978</v>
      </c>
      <c r="W8" s="72">
        <f>IF(RES_hh_tes_in!W8=0,0,1000*11630*RES_hh_tes_in!W8/RES_hh_num_in!W8)</f>
        <v>5016.7162738213883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9468.8623762367934</v>
      </c>
      <c r="D9" s="72">
        <f>IF(RES_hh_tes_in!D9=0,0,1000*11630*RES_hh_tes_in!D9/RES_hh_num_in!D9)</f>
        <v>8699.3770178734012</v>
      </c>
      <c r="E9" s="72">
        <f>IF(RES_hh_tes_in!E9=0,0,1000*11630*RES_hh_tes_in!E9/RES_hh_num_in!E9)</f>
        <v>9450.0922905848238</v>
      </c>
      <c r="F9" s="72">
        <f>IF(RES_hh_tes_in!F9=0,0,1000*11630*RES_hh_tes_in!F9/RES_hh_num_in!F9)</f>
        <v>9183.4219938898914</v>
      </c>
      <c r="G9" s="72">
        <f>IF(RES_hh_tes_in!G9=0,0,1000*11630*RES_hh_tes_in!G9/RES_hh_num_in!G9)</f>
        <v>8036.9051974975273</v>
      </c>
      <c r="H9" s="72">
        <f>IF(RES_hh_tes_in!H9=0,0,1000*11630*RES_hh_tes_in!H9/RES_hh_num_in!H9)</f>
        <v>7573.4165442200056</v>
      </c>
      <c r="I9" s="72">
        <f>IF(RES_hh_tes_in!I9=0,0,1000*11630*RES_hh_tes_in!I9/RES_hh_num_in!I9)</f>
        <v>9368.3111038889183</v>
      </c>
      <c r="J9" s="72">
        <f>IF(RES_hh_tes_in!J9=0,0,1000*11630*RES_hh_tes_in!J9/RES_hh_num_in!J9)</f>
        <v>8968.5491538371607</v>
      </c>
      <c r="K9" s="72">
        <f>IF(RES_hh_tes_in!K9=0,0,1000*11630*RES_hh_tes_in!K9/RES_hh_num_in!K9)</f>
        <v>9261.8862948467759</v>
      </c>
      <c r="L9" s="72">
        <f>IF(RES_hh_tes_in!L9=0,0,1000*11630*RES_hh_tes_in!L9/RES_hh_num_in!L9)</f>
        <v>9505.6568148957449</v>
      </c>
      <c r="M9" s="72">
        <f>IF(RES_hh_tes_in!M9=0,0,1000*11630*RES_hh_tes_in!M9/RES_hh_num_in!M9)</f>
        <v>8272.7977350891506</v>
      </c>
      <c r="N9" s="72">
        <f>IF(RES_hh_tes_in!N9=0,0,1000*11630*RES_hh_tes_in!N9/RES_hh_num_in!N9)</f>
        <v>8778.9800261752243</v>
      </c>
      <c r="O9" s="72">
        <f>IF(RES_hh_tes_in!O9=0,0,1000*11630*RES_hh_tes_in!O9/RES_hh_num_in!O9)</f>
        <v>8241.8160442309654</v>
      </c>
      <c r="P9" s="72">
        <f>IF(RES_hh_tes_in!P9=0,0,1000*11630*RES_hh_tes_in!P9/RES_hh_num_in!P9)</f>
        <v>7752.3964330560839</v>
      </c>
      <c r="Q9" s="72">
        <f>IF(RES_hh_tes_in!Q9=0,0,1000*11630*RES_hh_tes_in!Q9/RES_hh_num_in!Q9)</f>
        <v>7168.1272958193877</v>
      </c>
      <c r="R9" s="72">
        <f>IF(RES_hh_tes_in!R9=0,0,1000*11630*RES_hh_tes_in!R9/RES_hh_num_in!R9)</f>
        <v>7287.3224960793295</v>
      </c>
      <c r="S9" s="72">
        <f>IF(RES_hh_tes_in!S9=0,0,1000*11630*RES_hh_tes_in!S9/RES_hh_num_in!S9)</f>
        <v>7079.5263142526792</v>
      </c>
      <c r="T9" s="72">
        <f>IF(RES_hh_tes_in!T9=0,0,1000*11630*RES_hh_tes_in!T9/RES_hh_num_in!T9)</f>
        <v>6796.0403202260013</v>
      </c>
      <c r="U9" s="72">
        <f>IF(RES_hh_tes_in!U9=0,0,1000*11630*RES_hh_tes_in!U9/RES_hh_num_in!U9)</f>
        <v>6139.6507889427103</v>
      </c>
      <c r="V9" s="72">
        <f>IF(RES_hh_tes_in!V9=0,0,1000*11630*RES_hh_tes_in!V9/RES_hh_num_in!V9)</f>
        <v>5893.055200486956</v>
      </c>
      <c r="W9" s="72">
        <f>IF(RES_hh_tes_in!W9=0,0,1000*11630*RES_hh_tes_in!W9/RES_hh_num_in!W9)</f>
        <v>4875.094444626513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9584.3439852750853</v>
      </c>
      <c r="D11" s="72">
        <f>IF(RES_hh_tes_in!D11=0,0,1000*11630*RES_hh_tes_in!D11/RES_hh_num_in!D11)</f>
        <v>9369.1322525348496</v>
      </c>
      <c r="E11" s="72">
        <f>IF(RES_hh_tes_in!E11=0,0,1000*11630*RES_hh_tes_in!E11/RES_hh_num_in!E11)</f>
        <v>8868.6845234285011</v>
      </c>
      <c r="F11" s="72">
        <f>IF(RES_hh_tes_in!F11=0,0,1000*11630*RES_hh_tes_in!F11/RES_hh_num_in!F11)</f>
        <v>8640.2061546055484</v>
      </c>
      <c r="G11" s="72">
        <f>IF(RES_hh_tes_in!G11=0,0,1000*11630*RES_hh_tes_in!G11/RES_hh_num_in!G11)</f>
        <v>8800.7732351525865</v>
      </c>
      <c r="H11" s="72">
        <f>IF(RES_hh_tes_in!H11=0,0,1000*11630*RES_hh_tes_in!H11/RES_hh_num_in!H11)</f>
        <v>8688.6115584241725</v>
      </c>
      <c r="I11" s="72">
        <f>IF(RES_hh_tes_in!I11=0,0,1000*11630*RES_hh_tes_in!I11/RES_hh_num_in!I11)</f>
        <v>8957.149320015149</v>
      </c>
      <c r="J11" s="72">
        <f>IF(RES_hh_tes_in!J11=0,0,1000*11630*RES_hh_tes_in!J11/RES_hh_num_in!J11)</f>
        <v>8434.994887369392</v>
      </c>
      <c r="K11" s="72">
        <f>IF(RES_hh_tes_in!K11=0,0,1000*11630*RES_hh_tes_in!K11/RES_hh_num_in!K11)</f>
        <v>8668.6783194364161</v>
      </c>
      <c r="L11" s="72">
        <f>IF(RES_hh_tes_in!L11=0,0,1000*11630*RES_hh_tes_in!L11/RES_hh_num_in!L11)</f>
        <v>9361.9762198117751</v>
      </c>
      <c r="M11" s="72">
        <f>IF(RES_hh_tes_in!M11=0,0,1000*11630*RES_hh_tes_in!M11/RES_hh_num_in!M11)</f>
        <v>8622.3249029807084</v>
      </c>
      <c r="N11" s="72">
        <f>IF(RES_hh_tes_in!N11=0,0,1000*11630*RES_hh_tes_in!N11/RES_hh_num_in!N11)</f>
        <v>8784.3498797841839</v>
      </c>
      <c r="O11" s="72">
        <f>IF(RES_hh_tes_in!O11=0,0,1000*11630*RES_hh_tes_in!O11/RES_hh_num_in!O11)</f>
        <v>8484.0411412643334</v>
      </c>
      <c r="P11" s="72">
        <f>IF(RES_hh_tes_in!P11=0,0,1000*11630*RES_hh_tes_in!P11/RES_hh_num_in!P11)</f>
        <v>7573.8851475733536</v>
      </c>
      <c r="Q11" s="72">
        <f>IF(RES_hh_tes_in!Q11=0,0,1000*11630*RES_hh_tes_in!Q11/RES_hh_num_in!Q11)</f>
        <v>7012.4042091887432</v>
      </c>
      <c r="R11" s="72">
        <f>IF(RES_hh_tes_in!R11=0,0,1000*11630*RES_hh_tes_in!R11/RES_hh_num_in!R11)</f>
        <v>7411.7021436052564</v>
      </c>
      <c r="S11" s="72">
        <f>IF(RES_hh_tes_in!S11=0,0,1000*11630*RES_hh_tes_in!S11/RES_hh_num_in!S11)</f>
        <v>7089.5515308454687</v>
      </c>
      <c r="T11" s="72">
        <f>IF(RES_hh_tes_in!T11=0,0,1000*11630*RES_hh_tes_in!T11/RES_hh_num_in!T11)</f>
        <v>6843.4824006751423</v>
      </c>
      <c r="U11" s="72">
        <f>IF(RES_hh_tes_in!U11=0,0,1000*11630*RES_hh_tes_in!U11/RES_hh_num_in!U11)</f>
        <v>6383.3083023444706</v>
      </c>
      <c r="V11" s="72">
        <f>IF(RES_hh_tes_in!V11=0,0,1000*11630*RES_hh_tes_in!V11/RES_hh_num_in!V11)</f>
        <v>5715.4791444979674</v>
      </c>
      <c r="W11" s="72">
        <f>IF(RES_hh_tes_in!W11=0,0,1000*11630*RES_hh_tes_in!W11/RES_hh_num_in!W11)</f>
        <v>4926.9749469534372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0</v>
      </c>
      <c r="S12" s="72">
        <f>IF(RES_hh_tes_in!S12=0,0,1000*11630*RES_hh_tes_in!S12/RES_hh_num_in!S12)</f>
        <v>0</v>
      </c>
      <c r="T12" s="72">
        <f>IF(RES_hh_tes_in!T12=0,0,1000*11630*RES_hh_tes_in!T12/RES_hh_num_in!T12)</f>
        <v>0</v>
      </c>
      <c r="U12" s="72">
        <f>IF(RES_hh_tes_in!U12=0,0,1000*11630*RES_hh_tes_in!U12/RES_hh_num_in!U12)</f>
        <v>0</v>
      </c>
      <c r="V12" s="72">
        <f>IF(RES_hh_tes_in!V12=0,0,1000*11630*RES_hh_tes_in!V12/RES_hh_num_in!V12)</f>
        <v>0</v>
      </c>
      <c r="W12" s="72">
        <f>IF(RES_hh_tes_in!W12=0,0,1000*11630*RES_hh_tes_in!W12/RES_hh_num_in!W12)</f>
        <v>0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10216.042092290121</v>
      </c>
      <c r="D13" s="74">
        <f>IF(RES_hh_tes_in!D13=0,0,1000*11630*RES_hh_tes_in!D13/RES_hh_num_in!D13)</f>
        <v>9235.1792124304757</v>
      </c>
      <c r="E13" s="74">
        <f>IF(RES_hh_tes_in!E13=0,0,1000*11630*RES_hh_tes_in!E13/RES_hh_num_in!E13)</f>
        <v>8920.4764714459598</v>
      </c>
      <c r="F13" s="74">
        <f>IF(RES_hh_tes_in!F13=0,0,1000*11630*RES_hh_tes_in!F13/RES_hh_num_in!F13)</f>
        <v>8685.9072938618392</v>
      </c>
      <c r="G13" s="74">
        <f>IF(RES_hh_tes_in!G13=0,0,1000*11630*RES_hh_tes_in!G13/RES_hh_num_in!G13)</f>
        <v>8382.5294790002499</v>
      </c>
      <c r="H13" s="74">
        <f>IF(RES_hh_tes_in!H13=0,0,1000*11630*RES_hh_tes_in!H13/RES_hh_num_in!H13)</f>
        <v>7590.3599705301385</v>
      </c>
      <c r="I13" s="74">
        <f>IF(RES_hh_tes_in!I13=0,0,1000*11630*RES_hh_tes_in!I13/RES_hh_num_in!I13)</f>
        <v>9364.6241625180301</v>
      </c>
      <c r="J13" s="74">
        <f>IF(RES_hh_tes_in!J13=0,0,1000*11630*RES_hh_tes_in!J13/RES_hh_num_in!J13)</f>
        <v>9124.2230765133099</v>
      </c>
      <c r="K13" s="74">
        <f>IF(RES_hh_tes_in!K13=0,0,1000*11630*RES_hh_tes_in!K13/RES_hh_num_in!K13)</f>
        <v>9028.7906599846774</v>
      </c>
      <c r="L13" s="74">
        <f>IF(RES_hh_tes_in!L13=0,0,1000*11630*RES_hh_tes_in!L13/RES_hh_num_in!L13)</f>
        <v>10573.273157833362</v>
      </c>
      <c r="M13" s="74">
        <f>IF(RES_hh_tes_in!M13=0,0,1000*11630*RES_hh_tes_in!M13/RES_hh_num_in!M13)</f>
        <v>8750.2463403177644</v>
      </c>
      <c r="N13" s="74">
        <f>IF(RES_hh_tes_in!N13=0,0,1000*11630*RES_hh_tes_in!N13/RES_hh_num_in!N13)</f>
        <v>8685.9741513279296</v>
      </c>
      <c r="O13" s="74">
        <f>IF(RES_hh_tes_in!O13=0,0,1000*11630*RES_hh_tes_in!O13/RES_hh_num_in!O13)</f>
        <v>8285.4139040963855</v>
      </c>
      <c r="P13" s="74">
        <f>IF(RES_hh_tes_in!P13=0,0,1000*11630*RES_hh_tes_in!P13/RES_hh_num_in!P13)</f>
        <v>7613.0379346176005</v>
      </c>
      <c r="Q13" s="74">
        <f>IF(RES_hh_tes_in!Q13=0,0,1000*11630*RES_hh_tes_in!Q13/RES_hh_num_in!Q13)</f>
        <v>7067.7865927710036</v>
      </c>
      <c r="R13" s="74">
        <f>IF(RES_hh_tes_in!R13=0,0,1000*11630*RES_hh_tes_in!R13/RES_hh_num_in!R13)</f>
        <v>7231.2083203842139</v>
      </c>
      <c r="S13" s="74">
        <f>IF(RES_hh_tes_in!S13=0,0,1000*11630*RES_hh_tes_in!S13/RES_hh_num_in!S13)</f>
        <v>6728.9757568606119</v>
      </c>
      <c r="T13" s="74">
        <f>IF(RES_hh_tes_in!T13=0,0,1000*11630*RES_hh_tes_in!T13/RES_hh_num_in!T13)</f>
        <v>8011.5409136369444</v>
      </c>
      <c r="U13" s="74">
        <f>IF(RES_hh_tes_in!U13=0,0,1000*11630*RES_hh_tes_in!U13/RES_hh_num_in!U13)</f>
        <v>6159.9737568265027</v>
      </c>
      <c r="V13" s="74">
        <f>IF(RES_hh_tes_in!V13=0,0,1000*11630*RES_hh_tes_in!V13/RES_hh_num_in!V13)</f>
        <v>5468.0156769088553</v>
      </c>
      <c r="W13" s="74">
        <f>IF(RES_hh_tes_in!W13=0,0,1000*11630*RES_hh_tes_in!W13/RES_hh_num_in!W13)</f>
        <v>5190.4496176189223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58.522292014073422</v>
      </c>
      <c r="D14" s="76">
        <f>IF(RES_hh_tes_in!D14=0,0,1000*11630*RES_hh_tes_in!D14/RES_hh_num_in!D14)</f>
        <v>62.615060138495558</v>
      </c>
      <c r="E14" s="76">
        <f>IF(RES_hh_tes_in!E14=0,0,1000*11630*RES_hh_tes_in!E14/RES_hh_num_in!E14)</f>
        <v>66.229196304037643</v>
      </c>
      <c r="F14" s="76">
        <f>IF(RES_hh_tes_in!F14=0,0,1000*11630*RES_hh_tes_in!F14/RES_hh_num_in!F14)</f>
        <v>62.188395203904733</v>
      </c>
      <c r="G14" s="76">
        <f>IF(RES_hh_tes_in!G14=0,0,1000*11630*RES_hh_tes_in!G14/RES_hh_num_in!G14)</f>
        <v>67.063045961018162</v>
      </c>
      <c r="H14" s="76">
        <f>IF(RES_hh_tes_in!H14=0,0,1000*11630*RES_hh_tes_in!H14/RES_hh_num_in!H14)</f>
        <v>59.89215740904686</v>
      </c>
      <c r="I14" s="76">
        <f>IF(RES_hh_tes_in!I14=0,0,1000*11630*RES_hh_tes_in!I14/RES_hh_num_in!I14)</f>
        <v>75.492176390851185</v>
      </c>
      <c r="J14" s="76">
        <f>IF(RES_hh_tes_in!J14=0,0,1000*11630*RES_hh_tes_in!J14/RES_hh_num_in!J14)</f>
        <v>66.628802604733252</v>
      </c>
      <c r="K14" s="76">
        <f>IF(RES_hh_tes_in!K14=0,0,1000*11630*RES_hh_tes_in!K14/RES_hh_num_in!K14)</f>
        <v>66.659356914957186</v>
      </c>
      <c r="L14" s="76">
        <f>IF(RES_hh_tes_in!L14=0,0,1000*11630*RES_hh_tes_in!L14/RES_hh_num_in!L14)</f>
        <v>60.834491944525418</v>
      </c>
      <c r="M14" s="76">
        <f>IF(RES_hh_tes_in!M14=0,0,1000*11630*RES_hh_tes_in!M14/RES_hh_num_in!M14)</f>
        <v>54.603603394675254</v>
      </c>
      <c r="N14" s="76">
        <f>IF(RES_hh_tes_in!N14=0,0,1000*11630*RES_hh_tes_in!N14/RES_hh_num_in!N14)</f>
        <v>57.501174763469336</v>
      </c>
      <c r="O14" s="76">
        <f>IF(RES_hh_tes_in!O14=0,0,1000*11630*RES_hh_tes_in!O14/RES_hh_num_in!O14)</f>
        <v>53.897207677137743</v>
      </c>
      <c r="P14" s="76">
        <f>IF(RES_hh_tes_in!P14=0,0,1000*11630*RES_hh_tes_in!P14/RES_hh_num_in!P14)</f>
        <v>58.559898465066205</v>
      </c>
      <c r="Q14" s="76">
        <f>IF(RES_hh_tes_in!Q14=0,0,1000*11630*RES_hh_tes_in!Q14/RES_hh_num_in!Q14)</f>
        <v>48.303771297138923</v>
      </c>
      <c r="R14" s="76">
        <f>IF(RES_hh_tes_in!R14=0,0,1000*11630*RES_hh_tes_in!R14/RES_hh_num_in!R14)</f>
        <v>47.815680584958621</v>
      </c>
      <c r="S14" s="76">
        <f>IF(RES_hh_tes_in!S14=0,0,1000*11630*RES_hh_tes_in!S14/RES_hh_num_in!S14)</f>
        <v>41.419488622918529</v>
      </c>
      <c r="T14" s="76">
        <f>IF(RES_hh_tes_in!T14=0,0,1000*11630*RES_hh_tes_in!T14/RES_hh_num_in!T14)</f>
        <v>44.321080515857645</v>
      </c>
      <c r="U14" s="76">
        <f>IF(RES_hh_tes_in!U14=0,0,1000*11630*RES_hh_tes_in!U14/RES_hh_num_in!U14)</f>
        <v>40.675491941474441</v>
      </c>
      <c r="V14" s="76">
        <f>IF(RES_hh_tes_in!V14=0,0,1000*11630*RES_hh_tes_in!V14/RES_hh_num_in!V14)</f>
        <v>41.448012950279356</v>
      </c>
      <c r="W14" s="76">
        <f>IF(RES_hh_tes_in!W14=0,0,1000*11630*RES_hh_tes_in!W14/RES_hh_num_in!W14)</f>
        <v>34.605564590299124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0.29588118974920974</v>
      </c>
      <c r="D15" s="69">
        <f t="shared" si="0"/>
        <v>0.50810686740878097</v>
      </c>
      <c r="E15" s="69">
        <f t="shared" si="0"/>
        <v>0.46153797892932141</v>
      </c>
      <c r="F15" s="69">
        <f t="shared" si="0"/>
        <v>0.92320230837081008</v>
      </c>
      <c r="G15" s="69">
        <f t="shared" si="0"/>
        <v>1.4174275522299939</v>
      </c>
      <c r="H15" s="69">
        <f t="shared" si="0"/>
        <v>0.9117971353464559</v>
      </c>
      <c r="I15" s="69">
        <f t="shared" si="0"/>
        <v>2.0111631455828052</v>
      </c>
      <c r="J15" s="69">
        <f t="shared" si="0"/>
        <v>1.4470212398556785</v>
      </c>
      <c r="K15" s="69">
        <f t="shared" si="0"/>
        <v>1.6228593142005019</v>
      </c>
      <c r="L15" s="69">
        <f t="shared" si="0"/>
        <v>3.1648472720295389</v>
      </c>
      <c r="M15" s="69">
        <f t="shared" si="0"/>
        <v>0.6749496029447698</v>
      </c>
      <c r="N15" s="69">
        <f t="shared" si="0"/>
        <v>2.081840907898203</v>
      </c>
      <c r="O15" s="69">
        <f t="shared" si="0"/>
        <v>3.0635350962871732</v>
      </c>
      <c r="P15" s="69">
        <f t="shared" si="0"/>
        <v>4.4217816891097588</v>
      </c>
      <c r="Q15" s="69">
        <f t="shared" si="0"/>
        <v>2.5395722139302905</v>
      </c>
      <c r="R15" s="69">
        <f t="shared" si="0"/>
        <v>2.7337886381586691</v>
      </c>
      <c r="S15" s="69">
        <f t="shared" si="0"/>
        <v>2.6826698322262885</v>
      </c>
      <c r="T15" s="69">
        <f t="shared" si="0"/>
        <v>3.9129347118919364</v>
      </c>
      <c r="U15" s="69">
        <f t="shared" si="0"/>
        <v>2.5128310429983243</v>
      </c>
      <c r="V15" s="69">
        <f t="shared" si="0"/>
        <v>4.3141305626074642</v>
      </c>
      <c r="W15" s="69">
        <f t="shared" si="0"/>
        <v>5.1073041445648624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0.29588118974920974</v>
      </c>
      <c r="D16" s="72">
        <f>IF(RES_hh_tes_in!D16=0,0,1000*11630*RES_hh_tes_in!D16/RES_hh_num_in!D$3)</f>
        <v>0.50810686740878097</v>
      </c>
      <c r="E16" s="72">
        <f>IF(RES_hh_tes_in!E16=0,0,1000*11630*RES_hh_tes_in!E16/RES_hh_num_in!E$3)</f>
        <v>0.46153797892932141</v>
      </c>
      <c r="F16" s="72">
        <f>IF(RES_hh_tes_in!F16=0,0,1000*11630*RES_hh_tes_in!F16/RES_hh_num_in!F$3)</f>
        <v>0.92320230837081008</v>
      </c>
      <c r="G16" s="72">
        <f>IF(RES_hh_tes_in!G16=0,0,1000*11630*RES_hh_tes_in!G16/RES_hh_num_in!G$3)</f>
        <v>1.4174275522299939</v>
      </c>
      <c r="H16" s="72">
        <f>IF(RES_hh_tes_in!H16=0,0,1000*11630*RES_hh_tes_in!H16/RES_hh_num_in!H$3)</f>
        <v>0.9117971353464559</v>
      </c>
      <c r="I16" s="72">
        <f>IF(RES_hh_tes_in!I16=0,0,1000*11630*RES_hh_tes_in!I16/RES_hh_num_in!I$3)</f>
        <v>2.0111631455828052</v>
      </c>
      <c r="J16" s="72">
        <f>IF(RES_hh_tes_in!J16=0,0,1000*11630*RES_hh_tes_in!J16/RES_hh_num_in!J$3)</f>
        <v>1.4470212398556785</v>
      </c>
      <c r="K16" s="72">
        <f>IF(RES_hh_tes_in!K16=0,0,1000*11630*RES_hh_tes_in!K16/RES_hh_num_in!K$3)</f>
        <v>1.6228593142005019</v>
      </c>
      <c r="L16" s="72">
        <f>IF(RES_hh_tes_in!L16=0,0,1000*11630*RES_hh_tes_in!L16/RES_hh_num_in!L$3)</f>
        <v>3.1648472720295389</v>
      </c>
      <c r="M16" s="72">
        <f>IF(RES_hh_tes_in!M16=0,0,1000*11630*RES_hh_tes_in!M16/RES_hh_num_in!M$3)</f>
        <v>0.6749496029447698</v>
      </c>
      <c r="N16" s="72">
        <f>IF(RES_hh_tes_in!N16=0,0,1000*11630*RES_hh_tes_in!N16/RES_hh_num_in!N$3)</f>
        <v>2.081840907898203</v>
      </c>
      <c r="O16" s="72">
        <f>IF(RES_hh_tes_in!O16=0,0,1000*11630*RES_hh_tes_in!O16/RES_hh_num_in!O$3)</f>
        <v>3.0635350962871732</v>
      </c>
      <c r="P16" s="72">
        <f>IF(RES_hh_tes_in!P16=0,0,1000*11630*RES_hh_tes_in!P16/RES_hh_num_in!P$3)</f>
        <v>4.4217816891097588</v>
      </c>
      <c r="Q16" s="72">
        <f>IF(RES_hh_tes_in!Q16=0,0,1000*11630*RES_hh_tes_in!Q16/RES_hh_num_in!Q$3)</f>
        <v>2.5395722139302905</v>
      </c>
      <c r="R16" s="72">
        <f>IF(RES_hh_tes_in!R16=0,0,1000*11630*RES_hh_tes_in!R16/RES_hh_num_in!R$3)</f>
        <v>2.7337886381586691</v>
      </c>
      <c r="S16" s="72">
        <f>IF(RES_hh_tes_in!S16=0,0,1000*11630*RES_hh_tes_in!S16/RES_hh_num_in!S$3)</f>
        <v>2.6826698322262885</v>
      </c>
      <c r="T16" s="72">
        <f>IF(RES_hh_tes_in!T16=0,0,1000*11630*RES_hh_tes_in!T16/RES_hh_num_in!T$3)</f>
        <v>3.9129347118919364</v>
      </c>
      <c r="U16" s="72">
        <f>IF(RES_hh_tes_in!U16=0,0,1000*11630*RES_hh_tes_in!U16/RES_hh_num_in!U$3)</f>
        <v>2.5128310429983243</v>
      </c>
      <c r="V16" s="72">
        <f>IF(RES_hh_tes_in!V16=0,0,1000*11630*RES_hh_tes_in!V16/RES_hh_num_in!V$3)</f>
        <v>4.3141305626074642</v>
      </c>
      <c r="W16" s="72">
        <f>IF(RES_hh_tes_in!W16=0,0,1000*11630*RES_hh_tes_in!W16/RES_hh_num_in!W$3)</f>
        <v>5.1073041445648624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1156.1065515944399</v>
      </c>
      <c r="D17" s="69">
        <f>IF(RES_hh_tes_in!D17=0,0,1000*11630*RES_hh_tes_in!D17/RES_hh_num_in!D17)</f>
        <v>1156.1166932511644</v>
      </c>
      <c r="E17" s="69">
        <f>IF(RES_hh_tes_in!E17=0,0,1000*11630*RES_hh_tes_in!E17/RES_hh_num_in!E17)</f>
        <v>1120.79149206842</v>
      </c>
      <c r="F17" s="69">
        <f>IF(RES_hh_tes_in!F17=0,0,1000*11630*RES_hh_tes_in!F17/RES_hh_num_in!F17)</f>
        <v>1124.5391523337719</v>
      </c>
      <c r="G17" s="69">
        <f>IF(RES_hh_tes_in!G17=0,0,1000*11630*RES_hh_tes_in!G17/RES_hh_num_in!G17)</f>
        <v>1152.8497080132886</v>
      </c>
      <c r="H17" s="69">
        <f>IF(RES_hh_tes_in!H17=0,0,1000*11630*RES_hh_tes_in!H17/RES_hh_num_in!H17)</f>
        <v>1156.4421181218868</v>
      </c>
      <c r="I17" s="69">
        <f>IF(RES_hh_tes_in!I17=0,0,1000*11630*RES_hh_tes_in!I17/RES_hh_num_in!I17)</f>
        <v>1066.5897637785415</v>
      </c>
      <c r="J17" s="69">
        <f>IF(RES_hh_tes_in!J17=0,0,1000*11630*RES_hh_tes_in!J17/RES_hh_num_in!J17)</f>
        <v>1019.7127410954711</v>
      </c>
      <c r="K17" s="69">
        <f>IF(RES_hh_tes_in!K17=0,0,1000*11630*RES_hh_tes_in!K17/RES_hh_num_in!K17)</f>
        <v>984.07031250945022</v>
      </c>
      <c r="L17" s="69">
        <f>IF(RES_hh_tes_in!L17=0,0,1000*11630*RES_hh_tes_in!L17/RES_hh_num_in!L17)</f>
        <v>1028.1895028973659</v>
      </c>
      <c r="M17" s="69">
        <f>IF(RES_hh_tes_in!M17=0,0,1000*11630*RES_hh_tes_in!M17/RES_hh_num_in!M17)</f>
        <v>966.42707662349835</v>
      </c>
      <c r="N17" s="69">
        <f>IF(RES_hh_tes_in!N17=0,0,1000*11630*RES_hh_tes_in!N17/RES_hh_num_in!N17)</f>
        <v>1013.2042904173159</v>
      </c>
      <c r="O17" s="69">
        <f>IF(RES_hh_tes_in!O17=0,0,1000*11630*RES_hh_tes_in!O17/RES_hh_num_in!O17)</f>
        <v>987.10635577228516</v>
      </c>
      <c r="P17" s="69">
        <f>IF(RES_hh_tes_in!P17=0,0,1000*11630*RES_hh_tes_in!P17/RES_hh_num_in!P17)</f>
        <v>928.91712225857668</v>
      </c>
      <c r="Q17" s="69">
        <f>IF(RES_hh_tes_in!Q17=0,0,1000*11630*RES_hh_tes_in!Q17/RES_hh_num_in!Q17)</f>
        <v>897.2591452826465</v>
      </c>
      <c r="R17" s="69">
        <f>IF(RES_hh_tes_in!R17=0,0,1000*11630*RES_hh_tes_in!R17/RES_hh_num_in!R17)</f>
        <v>975.3892273669519</v>
      </c>
      <c r="S17" s="69">
        <f>IF(RES_hh_tes_in!S17=0,0,1000*11630*RES_hh_tes_in!S17/RES_hh_num_in!S17)</f>
        <v>977.64997038944045</v>
      </c>
      <c r="T17" s="69">
        <f>IF(RES_hh_tes_in!T17=0,0,1000*11630*RES_hh_tes_in!T17/RES_hh_num_in!T17)</f>
        <v>968.94947078775988</v>
      </c>
      <c r="U17" s="69">
        <f>IF(RES_hh_tes_in!U17=0,0,1000*11630*RES_hh_tes_in!U17/RES_hh_num_in!U17)</f>
        <v>981.68402371159902</v>
      </c>
      <c r="V17" s="69">
        <f>IF(RES_hh_tes_in!V17=0,0,1000*11630*RES_hh_tes_in!V17/RES_hh_num_in!V17)</f>
        <v>968.82914814275284</v>
      </c>
      <c r="W17" s="69">
        <f>IF(RES_hh_tes_in!W17=0,0,1000*11630*RES_hh_tes_in!W17/RES_hh_num_in!W17)</f>
        <v>984.47896500763852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1003.4643225742271</v>
      </c>
      <c r="D18" s="72">
        <f>IF(RES_hh_tes_in!D18=0,0,1000*11630*RES_hh_tes_in!D18/RES_hh_num_in!D18)</f>
        <v>1279.6737344056828</v>
      </c>
      <c r="E18" s="72">
        <f>IF(RES_hh_tes_in!E18=0,0,1000*11630*RES_hh_tes_in!E18/RES_hh_num_in!E18)</f>
        <v>902.27748927737548</v>
      </c>
      <c r="F18" s="72">
        <f>IF(RES_hh_tes_in!F18=0,0,1000*11630*RES_hh_tes_in!F18/RES_hh_num_in!F18)</f>
        <v>1342.3543427951531</v>
      </c>
      <c r="G18" s="72">
        <f>IF(RES_hh_tes_in!G18=0,0,1000*11630*RES_hh_tes_in!G18/RES_hh_num_in!G18)</f>
        <v>1343.0985330141662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906.15871207490181</v>
      </c>
      <c r="M18" s="72">
        <f>IF(RES_hh_tes_in!M18=0,0,1000*11630*RES_hh_tes_in!M18/RES_hh_num_in!M18)</f>
        <v>1179.2261153475531</v>
      </c>
      <c r="N18" s="72">
        <f>IF(RES_hh_tes_in!N18=0,0,1000*11630*RES_hh_tes_in!N18/RES_hh_num_in!N18)</f>
        <v>1113.7614858010468</v>
      </c>
      <c r="O18" s="72">
        <f>IF(RES_hh_tes_in!O18=0,0,1000*11630*RES_hh_tes_in!O18/RES_hh_num_in!O18)</f>
        <v>1171.6248076736867</v>
      </c>
      <c r="P18" s="72">
        <f>IF(RES_hh_tes_in!P18=0,0,1000*11630*RES_hh_tes_in!P18/RES_hh_num_in!P18)</f>
        <v>1084.5901361884946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1100.1688264279492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1160.572786550232</v>
      </c>
      <c r="K20" s="72">
        <f>IF(RES_hh_tes_in!K20=0,0,1000*11630*RES_hh_tes_in!K20/RES_hh_num_in!K20)</f>
        <v>903.08636071344017</v>
      </c>
      <c r="L20" s="72">
        <f>IF(RES_hh_tes_in!L20=0,0,1000*11630*RES_hh_tes_in!L20/RES_hh_num_in!L20)</f>
        <v>799.36954368834211</v>
      </c>
      <c r="M20" s="72">
        <f>IF(RES_hh_tes_in!M20=0,0,1000*11630*RES_hh_tes_in!M20/RES_hh_num_in!M20)</f>
        <v>1040.6644869949571</v>
      </c>
      <c r="N20" s="72">
        <f>IF(RES_hh_tes_in!N20=0,0,1000*11630*RES_hh_tes_in!N20/RES_hh_num_in!N20)</f>
        <v>1088.1586104626008</v>
      </c>
      <c r="O20" s="72">
        <f>IF(RES_hh_tes_in!O20=0,0,1000*11630*RES_hh_tes_in!O20/RES_hh_num_in!O20)</f>
        <v>929.68959291536976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1168.8547608074368</v>
      </c>
      <c r="D21" s="72">
        <f>IF(RES_hh_tes_in!D21=0,0,1000*11630*RES_hh_tes_in!D21/RES_hh_num_in!D21)</f>
        <v>1113.0533161950195</v>
      </c>
      <c r="E21" s="72">
        <f>IF(RES_hh_tes_in!E21=0,0,1000*11630*RES_hh_tes_in!E21/RES_hh_num_in!E21)</f>
        <v>1069.7365309149727</v>
      </c>
      <c r="F21" s="72">
        <f>IF(RES_hh_tes_in!F21=0,0,1000*11630*RES_hh_tes_in!F21/RES_hh_num_in!F21)</f>
        <v>1071.8976548357462</v>
      </c>
      <c r="G21" s="72">
        <f>IF(RES_hh_tes_in!G21=0,0,1000*11630*RES_hh_tes_in!G21/RES_hh_num_in!G21)</f>
        <v>1210.0484885718604</v>
      </c>
      <c r="H21" s="72">
        <f>IF(RES_hh_tes_in!H21=0,0,1000*11630*RES_hh_tes_in!H21/RES_hh_num_in!H21)</f>
        <v>1205.3871042764736</v>
      </c>
      <c r="I21" s="72">
        <f>IF(RES_hh_tes_in!I21=0,0,1000*11630*RES_hh_tes_in!I21/RES_hh_num_in!I21)</f>
        <v>1037.5317550863035</v>
      </c>
      <c r="J21" s="72">
        <f>IF(RES_hh_tes_in!J21=0,0,1000*11630*RES_hh_tes_in!J21/RES_hh_num_in!J21)</f>
        <v>1015.0255109107643</v>
      </c>
      <c r="K21" s="72">
        <f>IF(RES_hh_tes_in!K21=0,0,1000*11630*RES_hh_tes_in!K21/RES_hh_num_in!K21)</f>
        <v>972.16526022809808</v>
      </c>
      <c r="L21" s="72">
        <f>IF(RES_hh_tes_in!L21=0,0,1000*11630*RES_hh_tes_in!L21/RES_hh_num_in!L21)</f>
        <v>1020.0116048608646</v>
      </c>
      <c r="M21" s="72">
        <f>IF(RES_hh_tes_in!M21=0,0,1000*11630*RES_hh_tes_in!M21/RES_hh_num_in!M21)</f>
        <v>962.37209438967079</v>
      </c>
      <c r="N21" s="72">
        <f>IF(RES_hh_tes_in!N21=0,0,1000*11630*RES_hh_tes_in!N21/RES_hh_num_in!N21)</f>
        <v>1025.0175004037669</v>
      </c>
      <c r="O21" s="72">
        <f>IF(RES_hh_tes_in!O21=0,0,1000*11630*RES_hh_tes_in!O21/RES_hh_num_in!O21)</f>
        <v>968.11382915350543</v>
      </c>
      <c r="P21" s="72">
        <f>IF(RES_hh_tes_in!P21=0,0,1000*11630*RES_hh_tes_in!P21/RES_hh_num_in!P21)</f>
        <v>936.41723584287411</v>
      </c>
      <c r="Q21" s="72">
        <f>IF(RES_hh_tes_in!Q21=0,0,1000*11630*RES_hh_tes_in!Q21/RES_hh_num_in!Q21)</f>
        <v>879.40101844223159</v>
      </c>
      <c r="R21" s="72">
        <f>IF(RES_hh_tes_in!R21=0,0,1000*11630*RES_hh_tes_in!R21/RES_hh_num_in!R21)</f>
        <v>1014.8774740634684</v>
      </c>
      <c r="S21" s="72">
        <f>IF(RES_hh_tes_in!S21=0,0,1000*11630*RES_hh_tes_in!S21/RES_hh_num_in!S21)</f>
        <v>951.60970451716446</v>
      </c>
      <c r="T21" s="72">
        <f>IF(RES_hh_tes_in!T21=0,0,1000*11630*RES_hh_tes_in!T21/RES_hh_num_in!T21)</f>
        <v>940.2444027684669</v>
      </c>
      <c r="U21" s="72">
        <f>IF(RES_hh_tes_in!U21=0,0,1000*11630*RES_hh_tes_in!U21/RES_hh_num_in!U21)</f>
        <v>998.95959495331579</v>
      </c>
      <c r="V21" s="72">
        <f>IF(RES_hh_tes_in!V21=0,0,1000*11630*RES_hh_tes_in!V21/RES_hh_num_in!V21)</f>
        <v>952.41999685029327</v>
      </c>
      <c r="W21" s="72">
        <f>IF(RES_hh_tes_in!W21=0,0,1000*11630*RES_hh_tes_in!W21/RES_hh_num_in!W21)</f>
        <v>1005.0894306099829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1145.7314567597275</v>
      </c>
      <c r="D22" s="72">
        <f>IF(RES_hh_tes_in!D22=0,0,1000*11630*RES_hh_tes_in!D22/RES_hh_num_in!D22)</f>
        <v>1108.3007302849132</v>
      </c>
      <c r="E22" s="72">
        <f>IF(RES_hh_tes_in!E22=0,0,1000*11630*RES_hh_tes_in!E22/RES_hh_num_in!E22)</f>
        <v>1167.4811302332737</v>
      </c>
      <c r="F22" s="72">
        <f>IF(RES_hh_tes_in!F22=0,0,1000*11630*RES_hh_tes_in!F22/RES_hh_num_in!F22)</f>
        <v>1172.4097587688757</v>
      </c>
      <c r="G22" s="72">
        <f>IF(RES_hh_tes_in!G22=0,0,1000*11630*RES_hh_tes_in!G22/RES_hh_num_in!G22)</f>
        <v>1089.2192410850321</v>
      </c>
      <c r="H22" s="72">
        <f>IF(RES_hh_tes_in!H22=0,0,1000*11630*RES_hh_tes_in!H22/RES_hh_num_in!H22)</f>
        <v>1078.9202210352064</v>
      </c>
      <c r="I22" s="72">
        <f>IF(RES_hh_tes_in!I22=0,0,1000*11630*RES_hh_tes_in!I22/RES_hh_num_in!I22)</f>
        <v>1079.8787270611915</v>
      </c>
      <c r="J22" s="72">
        <f>IF(RES_hh_tes_in!J22=0,0,1000*11630*RES_hh_tes_in!J22/RES_hh_num_in!J22)</f>
        <v>1037.6360183480649</v>
      </c>
      <c r="K22" s="72">
        <f>IF(RES_hh_tes_in!K22=0,0,1000*11630*RES_hh_tes_in!K22/RES_hh_num_in!K22)</f>
        <v>1008.9225813974615</v>
      </c>
      <c r="L22" s="72">
        <f>IF(RES_hh_tes_in!L22=0,0,1000*11630*RES_hh_tes_in!L22/RES_hh_num_in!L22)</f>
        <v>1040.948994973302</v>
      </c>
      <c r="M22" s="72">
        <f>IF(RES_hh_tes_in!M22=0,0,1000*11630*RES_hh_tes_in!M22/RES_hh_num_in!M22)</f>
        <v>928.03199313402285</v>
      </c>
      <c r="N22" s="72">
        <f>IF(RES_hh_tes_in!N22=0,0,1000*11630*RES_hh_tes_in!N22/RES_hh_num_in!N22)</f>
        <v>1009.2935903867225</v>
      </c>
      <c r="O22" s="72">
        <f>IF(RES_hh_tes_in!O22=0,0,1000*11630*RES_hh_tes_in!O22/RES_hh_num_in!O22)</f>
        <v>971.98458014838707</v>
      </c>
      <c r="P22" s="72">
        <f>IF(RES_hh_tes_in!P22=0,0,1000*11630*RES_hh_tes_in!P22/RES_hh_num_in!P22)</f>
        <v>942.63485211039904</v>
      </c>
      <c r="Q22" s="72">
        <f>IF(RES_hh_tes_in!Q22=0,0,1000*11630*RES_hh_tes_in!Q22/RES_hh_num_in!Q22)</f>
        <v>906.45010232532161</v>
      </c>
      <c r="R22" s="72">
        <f>IF(RES_hh_tes_in!R22=0,0,1000*11630*RES_hh_tes_in!R22/RES_hh_num_in!R22)</f>
        <v>959.23968096366082</v>
      </c>
      <c r="S22" s="72">
        <f>IF(RES_hh_tes_in!S22=0,0,1000*11630*RES_hh_tes_in!S22/RES_hh_num_in!S22)</f>
        <v>976.3777745935904</v>
      </c>
      <c r="T22" s="72">
        <f>IF(RES_hh_tes_in!T22=0,0,1000*11630*RES_hh_tes_in!T22/RES_hh_num_in!T22)</f>
        <v>983.75761400720637</v>
      </c>
      <c r="U22" s="72">
        <f>IF(RES_hh_tes_in!U22=0,0,1000*11630*RES_hh_tes_in!U22/RES_hh_num_in!U22)</f>
        <v>951.83603697631327</v>
      </c>
      <c r="V22" s="72">
        <f>IF(RES_hh_tes_in!V22=0,0,1000*11630*RES_hh_tes_in!V22/RES_hh_num_in!V22)</f>
        <v>991.96263262531181</v>
      </c>
      <c r="W22" s="72">
        <f>IF(RES_hh_tes_in!W22=0,0,1000*11630*RES_hh_tes_in!W22/RES_hh_num_in!W22)</f>
        <v>970.16249276108465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1157.3044799125544</v>
      </c>
      <c r="D24" s="72">
        <f>IF(RES_hh_tes_in!D24=0,0,1000*11630*RES_hh_tes_in!D24/RES_hh_num_in!D24)</f>
        <v>1189.5457047415239</v>
      </c>
      <c r="E24" s="72">
        <f>IF(RES_hh_tes_in!E24=0,0,1000*11630*RES_hh_tes_in!E24/RES_hh_num_in!E24)</f>
        <v>1091.6630300111235</v>
      </c>
      <c r="F24" s="72">
        <f>IF(RES_hh_tes_in!F24=0,0,1000*11630*RES_hh_tes_in!F24/RES_hh_num_in!F24)</f>
        <v>1102.1540765844431</v>
      </c>
      <c r="G24" s="72">
        <f>IF(RES_hh_tes_in!G24=0,0,1000*11630*RES_hh_tes_in!G24/RES_hh_num_in!G24)</f>
        <v>1189.6203122455324</v>
      </c>
      <c r="H24" s="72">
        <f>IF(RES_hh_tes_in!H24=0,0,1000*11630*RES_hh_tes_in!H24/RES_hh_num_in!H24)</f>
        <v>1234.7685801255977</v>
      </c>
      <c r="I24" s="72">
        <f>IF(RES_hh_tes_in!I24=0,0,1000*11630*RES_hh_tes_in!I24/RES_hh_num_in!I24)</f>
        <v>1031.457773468152</v>
      </c>
      <c r="J24" s="72">
        <f>IF(RES_hh_tes_in!J24=0,0,1000*11630*RES_hh_tes_in!J24/RES_hh_num_in!J24)</f>
        <v>975.84307317886294</v>
      </c>
      <c r="K24" s="72">
        <f>IF(RES_hh_tes_in!K24=0,0,1000*11630*RES_hh_tes_in!K24/RES_hh_num_in!K24)</f>
        <v>943.17978404431904</v>
      </c>
      <c r="L24" s="72">
        <f>IF(RES_hh_tes_in!L24=0,0,1000*11630*RES_hh_tes_in!L24/RES_hh_num_in!L24)</f>
        <v>1022.952308830657</v>
      </c>
      <c r="M24" s="72">
        <f>IF(RES_hh_tes_in!M24=0,0,1000*11630*RES_hh_tes_in!M24/RES_hh_num_in!M24)</f>
        <v>972.06569233873654</v>
      </c>
      <c r="N24" s="72">
        <f>IF(RES_hh_tes_in!N24=0,0,1000*11630*RES_hh_tes_in!N24/RES_hh_num_in!N24)</f>
        <v>1009.9818771345464</v>
      </c>
      <c r="O24" s="72">
        <f>IF(RES_hh_tes_in!O24=0,0,1000*11630*RES_hh_tes_in!O24/RES_hh_num_in!O24)</f>
        <v>998.52053902733644</v>
      </c>
      <c r="P24" s="72">
        <f>IF(RES_hh_tes_in!P24=0,0,1000*11630*RES_hh_tes_in!P24/RES_hh_num_in!P24)</f>
        <v>915.26937572909355</v>
      </c>
      <c r="Q24" s="72">
        <f>IF(RES_hh_tes_in!Q24=0,0,1000*11630*RES_hh_tes_in!Q24/RES_hh_num_in!Q24)</f>
        <v>887.6989386404166</v>
      </c>
      <c r="R24" s="72">
        <f>IF(RES_hh_tes_in!R24=0,0,1000*11630*RES_hh_tes_in!R24/RES_hh_num_in!R24)</f>
        <v>979.36250830200436</v>
      </c>
      <c r="S24" s="72">
        <f>IF(RES_hh_tes_in!S24=0,0,1000*11630*RES_hh_tes_in!S24/RES_hh_num_in!S24)</f>
        <v>978.97559891603248</v>
      </c>
      <c r="T24" s="72">
        <f>IF(RES_hh_tes_in!T24=0,0,1000*11630*RES_hh_tes_in!T24/RES_hh_num_in!T24)</f>
        <v>966.58600350278846</v>
      </c>
      <c r="U24" s="72">
        <f>IF(RES_hh_tes_in!U24=0,0,1000*11630*RES_hh_tes_in!U24/RES_hh_num_in!U24)</f>
        <v>991.59222266110146</v>
      </c>
      <c r="V24" s="72">
        <f>IF(RES_hh_tes_in!V24=0,0,1000*11630*RES_hh_tes_in!V24/RES_hh_num_in!V24)</f>
        <v>952.90584625056965</v>
      </c>
      <c r="W24" s="72">
        <f>IF(RES_hh_tes_in!W24=0,0,1000*11630*RES_hh_tes_in!W24/RES_hh_num_in!W24)</f>
        <v>982.11385269123969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1165.5439084040866</v>
      </c>
      <c r="D25" s="74">
        <f>IF(RES_hh_tes_in!D25=0,0,1000*11630*RES_hh_tes_in!D25/RES_hh_num_in!D25)</f>
        <v>1142.8765997273977</v>
      </c>
      <c r="E25" s="74">
        <f>IF(RES_hh_tes_in!E25=0,0,1000*11630*RES_hh_tes_in!E25/RES_hh_num_in!E25)</f>
        <v>1125.8403829319907</v>
      </c>
      <c r="F25" s="74">
        <f>IF(RES_hh_tes_in!F25=0,0,1000*11630*RES_hh_tes_in!F25/RES_hh_num_in!F25)</f>
        <v>1109.5885630947778</v>
      </c>
      <c r="G25" s="74">
        <f>IF(RES_hh_tes_in!G25=0,0,1000*11630*RES_hh_tes_in!G25/RES_hh_num_in!G25)</f>
        <v>1091.1209737530787</v>
      </c>
      <c r="H25" s="74">
        <f>IF(RES_hh_tes_in!H25=0,0,1000*11630*RES_hh_tes_in!H25/RES_hh_num_in!H25)</f>
        <v>1106.1595869314524</v>
      </c>
      <c r="I25" s="74">
        <f>IF(RES_hh_tes_in!I25=0,0,1000*11630*RES_hh_tes_in!I25/RES_hh_num_in!I25)</f>
        <v>1064.3317012278121</v>
      </c>
      <c r="J25" s="74">
        <f>IF(RES_hh_tes_in!J25=0,0,1000*11630*RES_hh_tes_in!J25/RES_hh_num_in!J25)</f>
        <v>1036.1162334414091</v>
      </c>
      <c r="K25" s="74">
        <f>IF(RES_hh_tes_in!K25=0,0,1000*11630*RES_hh_tes_in!K25/RES_hh_num_in!K25)</f>
        <v>989.45930351598781</v>
      </c>
      <c r="L25" s="74">
        <f>IF(RES_hh_tes_in!L25=0,0,1000*11630*RES_hh_tes_in!L25/RES_hh_num_in!L25)</f>
        <v>1045.228072241202</v>
      </c>
      <c r="M25" s="74">
        <f>IF(RES_hh_tes_in!M25=0,0,1000*11630*RES_hh_tes_in!M25/RES_hh_num_in!M25)</f>
        <v>962.07128244073738</v>
      </c>
      <c r="N25" s="74">
        <f>IF(RES_hh_tes_in!N25=0,0,1000*11630*RES_hh_tes_in!N25/RES_hh_num_in!N25)</f>
        <v>998.68067814013898</v>
      </c>
      <c r="O25" s="74">
        <f>IF(RES_hh_tes_in!O25=0,0,1000*11630*RES_hh_tes_in!O25/RES_hh_num_in!O25)</f>
        <v>967.56101007902373</v>
      </c>
      <c r="P25" s="74">
        <f>IF(RES_hh_tes_in!P25=0,0,1000*11630*RES_hh_tes_in!P25/RES_hh_num_in!P25)</f>
        <v>896.59688842878177</v>
      </c>
      <c r="Q25" s="74">
        <f>IF(RES_hh_tes_in!Q25=0,0,1000*11630*RES_hh_tes_in!Q25/RES_hh_num_in!Q25)</f>
        <v>902.08163803538912</v>
      </c>
      <c r="R25" s="74">
        <f>IF(RES_hh_tes_in!R25=0,0,1000*11630*RES_hh_tes_in!R25/RES_hh_num_in!R25)</f>
        <v>986.17562294623281</v>
      </c>
      <c r="S25" s="74">
        <f>IF(RES_hh_tes_in!S25=0,0,1000*11630*RES_hh_tes_in!S25/RES_hh_num_in!S25)</f>
        <v>985.00364715906733</v>
      </c>
      <c r="T25" s="74">
        <f>IF(RES_hh_tes_in!T25=0,0,1000*11630*RES_hh_tes_in!T25/RES_hh_num_in!T25)</f>
        <v>940.40659656217167</v>
      </c>
      <c r="U25" s="74">
        <f>IF(RES_hh_tes_in!U25=0,0,1000*11630*RES_hh_tes_in!U25/RES_hh_num_in!U25)</f>
        <v>1008.4452544319846</v>
      </c>
      <c r="V25" s="74">
        <f>IF(RES_hh_tes_in!V25=0,0,1000*11630*RES_hh_tes_in!V25/RES_hh_num_in!V25)</f>
        <v>947.32350700067627</v>
      </c>
      <c r="W25" s="74">
        <f>IF(RES_hh_tes_in!W25=0,0,1000*11630*RES_hh_tes_in!W25/RES_hh_num_in!W25)</f>
        <v>1019.1113820714662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774.83731951793322</v>
      </c>
      <c r="D27" s="69">
        <f>IF(RES_hh_tes_in!D27=0,0,1000*11630*RES_hh_tes_in!D27/RES_hh_num_in!D27)</f>
        <v>686.72806133364759</v>
      </c>
      <c r="E27" s="69">
        <f>IF(RES_hh_tes_in!E27=0,0,1000*11630*RES_hh_tes_in!E27/RES_hh_num_in!E27)</f>
        <v>664.36468487952618</v>
      </c>
      <c r="F27" s="69">
        <f>IF(RES_hh_tes_in!F27=0,0,1000*11630*RES_hh_tes_in!F27/RES_hh_num_in!F27)</f>
        <v>661.84252092070415</v>
      </c>
      <c r="G27" s="69">
        <f>IF(RES_hh_tes_in!G27=0,0,1000*11630*RES_hh_tes_in!G27/RES_hh_num_in!G27)</f>
        <v>603.02536947486396</v>
      </c>
      <c r="H27" s="69">
        <f>IF(RES_hh_tes_in!H27=0,0,1000*11630*RES_hh_tes_in!H27/RES_hh_num_in!H27)</f>
        <v>630.11576685441719</v>
      </c>
      <c r="I27" s="69">
        <f>IF(RES_hh_tes_in!I27=0,0,1000*11630*RES_hh_tes_in!I27/RES_hh_num_in!I27)</f>
        <v>565.19803772300861</v>
      </c>
      <c r="J27" s="69">
        <f>IF(RES_hh_tes_in!J27=0,0,1000*11630*RES_hh_tes_in!J27/RES_hh_num_in!J27)</f>
        <v>550.90858296509384</v>
      </c>
      <c r="K27" s="69">
        <f>IF(RES_hh_tes_in!K27=0,0,1000*11630*RES_hh_tes_in!K27/RES_hh_num_in!K27)</f>
        <v>487.14764106620078</v>
      </c>
      <c r="L27" s="69">
        <f>IF(RES_hh_tes_in!L27=0,0,1000*11630*RES_hh_tes_in!L27/RES_hh_num_in!L27)</f>
        <v>548.80563882179763</v>
      </c>
      <c r="M27" s="69">
        <f>IF(RES_hh_tes_in!M27=0,0,1000*11630*RES_hh_tes_in!M27/RES_hh_num_in!M27)</f>
        <v>509.68550783409199</v>
      </c>
      <c r="N27" s="69">
        <f>IF(RES_hh_tes_in!N27=0,0,1000*11630*RES_hh_tes_in!N27/RES_hh_num_in!N27)</f>
        <v>514.63576623931397</v>
      </c>
      <c r="O27" s="69">
        <f>IF(RES_hh_tes_in!O27=0,0,1000*11630*RES_hh_tes_in!O27/RES_hh_num_in!O27)</f>
        <v>489.45624424646365</v>
      </c>
      <c r="P27" s="69">
        <f>IF(RES_hh_tes_in!P27=0,0,1000*11630*RES_hh_tes_in!P27/RES_hh_num_in!P27)</f>
        <v>475.21410762092785</v>
      </c>
      <c r="Q27" s="69">
        <f>IF(RES_hh_tes_in!Q27=0,0,1000*11630*RES_hh_tes_in!Q27/RES_hh_num_in!Q27)</f>
        <v>490.40847150638342</v>
      </c>
      <c r="R27" s="69">
        <f>IF(RES_hh_tes_in!R27=0,0,1000*11630*RES_hh_tes_in!R27/RES_hh_num_in!R27)</f>
        <v>561.39964072846351</v>
      </c>
      <c r="S27" s="69">
        <f>IF(RES_hh_tes_in!S27=0,0,1000*11630*RES_hh_tes_in!S27/RES_hh_num_in!S27)</f>
        <v>550.81283712386426</v>
      </c>
      <c r="T27" s="69">
        <f>IF(RES_hh_tes_in!T27=0,0,1000*11630*RES_hh_tes_in!T27/RES_hh_num_in!T27)</f>
        <v>528.33473390200879</v>
      </c>
      <c r="U27" s="69">
        <f>IF(RES_hh_tes_in!U27=0,0,1000*11630*RES_hh_tes_in!U27/RES_hh_num_in!U27)</f>
        <v>557.96416924658411</v>
      </c>
      <c r="V27" s="69">
        <f>IF(RES_hh_tes_in!V27=0,0,1000*11630*RES_hh_tes_in!V27/RES_hh_num_in!V27)</f>
        <v>525.64881508463611</v>
      </c>
      <c r="W27" s="69">
        <f>IF(RES_hh_tes_in!W27=0,0,1000*11630*RES_hh_tes_in!W27/RES_hh_num_in!W27)</f>
        <v>561.8882823506865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724.63883499893893</v>
      </c>
      <c r="E28" s="72">
        <f>IF(RES_hh_tes_in!E28=0,0,1000*11630*RES_hh_tes_in!E28/RES_hh_num_in!E28)</f>
        <v>542.16939773364709</v>
      </c>
      <c r="F28" s="72">
        <f>IF(RES_hh_tes_in!F28=0,0,1000*11630*RES_hh_tes_in!F28/RES_hh_num_in!F28)</f>
        <v>821.13341578212442</v>
      </c>
      <c r="G28" s="72">
        <f>IF(RES_hh_tes_in!G28=0,0,1000*11630*RES_hh_tes_in!G28/RES_hh_num_in!G28)</f>
        <v>700.55975588743195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494.78260371257676</v>
      </c>
      <c r="M28" s="72">
        <f>IF(RES_hh_tes_in!M28=0,0,1000*11630*RES_hh_tes_in!M28/RES_hh_num_in!M28)</f>
        <v>619.81650146845027</v>
      </c>
      <c r="N28" s="72">
        <f>IF(RES_hh_tes_in!N28=0,0,1000*11630*RES_hh_tes_in!N28/RES_hh_num_in!N28)</f>
        <v>598.4388991824635</v>
      </c>
      <c r="O28" s="72">
        <f>IF(RES_hh_tes_in!O28=0,0,1000*11630*RES_hh_tes_in!O28/RES_hh_num_in!O28)</f>
        <v>593.171882341063</v>
      </c>
      <c r="P28" s="72">
        <f>IF(RES_hh_tes_in!P28=0,0,1000*11630*RES_hh_tes_in!P28/RES_hh_num_in!P28)</f>
        <v>556.93333928497657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921.56686616385218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676.58548605685314</v>
      </c>
      <c r="F29" s="72">
        <f>IF(RES_hh_tes_in!F29=0,0,1000*11630*RES_hh_tes_in!F29/RES_hh_num_in!F29)</f>
        <v>722.62591170159737</v>
      </c>
      <c r="G29" s="72">
        <f>IF(RES_hh_tes_in!G29=0,0,1000*11630*RES_hh_tes_in!G29/RES_hh_num_in!G29)</f>
        <v>587.07915465992414</v>
      </c>
      <c r="H29" s="72">
        <f>IF(RES_hh_tes_in!H29=0,0,1000*11630*RES_hh_tes_in!H29/RES_hh_num_in!H29)</f>
        <v>630.16183549236075</v>
      </c>
      <c r="I29" s="72">
        <f>IF(RES_hh_tes_in!I29=0,0,1000*11630*RES_hh_tes_in!I29/RES_hh_num_in!I29)</f>
        <v>423.75673018900335</v>
      </c>
      <c r="J29" s="72">
        <f>IF(RES_hh_tes_in!J29=0,0,1000*11630*RES_hh_tes_in!J29/RES_hh_num_in!J29)</f>
        <v>561.9392597024779</v>
      </c>
      <c r="K29" s="72">
        <f>IF(RES_hh_tes_in!K29=0,0,1000*11630*RES_hh_tes_in!K29/RES_hh_num_in!K29)</f>
        <v>489.02631952677024</v>
      </c>
      <c r="L29" s="72">
        <f>IF(RES_hh_tes_in!L29=0,0,1000*11630*RES_hh_tes_in!L29/RES_hh_num_in!L29)</f>
        <v>581.37464581139864</v>
      </c>
      <c r="M29" s="72">
        <f>IF(RES_hh_tes_in!M29=0,0,1000*11630*RES_hh_tes_in!M29/RES_hh_num_in!M29)</f>
        <v>568.88770697632606</v>
      </c>
      <c r="N29" s="72">
        <f>IF(RES_hh_tes_in!N29=0,0,1000*11630*RES_hh_tes_in!N29/RES_hh_num_in!N29)</f>
        <v>448.7934619911656</v>
      </c>
      <c r="O29" s="72">
        <f>IF(RES_hh_tes_in!O29=0,0,1000*11630*RES_hh_tes_in!O29/RES_hh_num_in!O29)</f>
        <v>422.92891896321635</v>
      </c>
      <c r="P29" s="72">
        <f>IF(RES_hh_tes_in!P29=0,0,1000*11630*RES_hh_tes_in!P29/RES_hh_num_in!P29)</f>
        <v>472.64096313773194</v>
      </c>
      <c r="Q29" s="72">
        <f>IF(RES_hh_tes_in!Q29=0,0,1000*11630*RES_hh_tes_in!Q29/RES_hh_num_in!Q29)</f>
        <v>493.0133338620052</v>
      </c>
      <c r="R29" s="72">
        <f>IF(RES_hh_tes_in!R29=0,0,1000*11630*RES_hh_tes_in!R29/RES_hh_num_in!R29)</f>
        <v>618.71236191290927</v>
      </c>
      <c r="S29" s="72">
        <f>IF(RES_hh_tes_in!S29=0,0,1000*11630*RES_hh_tes_in!S29/RES_hh_num_in!S29)</f>
        <v>615.43757707939903</v>
      </c>
      <c r="T29" s="72">
        <f>IF(RES_hh_tes_in!T29=0,0,1000*11630*RES_hh_tes_in!T29/RES_hh_num_in!T29)</f>
        <v>536.40467035771064</v>
      </c>
      <c r="U29" s="72">
        <f>IF(RES_hh_tes_in!U29=0,0,1000*11630*RES_hh_tes_in!U29/RES_hh_num_in!U29)</f>
        <v>640.9705097236905</v>
      </c>
      <c r="V29" s="72">
        <f>IF(RES_hh_tes_in!V29=0,0,1000*11630*RES_hh_tes_in!V29/RES_hh_num_in!V29)</f>
        <v>481.23707143728325</v>
      </c>
      <c r="W29" s="72">
        <f>IF(RES_hh_tes_in!W29=0,0,1000*11630*RES_hh_tes_in!W29/RES_hh_num_in!W29)</f>
        <v>513.97740858418058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790.93164185659407</v>
      </c>
      <c r="D30" s="72">
        <f>IF(RES_hh_tes_in!D30=0,0,1000*11630*RES_hh_tes_in!D30/RES_hh_num_in!D30)</f>
        <v>634.26964573786381</v>
      </c>
      <c r="E30" s="72">
        <f>IF(RES_hh_tes_in!E30=0,0,1000*11630*RES_hh_tes_in!E30/RES_hh_num_in!E30)</f>
        <v>638.71804532454496</v>
      </c>
      <c r="F30" s="72">
        <f>IF(RES_hh_tes_in!F30=0,0,1000*11630*RES_hh_tes_in!F30/RES_hh_num_in!F30)</f>
        <v>635.27006455854973</v>
      </c>
      <c r="G30" s="72">
        <f>IF(RES_hh_tes_in!G30=0,0,1000*11630*RES_hh_tes_in!G30/RES_hh_num_in!G30)</f>
        <v>628.31647005505545</v>
      </c>
      <c r="H30" s="72">
        <f>IF(RES_hh_tes_in!H30=0,0,1000*11630*RES_hh_tes_in!H30/RES_hh_num_in!H30)</f>
        <v>644.1525731332473</v>
      </c>
      <c r="I30" s="72">
        <f>IF(RES_hh_tes_in!I30=0,0,1000*11630*RES_hh_tes_in!I30/RES_hh_num_in!I30)</f>
        <v>561.63958322413669</v>
      </c>
      <c r="J30" s="72">
        <f>IF(RES_hh_tes_in!J30=0,0,1000*11630*RES_hh_tes_in!J30/RES_hh_num_in!J30)</f>
        <v>559.49522336138739</v>
      </c>
      <c r="K30" s="72">
        <f>IF(RES_hh_tes_in!K30=0,0,1000*11630*RES_hh_tes_in!K30/RES_hh_num_in!K30)</f>
        <v>463.5586031737393</v>
      </c>
      <c r="L30" s="72">
        <f>IF(RES_hh_tes_in!L30=0,0,1000*11630*RES_hh_tes_in!L30/RES_hh_num_in!L30)</f>
        <v>551.26449270975104</v>
      </c>
      <c r="M30" s="72">
        <f>IF(RES_hh_tes_in!M30=0,0,1000*11630*RES_hh_tes_in!M30/RES_hh_num_in!M30)</f>
        <v>514.41489928843714</v>
      </c>
      <c r="N30" s="72">
        <f>IF(RES_hh_tes_in!N30=0,0,1000*11630*RES_hh_tes_in!N30/RES_hh_num_in!N30)</f>
        <v>519.68945306225783</v>
      </c>
      <c r="O30" s="72">
        <f>IF(RES_hh_tes_in!O30=0,0,1000*11630*RES_hh_tes_in!O30/RES_hh_num_in!O30)</f>
        <v>482.76871623950024</v>
      </c>
      <c r="P30" s="72">
        <f>IF(RES_hh_tes_in!P30=0,0,1000*11630*RES_hh_tes_in!P30/RES_hh_num_in!P30)</f>
        <v>480.0574878418854</v>
      </c>
      <c r="Q30" s="72">
        <f>IF(RES_hh_tes_in!Q30=0,0,1000*11630*RES_hh_tes_in!Q30/RES_hh_num_in!Q30)</f>
        <v>480.70412006006853</v>
      </c>
      <c r="R30" s="72">
        <f>IF(RES_hh_tes_in!R30=0,0,1000*11630*RES_hh_tes_in!R30/RES_hh_num_in!R30)</f>
        <v>580.61292848912069</v>
      </c>
      <c r="S30" s="72">
        <f>IF(RES_hh_tes_in!S30=0,0,1000*11630*RES_hh_tes_in!S30/RES_hh_num_in!S30)</f>
        <v>539.3608989042591</v>
      </c>
      <c r="T30" s="72">
        <f>IF(RES_hh_tes_in!T30=0,0,1000*11630*RES_hh_tes_in!T30/RES_hh_num_in!T30)</f>
        <v>512.85551109394044</v>
      </c>
      <c r="U30" s="72">
        <f>IF(RES_hh_tes_in!U30=0,0,1000*11630*RES_hh_tes_in!U30/RES_hh_num_in!U30)</f>
        <v>574.93470355763941</v>
      </c>
      <c r="V30" s="72">
        <f>IF(RES_hh_tes_in!V30=0,0,1000*11630*RES_hh_tes_in!V30/RES_hh_num_in!V30)</f>
        <v>513.76181394031619</v>
      </c>
      <c r="W30" s="72">
        <f>IF(RES_hh_tes_in!W30=0,0,1000*11630*RES_hh_tes_in!W30/RES_hh_num_in!W30)</f>
        <v>569.11064175940078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760.17980458224758</v>
      </c>
      <c r="D31" s="72">
        <f>IF(RES_hh_tes_in!D31=0,0,1000*11630*RES_hh_tes_in!D31/RES_hh_num_in!D31)</f>
        <v>631.06577406000508</v>
      </c>
      <c r="E31" s="72">
        <f>IF(RES_hh_tes_in!E31=0,0,1000*11630*RES_hh_tes_in!E31/RES_hh_num_in!E31)</f>
        <v>696.87565724537887</v>
      </c>
      <c r="F31" s="72">
        <f>IF(RES_hh_tes_in!F31=0,0,1000*11630*RES_hh_tes_in!F31/RES_hh_num_in!F31)</f>
        <v>695.260865435092</v>
      </c>
      <c r="G31" s="72">
        <f>IF(RES_hh_tes_in!G31=0,0,1000*11630*RES_hh_tes_in!G31/RES_hh_num_in!G31)</f>
        <v>565.92514434244242</v>
      </c>
      <c r="H31" s="72">
        <f>IF(RES_hh_tes_in!H31=0,0,1000*11630*RES_hh_tes_in!H31/RES_hh_num_in!H31)</f>
        <v>576.54506865612086</v>
      </c>
      <c r="I31" s="72">
        <f>IF(RES_hh_tes_in!I31=0,0,1000*11630*RES_hh_tes_in!I31/RES_hh_num_in!I31)</f>
        <v>584.84994195482898</v>
      </c>
      <c r="J31" s="72">
        <f>IF(RES_hh_tes_in!J31=0,0,1000*11630*RES_hh_tes_in!J31/RES_hh_num_in!J31)</f>
        <v>572.15766255650385</v>
      </c>
      <c r="K31" s="72">
        <f>IF(RES_hh_tes_in!K31=0,0,1000*11630*RES_hh_tes_in!K31/RES_hh_num_in!K31)</f>
        <v>482.71754175914913</v>
      </c>
      <c r="L31" s="72">
        <f>IF(RES_hh_tes_in!L31=0,0,1000*11630*RES_hh_tes_in!L31/RES_hh_num_in!L31)</f>
        <v>566.80946341034257</v>
      </c>
      <c r="M31" s="72">
        <f>IF(RES_hh_tes_in!M31=0,0,1000*11630*RES_hh_tes_in!M31/RES_hh_num_in!M31)</f>
        <v>491.11204445596587</v>
      </c>
      <c r="N31" s="72">
        <f>IF(RES_hh_tes_in!N31=0,0,1000*11630*RES_hh_tes_in!N31/RES_hh_num_in!N31)</f>
        <v>515.59871697769654</v>
      </c>
      <c r="O31" s="72">
        <f>IF(RES_hh_tes_in!O31=0,0,1000*11630*RES_hh_tes_in!O31/RES_hh_num_in!O31)</f>
        <v>492.98167912827239</v>
      </c>
      <c r="P31" s="72">
        <f>IF(RES_hh_tes_in!P31=0,0,1000*11630*RES_hh_tes_in!P31/RES_hh_num_in!P31)</f>
        <v>490.88918735543336</v>
      </c>
      <c r="Q31" s="72">
        <f>IF(RES_hh_tes_in!Q31=0,0,1000*11630*RES_hh_tes_in!Q31/RES_hh_num_in!Q31)</f>
        <v>491.25364189384106</v>
      </c>
      <c r="R31" s="72">
        <f>IF(RES_hh_tes_in!R31=0,0,1000*11630*RES_hh_tes_in!R31/RES_hh_num_in!R31)</f>
        <v>534.96604534696473</v>
      </c>
      <c r="S31" s="72">
        <f>IF(RES_hh_tes_in!S31=0,0,1000*11630*RES_hh_tes_in!S31/RES_hh_num_in!S31)</f>
        <v>549.61887545277534</v>
      </c>
      <c r="T31" s="72">
        <f>IF(RES_hh_tes_in!T31=0,0,1000*11630*RES_hh_tes_in!T31/RES_hh_num_in!T31)</f>
        <v>548.12608096298175</v>
      </c>
      <c r="U31" s="72">
        <f>IF(RES_hh_tes_in!U31=0,0,1000*11630*RES_hh_tes_in!U31/RES_hh_num_in!U31)</f>
        <v>532.94074036842267</v>
      </c>
      <c r="V31" s="72">
        <f>IF(RES_hh_tes_in!V31=0,0,1000*11630*RES_hh_tes_in!V31/RES_hh_num_in!V31)</f>
        <v>549.53646014583035</v>
      </c>
      <c r="W31" s="72">
        <f>IF(RES_hh_tes_in!W31=0,0,1000*11630*RES_hh_tes_in!W31/RES_hh_num_in!W31)</f>
        <v>541.23835689924465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766.5429017323263</v>
      </c>
      <c r="D32" s="77">
        <f>IF(RES_hh_tes_in!D32=0,0,1000*11630*RES_hh_tes_in!D32/RES_hh_num_in!D32)</f>
        <v>697.21038532712157</v>
      </c>
      <c r="E32" s="77">
        <f>IF(RES_hh_tes_in!E32=0,0,1000*11630*RES_hh_tes_in!E32/RES_hh_num_in!E32)</f>
        <v>655.35912038874369</v>
      </c>
      <c r="F32" s="77">
        <f>IF(RES_hh_tes_in!F32=0,0,1000*11630*RES_hh_tes_in!F32/RES_hh_num_in!F32)</f>
        <v>651.39328387895171</v>
      </c>
      <c r="G32" s="77">
        <f>IF(RES_hh_tes_in!G32=0,0,1000*11630*RES_hh_tes_in!G32/RES_hh_num_in!G32)</f>
        <v>609.13273618097469</v>
      </c>
      <c r="H32" s="77">
        <f>IF(RES_hh_tes_in!H32=0,0,1000*11630*RES_hh_tes_in!H32/RES_hh_num_in!H32)</f>
        <v>645.45097205815023</v>
      </c>
      <c r="I32" s="77">
        <f>IF(RES_hh_tes_in!I32=0,0,1000*11630*RES_hh_tes_in!I32/RES_hh_num_in!I32)</f>
        <v>567.44998517280817</v>
      </c>
      <c r="J32" s="77">
        <f>IF(RES_hh_tes_in!J32=0,0,1000*11630*RES_hh_tes_in!J32/RES_hh_num_in!J32)</f>
        <v>532.95648615173866</v>
      </c>
      <c r="K32" s="77">
        <f>IF(RES_hh_tes_in!K32=0,0,1000*11630*RES_hh_tes_in!K32/RES_hh_num_in!K32)</f>
        <v>491.02620164850083</v>
      </c>
      <c r="L32" s="77">
        <f>IF(RES_hh_tes_in!L32=0,0,1000*11630*RES_hh_tes_in!L32/RES_hh_num_in!L32)</f>
        <v>536.36958465226326</v>
      </c>
      <c r="M32" s="77">
        <f>IF(RES_hh_tes_in!M32=0,0,1000*11630*RES_hh_tes_in!M32/RES_hh_num_in!M32)</f>
        <v>504.08875455836454</v>
      </c>
      <c r="N32" s="77">
        <f>IF(RES_hh_tes_in!N32=0,0,1000*11630*RES_hh_tes_in!N32/RES_hh_num_in!N32)</f>
        <v>518.8965004643328</v>
      </c>
      <c r="O32" s="77">
        <f>IF(RES_hh_tes_in!O32=0,0,1000*11630*RES_hh_tes_in!O32/RES_hh_num_in!O32)</f>
        <v>500.59837718266323</v>
      </c>
      <c r="P32" s="77">
        <f>IF(RES_hh_tes_in!P32=0,0,1000*11630*RES_hh_tes_in!P32/RES_hh_num_in!P32)</f>
        <v>468.59809979950705</v>
      </c>
      <c r="Q32" s="77">
        <f>IF(RES_hh_tes_in!Q32=0,0,1000*11630*RES_hh_tes_in!Q32/RES_hh_num_in!Q32)</f>
        <v>489.90608440283603</v>
      </c>
      <c r="R32" s="77">
        <f>IF(RES_hh_tes_in!R32=0,0,1000*11630*RES_hh_tes_in!R32/RES_hh_num_in!R32)</f>
        <v>546.80193174124429</v>
      </c>
      <c r="S32" s="77">
        <f>IF(RES_hh_tes_in!S32=0,0,1000*11630*RES_hh_tes_in!S32/RES_hh_num_in!S32)</f>
        <v>541.23567904046695</v>
      </c>
      <c r="T32" s="77">
        <f>IF(RES_hh_tes_in!T32=0,0,1000*11630*RES_hh_tes_in!T32/RES_hh_num_in!T32)</f>
        <v>520.23480073716769</v>
      </c>
      <c r="U32" s="77">
        <f>IF(RES_hh_tes_in!U32=0,0,1000*11630*RES_hh_tes_in!U32/RES_hh_num_in!U32)</f>
        <v>557.18772409331484</v>
      </c>
      <c r="V32" s="77">
        <f>IF(RES_hh_tes_in!V32=0,0,1000*11630*RES_hh_tes_in!V32/RES_hh_num_in!V32)</f>
        <v>519.55806372324696</v>
      </c>
      <c r="W32" s="77">
        <f>IF(RES_hh_tes_in!W32=0,0,1000*11630*RES_hh_tes_in!W32/RES_hh_num_in!W32)</f>
        <v>566.76717434251225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115.95938271050912</v>
      </c>
      <c r="D3" s="65">
        <f>IF(RES_hh_emi_in!D3=0,0,1000000*RES_hh_emi_in!D3/RES_hh_num_in!D3)</f>
        <v>220.68051378710112</v>
      </c>
      <c r="E3" s="65">
        <f>IF(RES_hh_emi_in!E3=0,0,1000000*RES_hh_emi_in!E3/RES_hh_num_in!E3)</f>
        <v>221.2695406052475</v>
      </c>
      <c r="F3" s="65">
        <f>IF(RES_hh_emi_in!F3=0,0,1000000*RES_hh_emi_in!F3/RES_hh_num_in!F3)</f>
        <v>405.78829174345583</v>
      </c>
      <c r="G3" s="65">
        <f>IF(RES_hh_emi_in!G3=0,0,1000000*RES_hh_emi_in!G3/RES_hh_num_in!G3)</f>
        <v>529.58449449339389</v>
      </c>
      <c r="H3" s="65">
        <f>IF(RES_hh_emi_in!H3=0,0,1000000*RES_hh_emi_in!H3/RES_hh_num_in!H3)</f>
        <v>257.44379143302444</v>
      </c>
      <c r="I3" s="65">
        <f>IF(RES_hh_emi_in!I3=0,0,1000000*RES_hh_emi_in!I3/RES_hh_num_in!I3)</f>
        <v>206.28613803655341</v>
      </c>
      <c r="J3" s="65">
        <f>IF(RES_hh_emi_in!J3=0,0,1000000*RES_hh_emi_in!J3/RES_hh_num_in!J3)</f>
        <v>209.96337160217755</v>
      </c>
      <c r="K3" s="65">
        <f>IF(RES_hh_emi_in!K3=0,0,1000000*RES_hh_emi_in!K3/RES_hh_num_in!K3)</f>
        <v>226.92622391147052</v>
      </c>
      <c r="L3" s="65">
        <f>IF(RES_hh_emi_in!L3=0,0,1000000*RES_hh_emi_in!L3/RES_hh_num_in!L3)</f>
        <v>291.8758723094785</v>
      </c>
      <c r="M3" s="65">
        <f>IF(RES_hh_emi_in!M3=0,0,1000000*RES_hh_emi_in!M3/RES_hh_num_in!M3)</f>
        <v>470.10614091721504</v>
      </c>
      <c r="N3" s="65">
        <f>IF(RES_hh_emi_in!N3=0,0,1000000*RES_hh_emi_in!N3/RES_hh_num_in!N3)</f>
        <v>382.7942591920409</v>
      </c>
      <c r="O3" s="65">
        <f>IF(RES_hh_emi_in!O3=0,0,1000000*RES_hh_emi_in!O3/RES_hh_num_in!O3)</f>
        <v>285.50633753332022</v>
      </c>
      <c r="P3" s="65">
        <f>IF(RES_hh_emi_in!P3=0,0,1000000*RES_hh_emi_in!P3/RES_hh_num_in!P3)</f>
        <v>254.89064297840213</v>
      </c>
      <c r="Q3" s="65">
        <f>IF(RES_hh_emi_in!Q3=0,0,1000000*RES_hh_emi_in!Q3/RES_hh_num_in!Q3)</f>
        <v>191.14274178923355</v>
      </c>
      <c r="R3" s="65">
        <f>IF(RES_hh_emi_in!R3=0,0,1000000*RES_hh_emi_in!R3/RES_hh_num_in!R3)</f>
        <v>213.98008630907364</v>
      </c>
      <c r="S3" s="65">
        <f>IF(RES_hh_emi_in!S3=0,0,1000000*RES_hh_emi_in!S3/RES_hh_num_in!S3)</f>
        <v>122.88049706691238</v>
      </c>
      <c r="T3" s="65">
        <f>IF(RES_hh_emi_in!T3=0,0,1000000*RES_hh_emi_in!T3/RES_hh_num_in!T3)</f>
        <v>160.49805362544424</v>
      </c>
      <c r="U3" s="65">
        <f>IF(RES_hh_emi_in!U3=0,0,1000000*RES_hh_emi_in!U3/RES_hh_num_in!U3)</f>
        <v>167.54927294240218</v>
      </c>
      <c r="V3" s="65">
        <f>IF(RES_hh_emi_in!V3=0,0,1000000*RES_hh_emi_in!V3/RES_hh_num_in!V3)</f>
        <v>160.8355863003946</v>
      </c>
      <c r="W3" s="65">
        <f>IF(RES_hh_emi_in!W3=0,0,1000000*RES_hh_emi_in!W3/RES_hh_num_in!W3)</f>
        <v>149.61776095602136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81.510158835024114</v>
      </c>
      <c r="D4" s="69">
        <f>IF(RES_hh_emi_in!D4=0,0,1000000*RES_hh_emi_in!D4/RES_hh_num_in!D4)</f>
        <v>193.8902959217109</v>
      </c>
      <c r="E4" s="69">
        <f>IF(RES_hh_emi_in!E4=0,0,1000000*RES_hh_emi_in!E4/RES_hh_num_in!E4)</f>
        <v>169.40055123700895</v>
      </c>
      <c r="F4" s="69">
        <f>IF(RES_hh_emi_in!F4=0,0,1000000*RES_hh_emi_in!F4/RES_hh_num_in!F4)</f>
        <v>328.05925188246346</v>
      </c>
      <c r="G4" s="69">
        <f>IF(RES_hh_emi_in!G4=0,0,1000000*RES_hh_emi_in!G4/RES_hh_num_in!G4)</f>
        <v>436.39089785425114</v>
      </c>
      <c r="H4" s="69">
        <f>IF(RES_hh_emi_in!H4=0,0,1000000*RES_hh_emi_in!H4/RES_hh_num_in!H4)</f>
        <v>197.62547046205023</v>
      </c>
      <c r="I4" s="69">
        <f>IF(RES_hh_emi_in!I4=0,0,1000000*RES_hh_emi_in!I4/RES_hh_num_in!I4)</f>
        <v>167.28706336993608</v>
      </c>
      <c r="J4" s="69">
        <f>IF(RES_hh_emi_in!J4=0,0,1000000*RES_hh_emi_in!J4/RES_hh_num_in!J4)</f>
        <v>163.0879310941923</v>
      </c>
      <c r="K4" s="69">
        <f>IF(RES_hh_emi_in!K4=0,0,1000000*RES_hh_emi_in!K4/RES_hh_num_in!K4)</f>
        <v>179.3207299603603</v>
      </c>
      <c r="L4" s="69">
        <f>IF(RES_hh_emi_in!L4=0,0,1000000*RES_hh_emi_in!L4/RES_hh_num_in!L4)</f>
        <v>228.71058175347852</v>
      </c>
      <c r="M4" s="69">
        <f>IF(RES_hh_emi_in!M4=0,0,1000000*RES_hh_emi_in!M4/RES_hh_num_in!M4)</f>
        <v>395.36247640640033</v>
      </c>
      <c r="N4" s="69">
        <f>IF(RES_hh_emi_in!N4=0,0,1000000*RES_hh_emi_in!N4/RES_hh_num_in!N4)</f>
        <v>322.60414063999929</v>
      </c>
      <c r="O4" s="69">
        <f>IF(RES_hh_emi_in!O4=0,0,1000000*RES_hh_emi_in!O4/RES_hh_num_in!O4)</f>
        <v>228.57758462947757</v>
      </c>
      <c r="P4" s="69">
        <f>IF(RES_hh_emi_in!P4=0,0,1000000*RES_hh_emi_in!P4/RES_hh_num_in!P4)</f>
        <v>180.86028478424629</v>
      </c>
      <c r="Q4" s="69">
        <f>IF(RES_hh_emi_in!Q4=0,0,1000000*RES_hh_emi_in!Q4/RES_hh_num_in!Q4)</f>
        <v>119.38066423744948</v>
      </c>
      <c r="R4" s="69">
        <f>IF(RES_hh_emi_in!R4=0,0,1000000*RES_hh_emi_in!R4/RES_hh_num_in!R4)</f>
        <v>137.04271722440095</v>
      </c>
      <c r="S4" s="69">
        <f>IF(RES_hh_emi_in!S4=0,0,1000000*RES_hh_emi_in!S4/RES_hh_num_in!S4)</f>
        <v>79.215178796839623</v>
      </c>
      <c r="T4" s="69">
        <f>IF(RES_hh_emi_in!T4=0,0,1000000*RES_hh_emi_in!T4/RES_hh_num_in!T4)</f>
        <v>116.03921410099686</v>
      </c>
      <c r="U4" s="69">
        <f>IF(RES_hh_emi_in!U4=0,0,1000000*RES_hh_emi_in!U4/RES_hh_num_in!U4)</f>
        <v>125.23955496758845</v>
      </c>
      <c r="V4" s="69">
        <f>IF(RES_hh_emi_in!V4=0,0,1000000*RES_hh_emi_in!V4/RES_hh_num_in!V4)</f>
        <v>126.96901224848661</v>
      </c>
      <c r="W4" s="69">
        <f>IF(RES_hh_emi_in!W4=0,0,1000000*RES_hh_emi_in!W4/RES_hh_num_in!W4)</f>
        <v>113.71177824168178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4802.3862760562033</v>
      </c>
      <c r="D5" s="72">
        <f>IF(RES_hh_emi_in!D5=0,0,1000000*RES_hh_emi_in!D5/RES_hh_num_in!D5)</f>
        <v>5694.7329900712512</v>
      </c>
      <c r="E5" s="72">
        <f>IF(RES_hh_emi_in!E5=0,0,1000000*RES_hh_emi_in!E5/RES_hh_num_in!E5)</f>
        <v>4191.1575529498186</v>
      </c>
      <c r="F5" s="72">
        <f>IF(RES_hh_emi_in!F5=0,0,1000000*RES_hh_emi_in!F5/RES_hh_num_in!F5)</f>
        <v>5834.3554301232771</v>
      </c>
      <c r="G5" s="72">
        <f>IF(RES_hh_emi_in!G5=0,0,1000000*RES_hh_emi_in!G5/RES_hh_num_in!G5)</f>
        <v>5361.8641779906802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4469.6563965819769</v>
      </c>
      <c r="M5" s="72">
        <f>IF(RES_hh_emi_in!M5=0,0,1000000*RES_hh_emi_in!M5/RES_hh_num_in!M5)</f>
        <v>5158.5263833877416</v>
      </c>
      <c r="N5" s="72">
        <f>IF(RES_hh_emi_in!N5=0,0,1000000*RES_hh_emi_in!N5/RES_hh_num_in!N5)</f>
        <v>4656.9440508509233</v>
      </c>
      <c r="O5" s="72">
        <f>IF(RES_hh_emi_in!O5=0,0,1000000*RES_hh_emi_in!O5/RES_hh_num_in!O5)</f>
        <v>4812.7018854414273</v>
      </c>
      <c r="P5" s="72">
        <f>IF(RES_hh_emi_in!P5=0,0,1000000*RES_hh_emi_in!P5/RES_hh_num_in!P5)</f>
        <v>4661.4673148903184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3004.6037798318589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0</v>
      </c>
      <c r="O6" s="72">
        <f>IF(RES_hh_emi_in!O6=0,0,1000000*RES_hh_emi_in!O6/RES_hh_num_in!O6)</f>
        <v>0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4918.2673845856825</v>
      </c>
      <c r="K7" s="72">
        <f>IF(RES_hh_emi_in!K7=0,0,1000000*RES_hh_emi_in!K7/RES_hh_num_in!K7)</f>
        <v>4010.2966375406172</v>
      </c>
      <c r="L7" s="72">
        <f>IF(RES_hh_emi_in!L7=0,0,1000000*RES_hh_emi_in!L7/RES_hh_num_in!L7)</f>
        <v>3490.7384042363487</v>
      </c>
      <c r="M7" s="72">
        <f>IF(RES_hh_emi_in!M7=0,0,1000000*RES_hh_emi_in!M7/RES_hh_num_in!M7)</f>
        <v>4293.9781047998749</v>
      </c>
      <c r="N7" s="72">
        <f>IF(RES_hh_emi_in!N7=0,0,1000000*RES_hh_emi_in!N7/RES_hh_num_in!N7)</f>
        <v>4244.6894860403972</v>
      </c>
      <c r="O7" s="72">
        <f>IF(RES_hh_emi_in!O7=0,0,1000000*RES_hh_emi_in!O7/RES_hh_num_in!O7)</f>
        <v>3392.6891619761495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3335.4637826008129</v>
      </c>
      <c r="D8" s="72">
        <f>IF(RES_hh_emi_in!D8=0,0,1000000*RES_hh_emi_in!D8/RES_hh_num_in!D8)</f>
        <v>2968.395499153009</v>
      </c>
      <c r="E8" s="72">
        <f>IF(RES_hh_emi_in!E8=0,0,1000000*RES_hh_emi_in!E8/RES_hh_num_in!E8)</f>
        <v>2895.2046449299569</v>
      </c>
      <c r="F8" s="72">
        <f>IF(RES_hh_emi_in!F8=0,0,1000000*RES_hh_emi_in!F8/RES_hh_num_in!F8)</f>
        <v>2762.9163894219605</v>
      </c>
      <c r="G8" s="72">
        <f>IF(RES_hh_emi_in!G8=0,0,1000000*RES_hh_emi_in!G8/RES_hh_num_in!G8)</f>
        <v>2892.5384262407838</v>
      </c>
      <c r="H8" s="72">
        <f>IF(RES_hh_emi_in!H8=0,0,1000000*RES_hh_emi_in!H8/RES_hh_num_in!H8)</f>
        <v>2698.2613950017426</v>
      </c>
      <c r="I8" s="72">
        <f>IF(RES_hh_emi_in!I8=0,0,1000000*RES_hh_emi_in!I8/RES_hh_num_in!I8)</f>
        <v>2825.3087467500136</v>
      </c>
      <c r="J8" s="72">
        <f>IF(RES_hh_emi_in!J8=0,0,1000000*RES_hh_emi_in!J8/RES_hh_num_in!J8)</f>
        <v>2711.4279943964284</v>
      </c>
      <c r="K8" s="72">
        <f>IF(RES_hh_emi_in!K8=0,0,1000000*RES_hh_emi_in!K8/RES_hh_num_in!K8)</f>
        <v>2721.8850184235798</v>
      </c>
      <c r="L8" s="72">
        <f>IF(RES_hh_emi_in!L8=0,0,1000000*RES_hh_emi_in!L8/RES_hh_num_in!L8)</f>
        <v>2809.4810323533488</v>
      </c>
      <c r="M8" s="72">
        <f>IF(RES_hh_emi_in!M8=0,0,1000000*RES_hh_emi_in!M8/RES_hh_num_in!M8)</f>
        <v>2514.117668991787</v>
      </c>
      <c r="N8" s="72">
        <f>IF(RES_hh_emi_in!N8=0,0,1000000*RES_hh_emi_in!N8/RES_hh_num_in!N8)</f>
        <v>2556.3649489596492</v>
      </c>
      <c r="O8" s="72">
        <f>IF(RES_hh_emi_in!O8=0,0,1000000*RES_hh_emi_in!O8/RES_hh_num_in!O8)</f>
        <v>2287.5844582803334</v>
      </c>
      <c r="P8" s="72">
        <f>IF(RES_hh_emi_in!P8=0,0,1000000*RES_hh_emi_in!P8/RES_hh_num_in!P8)</f>
        <v>2090.8001434785651</v>
      </c>
      <c r="Q8" s="72">
        <f>IF(RES_hh_emi_in!Q8=0,0,1000000*RES_hh_emi_in!Q8/RES_hh_num_in!Q8)</f>
        <v>1825.4388840671822</v>
      </c>
      <c r="R8" s="72">
        <f>IF(RES_hh_emi_in!R8=0,0,1000000*RES_hh_emi_in!R8/RES_hh_num_in!R8)</f>
        <v>1987.0104627766877</v>
      </c>
      <c r="S8" s="72">
        <f>IF(RES_hh_emi_in!S8=0,0,1000000*RES_hh_emi_in!S8/RES_hh_num_in!S8)</f>
        <v>1753.3829818509489</v>
      </c>
      <c r="T8" s="72">
        <f>IF(RES_hh_emi_in!T8=0,0,1000000*RES_hh_emi_in!T8/RES_hh_num_in!T8)</f>
        <v>1685.0502690728092</v>
      </c>
      <c r="U8" s="72">
        <f>IF(RES_hh_emi_in!U8=0,0,1000000*RES_hh_emi_in!U8/RES_hh_num_in!U8)</f>
        <v>1612.5818216843275</v>
      </c>
      <c r="V8" s="72">
        <f>IF(RES_hh_emi_in!V8=0,0,1000000*RES_hh_emi_in!V8/RES_hh_num_in!V8)</f>
        <v>1426.4411760080366</v>
      </c>
      <c r="W8" s="72">
        <f>IF(RES_hh_emi_in!W8=0,0,1000000*RES_hh_emi_in!W8/RES_hh_num_in!W8)</f>
        <v>1263.6345956998759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9.4305007968309074</v>
      </c>
      <c r="D17" s="69">
        <f>IF(RES_hh_emi_in!D17=0,0,1000000*RES_hh_emi_in!D17/RES_hh_num_in!D17)</f>
        <v>21.105913083542738</v>
      </c>
      <c r="E17" s="69">
        <f>IF(RES_hh_emi_in!E17=0,0,1000000*RES_hh_emi_in!E17/RES_hh_num_in!E17)</f>
        <v>20.671487590016429</v>
      </c>
      <c r="F17" s="69">
        <f>IF(RES_hh_emi_in!F17=0,0,1000000*RES_hh_emi_in!F17/RES_hh_num_in!F17)</f>
        <v>40.27592422219827</v>
      </c>
      <c r="G17" s="69">
        <f>IF(RES_hh_emi_in!G17=0,0,1000000*RES_hh_emi_in!G17/RES_hh_num_in!G17)</f>
        <v>52.685246759364276</v>
      </c>
      <c r="H17" s="69">
        <f>IF(RES_hh_emi_in!H17=0,0,1000000*RES_hh_emi_in!H17/RES_hh_num_in!H17)</f>
        <v>27.84476144471256</v>
      </c>
      <c r="I17" s="69">
        <f>IF(RES_hh_emi_in!I17=0,0,1000000*RES_hh_emi_in!I17/RES_hh_num_in!I17)</f>
        <v>19.261763889850688</v>
      </c>
      <c r="J17" s="69">
        <f>IF(RES_hh_emi_in!J17=0,0,1000000*RES_hh_emi_in!J17/RES_hh_num_in!J17)</f>
        <v>18.65778593271569</v>
      </c>
      <c r="K17" s="69">
        <f>IF(RES_hh_emi_in!K17=0,0,1000000*RES_hh_emi_in!K17/RES_hh_num_in!K17)</f>
        <v>19.2638566106606</v>
      </c>
      <c r="L17" s="69">
        <f>IF(RES_hh_emi_in!L17=0,0,1000000*RES_hh_emi_in!L17/RES_hh_num_in!L17)</f>
        <v>24.682971193938918</v>
      </c>
      <c r="M17" s="69">
        <f>IF(RES_hh_emi_in!M17=0,0,1000000*RES_hh_emi_in!M17/RES_hh_num_in!M17)</f>
        <v>39.992058057170404</v>
      </c>
      <c r="N17" s="69">
        <f>IF(RES_hh_emi_in!N17=0,0,1000000*RES_hh_emi_in!N17/RES_hh_num_in!N17)</f>
        <v>36.65210907226799</v>
      </c>
      <c r="O17" s="69">
        <f>IF(RES_hh_emi_in!O17=0,0,1000000*RES_hh_emi_in!O17/RES_hh_num_in!O17)</f>
        <v>26.667853824328667</v>
      </c>
      <c r="P17" s="69">
        <f>IF(RES_hh_emi_in!P17=0,0,1000000*RES_hh_emi_in!P17/RES_hh_num_in!P17)</f>
        <v>19.908635613751375</v>
      </c>
      <c r="Q17" s="69">
        <f>IF(RES_hh_emi_in!Q17=0,0,1000000*RES_hh_emi_in!Q17/RES_hh_num_in!Q17)</f>
        <v>13.693921893162832</v>
      </c>
      <c r="R17" s="69">
        <f>IF(RES_hh_emi_in!R17=0,0,1000000*RES_hh_emi_in!R17/RES_hh_num_in!R17)</f>
        <v>16.476158999129986</v>
      </c>
      <c r="S17" s="69">
        <f>IF(RES_hh_emi_in!S17=0,0,1000000*RES_hh_emi_in!S17/RES_hh_num_in!S17)</f>
        <v>9.8140200409756524</v>
      </c>
      <c r="T17" s="69">
        <f>IF(RES_hh_emi_in!T17=0,0,1000000*RES_hh_emi_in!T17/RES_hh_num_in!T17)</f>
        <v>14.681218033051906</v>
      </c>
      <c r="U17" s="69">
        <f>IF(RES_hh_emi_in!U17=0,0,1000000*RES_hh_emi_in!U17/RES_hh_num_in!U17)</f>
        <v>17.374791559861702</v>
      </c>
      <c r="V17" s="69">
        <f>IF(RES_hh_emi_in!V17=0,0,1000000*RES_hh_emi_in!V17/RES_hh_num_in!V17)</f>
        <v>18.813552897972652</v>
      </c>
      <c r="W17" s="69">
        <f>IF(RES_hh_emi_in!W17=0,0,1000000*RES_hh_emi_in!W17/RES_hh_num_in!W17)</f>
        <v>19.864923466297789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585.87969453369249</v>
      </c>
      <c r="D18" s="72">
        <f>IF(RES_hh_emi_in!D18=0,0,1000000*RES_hh_emi_in!D18/RES_hh_num_in!D18)</f>
        <v>739.73413282860986</v>
      </c>
      <c r="E18" s="72">
        <f>IF(RES_hh_emi_in!E18=0,0,1000000*RES_hh_emi_in!E18/RES_hh_num_in!E18)</f>
        <v>520.23651731183736</v>
      </c>
      <c r="F18" s="72">
        <f>IF(RES_hh_emi_in!F18=0,0,1000000*RES_hh_emi_in!F18/RES_hh_num_in!F18)</f>
        <v>755.66835960996048</v>
      </c>
      <c r="G18" s="72">
        <f>IF(RES_hh_emi_in!G18=0,0,1000000*RES_hh_emi_in!G18/RES_hh_num_in!G18)</f>
        <v>751.10942003781179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493.20772193322972</v>
      </c>
      <c r="M18" s="72">
        <f>IF(RES_hh_emi_in!M18=0,0,1000000*RES_hh_emi_in!M18/RES_hh_num_in!M18)</f>
        <v>634.59030628906294</v>
      </c>
      <c r="N18" s="72">
        <f>IF(RES_hh_emi_in!N18=0,0,1000000*RES_hh_emi_in!N18/RES_hh_num_in!N18)</f>
        <v>593.89191218113797</v>
      </c>
      <c r="O18" s="72">
        <f>IF(RES_hh_emi_in!O18=0,0,1000000*RES_hh_emi_in!O18/RES_hh_num_in!O18)</f>
        <v>619.87663137056779</v>
      </c>
      <c r="P18" s="72">
        <f>IF(RES_hh_emi_in!P18=0,0,1000000*RES_hh_emi_in!P18/RES_hh_num_in!P18)</f>
        <v>565.71765304725443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483.73021617538802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578.18785657249441</v>
      </c>
      <c r="K20" s="72">
        <f>IF(RES_hh_emi_in!K20=0,0,1000000*RES_hh_emi_in!K20/RES_hh_num_in!K20)</f>
        <v>445.02769742315985</v>
      </c>
      <c r="L20" s="72">
        <f>IF(RES_hh_emi_in!L20=0,0,1000000*RES_hh_emi_in!L20/RES_hh_num_in!L20)</f>
        <v>388.90729010463355</v>
      </c>
      <c r="M20" s="72">
        <f>IF(RES_hh_emi_in!M20=0,0,1000000*RES_hh_emi_in!M20/RES_hh_num_in!M20)</f>
        <v>493.11018023178212</v>
      </c>
      <c r="N20" s="72">
        <f>IF(RES_hh_emi_in!N20=0,0,1000000*RES_hh_emi_in!N20/RES_hh_num_in!N20)</f>
        <v>494.14958945789357</v>
      </c>
      <c r="O20" s="72">
        <f>IF(RES_hh_emi_in!O20=0,0,1000000*RES_hh_emi_in!O20/RES_hh_num_in!O20)</f>
        <v>397.81399662965066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417.03603461318892</v>
      </c>
      <c r="D21" s="72">
        <f>IF(RES_hh_emi_in!D21=0,0,1000000*RES_hh_emi_in!D21/RES_hh_num_in!D21)</f>
        <v>391.948831228752</v>
      </c>
      <c r="E21" s="72">
        <f>IF(RES_hh_emi_in!E21=0,0,1000000*RES_hh_emi_in!E21/RES_hh_num_in!E21)</f>
        <v>371.64032812469134</v>
      </c>
      <c r="F21" s="72">
        <f>IF(RES_hh_emi_in!F21=0,0,1000000*RES_hh_emi_in!F21/RES_hh_num_in!F21)</f>
        <v>367.42073709086219</v>
      </c>
      <c r="G21" s="72">
        <f>IF(RES_hh_emi_in!G21=0,0,1000000*RES_hh_emi_in!G21/RES_hh_num_in!G21)</f>
        <v>409.11011780414481</v>
      </c>
      <c r="H21" s="72">
        <f>IF(RES_hh_emi_in!H21=0,0,1000000*RES_hh_emi_in!H21/RES_hh_num_in!H21)</f>
        <v>401.86763814801373</v>
      </c>
      <c r="I21" s="72">
        <f>IF(RES_hh_emi_in!I21=0,0,1000000*RES_hh_emi_in!I21/RES_hh_num_in!I21)</f>
        <v>340.98575293369311</v>
      </c>
      <c r="J21" s="72">
        <f>IF(RES_hh_emi_in!J21=0,0,1000000*RES_hh_emi_in!J21/RES_hh_num_in!J21)</f>
        <v>328.62251375866413</v>
      </c>
      <c r="K21" s="72">
        <f>IF(RES_hh_emi_in!K21=0,0,1000000*RES_hh_emi_in!K21/RES_hh_num_in!K21)</f>
        <v>309.7681407718494</v>
      </c>
      <c r="L21" s="72">
        <f>IF(RES_hh_emi_in!L21=0,0,1000000*RES_hh_emi_in!L21/RES_hh_num_in!L21)</f>
        <v>319.56535589215531</v>
      </c>
      <c r="M21" s="72">
        <f>IF(RES_hh_emi_in!M21=0,0,1000000*RES_hh_emi_in!M21/RES_hh_num_in!M21)</f>
        <v>294.05262887041795</v>
      </c>
      <c r="N21" s="72">
        <f>IF(RES_hh_emi_in!N21=0,0,1000000*RES_hh_emi_in!N21/RES_hh_num_in!N21)</f>
        <v>302.51134983621432</v>
      </c>
      <c r="O21" s="72">
        <f>IF(RES_hh_emi_in!O21=0,0,1000000*RES_hh_emi_in!O21/RES_hh_num_in!O21)</f>
        <v>273.17466537807871</v>
      </c>
      <c r="P21" s="72">
        <f>IF(RES_hh_emi_in!P21=0,0,1000000*RES_hh_emi_in!P21/RES_hh_num_in!P21)</f>
        <v>251.38884223080845</v>
      </c>
      <c r="Q21" s="72">
        <f>IF(RES_hh_emi_in!Q21=0,0,1000000*RES_hh_emi_in!Q21/RES_hh_num_in!Q21)</f>
        <v>226.30850395054472</v>
      </c>
      <c r="R21" s="72">
        <f>IF(RES_hh_emi_in!R21=0,0,1000000*RES_hh_emi_in!R21/RES_hh_num_in!R21)</f>
        <v>254.25138760078758</v>
      </c>
      <c r="S21" s="72">
        <f>IF(RES_hh_emi_in!S21=0,0,1000000*RES_hh_emi_in!S21/RES_hh_num_in!S21)</f>
        <v>232.77286753321528</v>
      </c>
      <c r="T21" s="72">
        <f>IF(RES_hh_emi_in!T21=0,0,1000000*RES_hh_emi_in!T21/RES_hh_num_in!T21)</f>
        <v>225.32179601623156</v>
      </c>
      <c r="U21" s="72">
        <f>IF(RES_hh_emi_in!U21=0,0,1000000*RES_hh_emi_in!U21/RES_hh_num_in!U21)</f>
        <v>235.43237413255568</v>
      </c>
      <c r="V21" s="72">
        <f>IF(RES_hh_emi_in!V21=0,0,1000000*RES_hh_emi_in!V21/RES_hh_num_in!V21)</f>
        <v>221.71726003713115</v>
      </c>
      <c r="W21" s="72">
        <f>IF(RES_hh_emi_in!W21=0,0,1000000*RES_hh_emi_in!W21/RES_hh_num_in!W21)</f>
        <v>232.50989966234911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25.018723078654098</v>
      </c>
      <c r="D27" s="69">
        <f>IF(RES_hh_emi_in!D27=0,0,1000000*RES_hh_emi_in!D27/RES_hh_num_in!D27)</f>
        <v>5.6843047818474899</v>
      </c>
      <c r="E27" s="69">
        <f>IF(RES_hh_emi_in!E27=0,0,1000000*RES_hh_emi_in!E27/RES_hh_num_in!E27)</f>
        <v>31.197501778222097</v>
      </c>
      <c r="F27" s="69">
        <f>IF(RES_hh_emi_in!F27=0,0,1000000*RES_hh_emi_in!F27/RES_hh_num_in!F27)</f>
        <v>37.453115638794124</v>
      </c>
      <c r="G27" s="69">
        <f>IF(RES_hh_emi_in!G27=0,0,1000000*RES_hh_emi_in!G27/RES_hh_num_in!G27)</f>
        <v>40.508349879778436</v>
      </c>
      <c r="H27" s="69">
        <f>IF(RES_hh_emi_in!H27=0,0,1000000*RES_hh_emi_in!H27/RES_hh_num_in!H27)</f>
        <v>31.973559526261663</v>
      </c>
      <c r="I27" s="69">
        <f>IF(RES_hh_emi_in!I27=0,0,1000000*RES_hh_emi_in!I27/RES_hh_num_in!I27)</f>
        <v>19.737310776766627</v>
      </c>
      <c r="J27" s="69">
        <f>IF(RES_hh_emi_in!J27=0,0,1000000*RES_hh_emi_in!J27/RES_hh_num_in!J27)</f>
        <v>28.217654575269627</v>
      </c>
      <c r="K27" s="69">
        <f>IF(RES_hh_emi_in!K27=0,0,1000000*RES_hh_emi_in!K27/RES_hh_num_in!K27)</f>
        <v>28.341637340449591</v>
      </c>
      <c r="L27" s="69">
        <f>IF(RES_hh_emi_in!L27=0,0,1000000*RES_hh_emi_in!L27/RES_hh_num_in!L27)</f>
        <v>38.482319362061077</v>
      </c>
      <c r="M27" s="69">
        <f>IF(RES_hh_emi_in!M27=0,0,1000000*RES_hh_emi_in!M27/RES_hh_num_in!M27)</f>
        <v>34.751606453644271</v>
      </c>
      <c r="N27" s="69">
        <f>IF(RES_hh_emi_in!N27=0,0,1000000*RES_hh_emi_in!N27/RES_hh_num_in!N27)</f>
        <v>23.538009479773581</v>
      </c>
      <c r="O27" s="69">
        <f>IF(RES_hh_emi_in!O27=0,0,1000000*RES_hh_emi_in!O27/RES_hh_num_in!O27)</f>
        <v>30.26089907951399</v>
      </c>
      <c r="P27" s="69">
        <f>IF(RES_hh_emi_in!P27=0,0,1000000*RES_hh_emi_in!P27/RES_hh_num_in!P27)</f>
        <v>54.121722580404459</v>
      </c>
      <c r="Q27" s="69">
        <f>IF(RES_hh_emi_in!Q27=0,0,1000000*RES_hh_emi_in!Q27/RES_hh_num_in!Q27)</f>
        <v>58.068155658621208</v>
      </c>
      <c r="R27" s="69">
        <f>IF(RES_hh_emi_in!R27=0,0,1000000*RES_hh_emi_in!R27/RES_hh_num_in!R27)</f>
        <v>60.461210085542731</v>
      </c>
      <c r="S27" s="69">
        <f>IF(RES_hh_emi_in!S27=0,0,1000000*RES_hh_emi_in!S27/RES_hh_num_in!S27)</f>
        <v>33.851298229097097</v>
      </c>
      <c r="T27" s="69">
        <f>IF(RES_hh_emi_in!T27=0,0,1000000*RES_hh_emi_in!T27/RES_hh_num_in!T27)</f>
        <v>29.777621491395479</v>
      </c>
      <c r="U27" s="69">
        <f>IF(RES_hh_emi_in!U27=0,0,1000000*RES_hh_emi_in!U27/RES_hh_num_in!U27)</f>
        <v>24.934926414952045</v>
      </c>
      <c r="V27" s="69">
        <f>IF(RES_hh_emi_in!V27=0,0,1000000*RES_hh_emi_in!V27/RES_hh_num_in!V27)</f>
        <v>15.053021153935338</v>
      </c>
      <c r="W27" s="69">
        <f>IF(RES_hh_emi_in!W27=0,0,1000000*RES_hh_emi_in!W27/RES_hh_num_in!W27)</f>
        <v>16.041059248041805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441.26415198050046</v>
      </c>
      <c r="E28" s="72">
        <f>IF(RES_hh_emi_in!E28=0,0,1000000*RES_hh_emi_in!E28/RES_hh_num_in!E28)</f>
        <v>331.88570402159371</v>
      </c>
      <c r="F28" s="72">
        <f>IF(RES_hh_emi_in!F28=0,0,1000000*RES_hh_emi_in!F28/RES_hh_num_in!F28)</f>
        <v>494.71711637451699</v>
      </c>
      <c r="G28" s="72">
        <f>IF(RES_hh_emi_in!G28=0,0,1000000*RES_hh_emi_in!G28/RES_hh_num_in!G28)</f>
        <v>422.79099350571761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303.95472540049786</v>
      </c>
      <c r="M28" s="72">
        <f>IF(RES_hh_emi_in!M28=0,0,1000000*RES_hh_emi_in!M28/RES_hh_num_in!M28)</f>
        <v>380.15511040721208</v>
      </c>
      <c r="N28" s="72">
        <f>IF(RES_hh_emi_in!N28=0,0,1000000*RES_hh_emi_in!N28/RES_hh_num_in!N28)</f>
        <v>367.23490559132432</v>
      </c>
      <c r="O28" s="72">
        <f>IF(RES_hh_emi_in!O28=0,0,1000000*RES_hh_emi_in!O28/RES_hh_num_in!O28)</f>
        <v>364.49779249560868</v>
      </c>
      <c r="P28" s="72">
        <f>IF(RES_hh_emi_in!P28=0,0,1000000*RES_hh_emi_in!P28/RES_hh_num_in!P28)</f>
        <v>340.61930245081828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365.52539302293667</v>
      </c>
      <c r="D29" s="72">
        <f>IF(RES_hh_emi_in!D29=0,0,1000000*RES_hh_emi_in!D29/RES_hh_num_in!D29)</f>
        <v>0</v>
      </c>
      <c r="E29" s="72">
        <f>IF(RES_hh_emi_in!E29=0,0,1000000*RES_hh_emi_in!E29/RES_hh_num_in!E29)</f>
        <v>267.46060821392024</v>
      </c>
      <c r="F29" s="72">
        <f>IF(RES_hh_emi_in!F29=0,0,1000000*RES_hh_emi_in!F29/RES_hh_num_in!F29)</f>
        <v>285.18867351814896</v>
      </c>
      <c r="G29" s="72">
        <f>IF(RES_hh_emi_in!G29=0,0,1000000*RES_hh_emi_in!G29/RES_hh_num_in!G29)</f>
        <v>231.31704784737266</v>
      </c>
      <c r="H29" s="72">
        <f>IF(RES_hh_emi_in!H29=0,0,1000000*RES_hh_emi_in!H29/RES_hh_num_in!H29)</f>
        <v>247.8933789437649</v>
      </c>
      <c r="I29" s="72">
        <f>IF(RES_hh_emi_in!I29=0,0,1000000*RES_hh_emi_in!I29/RES_hh_num_in!I29)</f>
        <v>166.43429988780744</v>
      </c>
      <c r="J29" s="72">
        <f>IF(RES_hh_emi_in!J29=0,0,1000000*RES_hh_emi_in!J29/RES_hh_num_in!J29)</f>
        <v>220.36802721144738</v>
      </c>
      <c r="K29" s="72">
        <f>IF(RES_hh_emi_in!K29=0,0,1000000*RES_hh_emi_in!K29/RES_hh_num_in!K29)</f>
        <v>191.49207317258529</v>
      </c>
      <c r="L29" s="72">
        <f>IF(RES_hh_emi_in!L29=0,0,1000000*RES_hh_emi_in!L29/RES_hh_num_in!L29)</f>
        <v>227.33280464254887</v>
      </c>
      <c r="M29" s="72">
        <f>IF(RES_hh_emi_in!M29=0,0,1000000*RES_hh_emi_in!M29/RES_hh_num_in!M29)</f>
        <v>222.28148929567868</v>
      </c>
      <c r="N29" s="72">
        <f>IF(RES_hh_emi_in!N29=0,0,1000000*RES_hh_emi_in!N29/RES_hh_num_in!N29)</f>
        <v>175.35706589228732</v>
      </c>
      <c r="O29" s="72">
        <f>IF(RES_hh_emi_in!O29=0,0,1000000*RES_hh_emi_in!O29/RES_hh_num_in!O29)</f>
        <v>165.25101319735018</v>
      </c>
      <c r="P29" s="72">
        <f>IF(RES_hh_emi_in!P29=0,0,1000000*RES_hh_emi_in!P29/RES_hh_num_in!P29)</f>
        <v>184.67499982869387</v>
      </c>
      <c r="Q29" s="72">
        <f>IF(RES_hh_emi_in!Q29=0,0,1000000*RES_hh_emi_in!Q29/RES_hh_num_in!Q29)</f>
        <v>192.63509608238834</v>
      </c>
      <c r="R29" s="72">
        <f>IF(RES_hh_emi_in!R29=0,0,1000000*RES_hh_emi_in!R29/RES_hh_num_in!R29)</f>
        <v>240.59746284571582</v>
      </c>
      <c r="S29" s="72">
        <f>IF(RES_hh_emi_in!S29=0,0,1000000*RES_hh_emi_in!S29/RES_hh_num_in!S29)</f>
        <v>237.47352048742763</v>
      </c>
      <c r="T29" s="72">
        <f>IF(RES_hh_emi_in!T29=0,0,1000000*RES_hh_emi_in!T29/RES_hh_num_in!T29)</f>
        <v>205.12736770722967</v>
      </c>
      <c r="U29" s="72">
        <f>IF(RES_hh_emi_in!U29=0,0,1000000*RES_hh_emi_in!U29/RES_hh_num_in!U29)</f>
        <v>242.86575254827588</v>
      </c>
      <c r="V29" s="72">
        <f>IF(RES_hh_emi_in!V29=0,0,1000000*RES_hh_emi_in!V29/RES_hh_num_in!V29)</f>
        <v>180.79791153180906</v>
      </c>
      <c r="W29" s="72">
        <f>IF(RES_hh_emi_in!W29=0,0,1000000*RES_hh_emi_in!W29/RES_hh_num_in!W29)</f>
        <v>191.59575424083118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281.31071844932802</v>
      </c>
      <c r="D30" s="72">
        <f>IF(RES_hh_emi_in!D30=0,0,1000000*RES_hh_emi_in!D30/RES_hh_num_in!D30)</f>
        <v>225.20701740910997</v>
      </c>
      <c r="E30" s="72">
        <f>IF(RES_hh_emi_in!E30=0,0,1000000*RES_hh_emi_in!E30/RES_hh_num_in!E30)</f>
        <v>226.40681519306375</v>
      </c>
      <c r="F30" s="72">
        <f>IF(RES_hh_emi_in!F30=0,0,1000000*RES_hh_emi_in!F30/RES_hh_num_in!F30)</f>
        <v>224.80897825080976</v>
      </c>
      <c r="G30" s="72">
        <f>IF(RES_hh_emi_in!G30=0,0,1000000*RES_hh_emi_in!G30/RES_hh_num_in!G30)</f>
        <v>221.98284413907427</v>
      </c>
      <c r="H30" s="72">
        <f>IF(RES_hh_emi_in!H30=0,0,1000000*RES_hh_emi_in!H30/RES_hh_num_in!H30)</f>
        <v>227.20879065433707</v>
      </c>
      <c r="I30" s="72">
        <f>IF(RES_hh_emi_in!I30=0,0,1000000*RES_hh_emi_in!I30/RES_hh_num_in!I30)</f>
        <v>197.78856142890925</v>
      </c>
      <c r="J30" s="72">
        <f>IF(RES_hh_emi_in!J30=0,0,1000000*RES_hh_emi_in!J30/RES_hh_num_in!J30)</f>
        <v>196.72823913726549</v>
      </c>
      <c r="K30" s="72">
        <f>IF(RES_hh_emi_in!K30=0,0,1000000*RES_hh_emi_in!K30/RES_hh_num_in!K30)</f>
        <v>162.75279331912552</v>
      </c>
      <c r="L30" s="72">
        <f>IF(RES_hh_emi_in!L30=0,0,1000000*RES_hh_emi_in!L30/RES_hh_num_in!L30)</f>
        <v>193.27054504067459</v>
      </c>
      <c r="M30" s="72">
        <f>IF(RES_hh_emi_in!M30=0,0,1000000*RES_hh_emi_in!M30/RES_hh_num_in!M30)</f>
        <v>180.21332719735727</v>
      </c>
      <c r="N30" s="72">
        <f>IF(RES_hh_emi_in!N30=0,0,1000000*RES_hh_emi_in!N30/RES_hh_num_in!N30)</f>
        <v>182.06114475936113</v>
      </c>
      <c r="O30" s="72">
        <f>IF(RES_hh_emi_in!O30=0,0,1000000*RES_hh_emi_in!O30/RES_hh_num_in!O30)</f>
        <v>169.12682105565287</v>
      </c>
      <c r="P30" s="72">
        <f>IF(RES_hh_emi_in!P30=0,0,1000000*RES_hh_emi_in!P30/RES_hh_num_in!P30)</f>
        <v>168.17700507831242</v>
      </c>
      <c r="Q30" s="72">
        <f>IF(RES_hh_emi_in!Q30=0,0,1000000*RES_hh_emi_in!Q30/RES_hh_num_in!Q30)</f>
        <v>168.4035376761687</v>
      </c>
      <c r="R30" s="72">
        <f>IF(RES_hh_emi_in!R30=0,0,1000000*RES_hh_emi_in!R30/RES_hh_num_in!R30)</f>
        <v>202.42616506626501</v>
      </c>
      <c r="S30" s="72">
        <f>IF(RES_hh_emi_in!S30=0,0,1000000*RES_hh_emi_in!S30/RES_hh_num_in!S30)</f>
        <v>186.57686058995077</v>
      </c>
      <c r="T30" s="72">
        <f>IF(RES_hh_emi_in!T30=0,0,1000000*RES_hh_emi_in!T30/RES_hh_num_in!T30)</f>
        <v>175.8078133627404</v>
      </c>
      <c r="U30" s="72">
        <f>IF(RES_hh_emi_in!U30=0,0,1000000*RES_hh_emi_in!U30/RES_hh_num_in!U30)</f>
        <v>195.26445581011461</v>
      </c>
      <c r="V30" s="72">
        <f>IF(RES_hh_emi_in!V30=0,0,1000000*RES_hh_emi_in!V30/RES_hh_num_in!V30)</f>
        <v>172.99756722560156</v>
      </c>
      <c r="W30" s="72">
        <f>IF(RES_hh_emi_in!W30=0,0,1000000*RES_hh_emi_in!W30/RES_hh_num_in!W30)</f>
        <v>190.13089838793624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266.99335517155203</v>
      </c>
      <c r="D3" s="65">
        <f>IF(RES_hh_fech_in!D3=0,0,RES_hh_fech_in!D3/RES_summary!D$21)</f>
        <v>265.10643089865107</v>
      </c>
      <c r="E3" s="65">
        <f>IF(RES_hh_fech_in!E3=0,0,RES_hh_fech_in!E3/RES_summary!E$21)</f>
        <v>265.37823193855246</v>
      </c>
      <c r="F3" s="65">
        <f>IF(RES_hh_fech_in!F3=0,0,RES_hh_fech_in!F3/RES_summary!F$21)</f>
        <v>249.3759259510027</v>
      </c>
      <c r="G3" s="65">
        <f>IF(RES_hh_fech_in!G3=0,0,RES_hh_fech_in!G3/RES_summary!G$21)</f>
        <v>242.78836586050633</v>
      </c>
      <c r="H3" s="65">
        <f>IF(RES_hh_fech_in!H3=0,0,RES_hh_fech_in!H3/RES_summary!H$21)</f>
        <v>232.12369955296049</v>
      </c>
      <c r="I3" s="65">
        <f>IF(RES_hh_fech_in!I3=0,0,RES_hh_fech_in!I3/RES_summary!I$21)</f>
        <v>267.42709784042097</v>
      </c>
      <c r="J3" s="65">
        <f>IF(RES_hh_fech_in!J3=0,0,RES_hh_fech_in!J3/RES_summary!J$21)</f>
        <v>246.44470299087493</v>
      </c>
      <c r="K3" s="65">
        <f>IF(RES_hh_fech_in!K3=0,0,RES_hh_fech_in!K3/RES_summary!K$21)</f>
        <v>243.10056128238585</v>
      </c>
      <c r="L3" s="65">
        <f>IF(RES_hh_fech_in!L3=0,0,RES_hh_fech_in!L3/RES_summary!L$21)</f>
        <v>239.94356980819731</v>
      </c>
      <c r="M3" s="65">
        <f>IF(RES_hh_fech_in!M3=0,0,RES_hh_fech_in!M3/RES_summary!M$21)</f>
        <v>213.53087525790517</v>
      </c>
      <c r="N3" s="65">
        <f>IF(RES_hh_fech_in!N3=0,0,RES_hh_fech_in!N3/RES_summary!N$21)</f>
        <v>217.50807076410692</v>
      </c>
      <c r="O3" s="65">
        <f>IF(RES_hh_fech_in!O3=0,0,RES_hh_fech_in!O3/RES_summary!O$21)</f>
        <v>204.5756463572184</v>
      </c>
      <c r="P3" s="65">
        <f>IF(RES_hh_fech_in!P3=0,0,RES_hh_fech_in!P3/RES_summary!P$21)</f>
        <v>193.86238567437658</v>
      </c>
      <c r="Q3" s="65">
        <f>IF(RES_hh_fech_in!Q3=0,0,RES_hh_fech_in!Q3/RES_summary!Q$21)</f>
        <v>173.71326687594052</v>
      </c>
      <c r="R3" s="65">
        <f>IF(RES_hh_fech_in!R3=0,0,RES_hh_fech_in!R3/RES_summary!R$21)</f>
        <v>175.766341117145</v>
      </c>
      <c r="S3" s="65">
        <f>IF(RES_hh_fech_in!S3=0,0,RES_hh_fech_in!S3/RES_summary!S$21)</f>
        <v>164.73371857714773</v>
      </c>
      <c r="T3" s="65">
        <f>IF(RES_hh_fech_in!T3=0,0,RES_hh_fech_in!T3/RES_summary!T$21)</f>
        <v>160.62779176796596</v>
      </c>
      <c r="U3" s="65">
        <f>IF(RES_hh_fech_in!U3=0,0,RES_hh_fech_in!U3/RES_summary!U$21)</f>
        <v>146.05696296558534</v>
      </c>
      <c r="V3" s="65">
        <f>IF(RES_hh_fech_in!V3=0,0,RES_hh_fech_in!V3/RES_summary!V$21)</f>
        <v>137.43235785111054</v>
      </c>
      <c r="W3" s="65">
        <f>IF(RES_hh_fech_in!W3=0,0,RES_hh_fech_in!W3/RES_summary!W$21)</f>
        <v>119.14619349997953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223.48648190543432</v>
      </c>
      <c r="D4" s="69">
        <f>IF(RES_hh_fech_in!D4=0,0,RES_hh_fech_in!D4/RES_summary!D$21)</f>
        <v>222.81062343393481</v>
      </c>
      <c r="E4" s="69">
        <f>IF(RES_hh_fech_in!E4=0,0,RES_hh_fech_in!E4/RES_summary!E$21)</f>
        <v>223.55909929356321</v>
      </c>
      <c r="F4" s="69">
        <f>IF(RES_hh_fech_in!F4=0,0,RES_hh_fech_in!F4/RES_summary!F$21)</f>
        <v>208.49401823114027</v>
      </c>
      <c r="G4" s="69">
        <f>IF(RES_hh_fech_in!G4=0,0,RES_hh_fech_in!G4/RES_summary!G$21)</f>
        <v>202.43790635584131</v>
      </c>
      <c r="H4" s="69">
        <f>IF(RES_hh_fech_in!H4=0,0,RES_hh_fech_in!H4/RES_summary!H$21)</f>
        <v>191.34394693528674</v>
      </c>
      <c r="I4" s="69">
        <f>IF(RES_hh_fech_in!I4=0,0,RES_hh_fech_in!I4/RES_summary!I$21)</f>
        <v>228.73192058260304</v>
      </c>
      <c r="J4" s="69">
        <f>IF(RES_hh_fech_in!J4=0,0,RES_hh_fech_in!J4/RES_summary!J$21)</f>
        <v>209.96838990136902</v>
      </c>
      <c r="K4" s="69">
        <f>IF(RES_hh_fech_in!K4=0,0,RES_hh_fech_in!K4/RES_summary!K$21)</f>
        <v>209.74930373501192</v>
      </c>
      <c r="L4" s="69">
        <f>IF(RES_hh_fech_in!L4=0,0,RES_hh_fech_in!L4/RES_summary!L$21)</f>
        <v>205.58697031660225</v>
      </c>
      <c r="M4" s="69">
        <f>IF(RES_hh_fech_in!M4=0,0,RES_hh_fech_in!M4/RES_summary!M$21)</f>
        <v>182.26903962328936</v>
      </c>
      <c r="N4" s="69">
        <f>IF(RES_hh_fech_in!N4=0,0,RES_hh_fech_in!N4/RES_summary!N$21)</f>
        <v>185.6558087703236</v>
      </c>
      <c r="O4" s="69">
        <f>IF(RES_hh_fech_in!O4=0,0,RES_hh_fech_in!O4/RES_summary!O$21)</f>
        <v>174.21641683833118</v>
      </c>
      <c r="P4" s="69">
        <f>IF(RES_hh_fech_in!P4=0,0,RES_hh_fech_in!P4/RES_summary!P$21)</f>
        <v>164.19032739120016</v>
      </c>
      <c r="Q4" s="69">
        <f>IF(RES_hh_fech_in!Q4=0,0,RES_hh_fech_in!Q4/RES_summary!Q$21)</f>
        <v>145.16470643030135</v>
      </c>
      <c r="R4" s="69">
        <f>IF(RES_hh_fech_in!R4=0,0,RES_hh_fech_in!R4/RES_summary!R$21)</f>
        <v>145.02457275597931</v>
      </c>
      <c r="S4" s="69">
        <f>IF(RES_hh_fech_in!S4=0,0,RES_hh_fech_in!S4/RES_summary!S$21)</f>
        <v>135.24027731190057</v>
      </c>
      <c r="T4" s="69">
        <f>IF(RES_hh_fech_in!T4=0,0,RES_hh_fech_in!T4/RES_summary!T$21)</f>
        <v>131.72208610991464</v>
      </c>
      <c r="U4" s="69">
        <f>IF(RES_hh_fech_in!U4=0,0,RES_hh_fech_in!U4/RES_summary!U$21)</f>
        <v>117.42176208165432</v>
      </c>
      <c r="V4" s="69">
        <f>IF(RES_hh_fech_in!V4=0,0,RES_hh_fech_in!V4/RES_summary!V$21)</f>
        <v>109.67851547915646</v>
      </c>
      <c r="W4" s="69">
        <f>IF(RES_hh_fech_in!W4=0,0,RES_hh_fech_in!W4/RES_summary!W$21)</f>
        <v>91.096882066822317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218.52704482099097</v>
      </c>
      <c r="D5" s="72">
        <f>IF(RES_hh_fech_in!D5=0,0,RES_hh_fech_in!D5/RES_summary!D$21)</f>
        <v>259.50094536113869</v>
      </c>
      <c r="E5" s="72">
        <f>IF(RES_hh_fech_in!E5=0,0,RES_hh_fech_in!E5/RES_summary!E$21)</f>
        <v>189.72072740726554</v>
      </c>
      <c r="F5" s="72">
        <f>IF(RES_hh_fech_in!F5=0,0,RES_hh_fech_in!F5/RES_summary!F$21)</f>
        <v>267.96520808938163</v>
      </c>
      <c r="G5" s="72">
        <f>IF(RES_hh_fech_in!G5=0,0,RES_hh_fech_in!G5/RES_summary!G$21)</f>
        <v>245.55012282441319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197.41311292978725</v>
      </c>
      <c r="M5" s="72">
        <f>IF(RES_hh_fech_in!M5=0,0,RES_hh_fech_in!M5/RES_summary!M$21)</f>
        <v>226.31153131892569</v>
      </c>
      <c r="N5" s="72">
        <f>IF(RES_hh_fech_in!N5=0,0,RES_hh_fech_in!N5/RES_summary!N$21)</f>
        <v>202.79049962111031</v>
      </c>
      <c r="O5" s="72">
        <f>IF(RES_hh_fech_in!O5=0,0,RES_hh_fech_in!O5/RES_summary!O$21)</f>
        <v>208.49849410284685</v>
      </c>
      <c r="P5" s="72">
        <f>IF(RES_hh_fech_in!P5=0,0,RES_hh_fech_in!P5/RES_summary!P$21)</f>
        <v>202.51891267457242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135.44496629902463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0</v>
      </c>
      <c r="O6" s="72">
        <f>IF(RES_hh_fech_in!O6=0,0,RES_hh_fech_in!O6/RES_summary!O$21)</f>
        <v>0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295.17362566625991</v>
      </c>
      <c r="K7" s="72">
        <f>IF(RES_hh_fech_in!K7=0,0,RES_hh_fech_in!K7/RES_summary!K$21)</f>
        <v>239.66328681101047</v>
      </c>
      <c r="L7" s="72">
        <f>IF(RES_hh_fech_in!L7=0,0,RES_hh_fech_in!L7/RES_summary!L$21)</f>
        <v>207.3011623221887</v>
      </c>
      <c r="M7" s="72">
        <f>IF(RES_hh_fech_in!M7=0,0,RES_hh_fech_in!M7/RES_summary!M$21)</f>
        <v>252.96413168907961</v>
      </c>
      <c r="N7" s="72">
        <f>IF(RES_hh_fech_in!N7=0,0,RES_hh_fech_in!N7/RES_summary!N$21)</f>
        <v>248.33449163185315</v>
      </c>
      <c r="O7" s="72">
        <f>IF(RES_hh_fech_in!O7=0,0,RES_hh_fech_in!O7/RES_summary!O$21)</f>
        <v>197.73920045554877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266.33961525526433</v>
      </c>
      <c r="D8" s="72">
        <f>IF(RES_hh_fech_in!D8=0,0,RES_hh_fech_in!D8/RES_summary!D$21)</f>
        <v>236.93321356143099</v>
      </c>
      <c r="E8" s="72">
        <f>IF(RES_hh_fech_in!E8=0,0,RES_hh_fech_in!E8/RES_summary!E$21)</f>
        <v>230.92064517976365</v>
      </c>
      <c r="F8" s="72">
        <f>IF(RES_hh_fech_in!F8=0,0,RES_hh_fech_in!F8/RES_summary!F$21)</f>
        <v>220.20769032557459</v>
      </c>
      <c r="G8" s="72">
        <f>IF(RES_hh_fech_in!G8=0,0,RES_hh_fech_in!G8/RES_summary!G$21)</f>
        <v>230.41083668197663</v>
      </c>
      <c r="H8" s="72">
        <f>IF(RES_hh_fech_in!H8=0,0,RES_hh_fech_in!H8/RES_summary!H$21)</f>
        <v>214.5663721795782</v>
      </c>
      <c r="I8" s="72">
        <f>IF(RES_hh_fech_in!I8=0,0,RES_hh_fech_in!I8/RES_summary!I$21)</f>
        <v>224.34852149697832</v>
      </c>
      <c r="J8" s="72">
        <f>IF(RES_hh_fech_in!J8=0,0,RES_hh_fech_in!J8/RES_summary!J$21)</f>
        <v>214.94078788127774</v>
      </c>
      <c r="K8" s="72">
        <f>IF(RES_hh_fech_in!K8=0,0,RES_hh_fech_in!K8/RES_summary!K$21)</f>
        <v>214.85731037726077</v>
      </c>
      <c r="L8" s="72">
        <f>IF(RES_hh_fech_in!L8=0,0,RES_hh_fech_in!L8/RES_summary!L$21)</f>
        <v>220.37680592589277</v>
      </c>
      <c r="M8" s="72">
        <f>IF(RES_hh_fech_in!M8=0,0,RES_hh_fech_in!M8/RES_summary!M$21)</f>
        <v>195.63207770614028</v>
      </c>
      <c r="N8" s="72">
        <f>IF(RES_hh_fech_in!N8=0,0,RES_hh_fech_in!N8/RES_summary!N$21)</f>
        <v>197.54649067177493</v>
      </c>
      <c r="O8" s="72">
        <f>IF(RES_hh_fech_in!O8=0,0,RES_hh_fech_in!O8/RES_summary!O$21)</f>
        <v>176.10885213772329</v>
      </c>
      <c r="P8" s="72">
        <f>IF(RES_hh_fech_in!P8=0,0,RES_hh_fech_in!P8/RES_summary!P$21)</f>
        <v>160.65610914493556</v>
      </c>
      <c r="Q8" s="72">
        <f>IF(RES_hh_fech_in!Q8=0,0,RES_hh_fech_in!Q8/RES_summary!Q$21)</f>
        <v>139.97554804558249</v>
      </c>
      <c r="R8" s="72">
        <f>IF(RES_hh_fech_in!R8=0,0,RES_hh_fech_in!R8/RES_summary!R$21)</f>
        <v>151.83731805394382</v>
      </c>
      <c r="S8" s="72">
        <f>IF(RES_hh_fech_in!S8=0,0,RES_hh_fech_in!S8/RES_summary!S$21)</f>
        <v>133.8501002741198</v>
      </c>
      <c r="T8" s="72">
        <f>IF(RES_hh_fech_in!T8=0,0,RES_hh_fech_in!T8/RES_summary!T$21)</f>
        <v>128.16489924050643</v>
      </c>
      <c r="U8" s="72">
        <f>IF(RES_hh_fech_in!U8=0,0,RES_hh_fech_in!U8/RES_summary!U$21)</f>
        <v>122.31977873709339</v>
      </c>
      <c r="V8" s="72">
        <f>IF(RES_hh_fech_in!V8=0,0,RES_hh_fech_in!V8/RES_summary!V$21)</f>
        <v>108.20705877538084</v>
      </c>
      <c r="W8" s="72">
        <f>IF(RES_hh_fech_in!W8=0,0,RES_hh_fech_in!W8/RES_summary!W$21)</f>
        <v>95.087515476262325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279.16240755400554</v>
      </c>
      <c r="D9" s="72">
        <f>IF(RES_hh_fech_in!D9=0,0,RES_hh_fech_in!D9/RES_summary!D$21)</f>
        <v>251.1150531709464</v>
      </c>
      <c r="E9" s="72">
        <f>IF(RES_hh_fech_in!E9=0,0,RES_hh_fech_in!E9/RES_summary!E$21)</f>
        <v>267.05487889486375</v>
      </c>
      <c r="F9" s="72">
        <f>IF(RES_hh_fech_in!F9=0,0,RES_hh_fech_in!F9/RES_summary!F$21)</f>
        <v>254.13034160047033</v>
      </c>
      <c r="G9" s="72">
        <f>IF(RES_hh_fech_in!G9=0,0,RES_hh_fech_in!G9/RES_summary!G$21)</f>
        <v>217.87990716555493</v>
      </c>
      <c r="H9" s="72">
        <f>IF(RES_hh_fech_in!H9=0,0,RES_hh_fech_in!H9/RES_summary!H$21)</f>
        <v>200.95961926382878</v>
      </c>
      <c r="I9" s="72">
        <f>IF(RES_hh_fech_in!I9=0,0,RES_hh_fech_in!I9/RES_summary!I$21)</f>
        <v>243.4550262446368</v>
      </c>
      <c r="J9" s="72">
        <f>IF(RES_hh_fech_in!J9=0,0,RES_hh_fech_in!J9/RES_summary!J$21)</f>
        <v>228.27151772319877</v>
      </c>
      <c r="K9" s="72">
        <f>IF(RES_hh_fech_in!K9=0,0,RES_hh_fech_in!K9/RES_summary!K$21)</f>
        <v>230.39506535004469</v>
      </c>
      <c r="L9" s="72">
        <f>IF(RES_hh_fech_in!L9=0,0,RES_hh_fech_in!L9/RES_summary!L$21)</f>
        <v>230.72686097917676</v>
      </c>
      <c r="M9" s="72">
        <f>IF(RES_hh_fech_in!M9=0,0,RES_hh_fech_in!M9/RES_summary!M$21)</f>
        <v>195.93736710506224</v>
      </c>
      <c r="N9" s="72">
        <f>IF(RES_hh_fech_in!N9=0,0,RES_hh_fech_in!N9/RES_summary!N$21)</f>
        <v>203.58647962594762</v>
      </c>
      <c r="O9" s="72">
        <f>IF(RES_hh_fech_in!O9=0,0,RES_hh_fech_in!O9/RES_summary!O$21)</f>
        <v>188.2197022170547</v>
      </c>
      <c r="P9" s="72">
        <f>IF(RES_hh_fech_in!P9=0,0,RES_hh_fech_in!P9/RES_summary!P$21)</f>
        <v>174.94787658191026</v>
      </c>
      <c r="Q9" s="72">
        <f>IF(RES_hh_fech_in!Q9=0,0,RES_hh_fech_in!Q9/RES_summary!Q$21)</f>
        <v>159.53494137260668</v>
      </c>
      <c r="R9" s="72">
        <f>IF(RES_hh_fech_in!R9=0,0,RES_hh_fech_in!R9/RES_summary!R$21)</f>
        <v>158.87911210700747</v>
      </c>
      <c r="S9" s="72">
        <f>IF(RES_hh_fech_in!S9=0,0,RES_hh_fech_in!S9/RES_summary!S$21)</f>
        <v>151.31137432962001</v>
      </c>
      <c r="T9" s="72">
        <f>IF(RES_hh_fech_in!T9=0,0,RES_hh_fech_in!T9/RES_summary!T$21)</f>
        <v>142.05475918274206</v>
      </c>
      <c r="U9" s="72">
        <f>IF(RES_hh_fech_in!U9=0,0,RES_hh_fech_in!U9/RES_summary!U$21)</f>
        <v>125.84862965805318</v>
      </c>
      <c r="V9" s="72">
        <f>IF(RES_hh_fech_in!V9=0,0,RES_hh_fech_in!V9/RES_summary!V$21)</f>
        <v>119.13382094997831</v>
      </c>
      <c r="W9" s="72">
        <f>IF(RES_hh_fech_in!W9=0,0,RES_hh_fech_in!W9/RES_summary!W$21)</f>
        <v>96.690110758909526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203.20873251178071</v>
      </c>
      <c r="D11" s="72">
        <f>IF(RES_hh_fech_in!D11=0,0,RES_hh_fech_in!D11/RES_summary!D$21)</f>
        <v>197.58199489046677</v>
      </c>
      <c r="E11" s="72">
        <f>IF(RES_hh_fech_in!E11=0,0,RES_hh_fech_in!E11/RES_summary!E$21)</f>
        <v>185.94425546836274</v>
      </c>
      <c r="F11" s="72">
        <f>IF(RES_hh_fech_in!F11=0,0,RES_hh_fech_in!F11/RES_summary!F$21)</f>
        <v>180.10610827716286</v>
      </c>
      <c r="G11" s="72">
        <f>IF(RES_hh_fech_in!G11=0,0,RES_hh_fech_in!G11/RES_summary!G$21)</f>
        <v>182.4072693478044</v>
      </c>
      <c r="H11" s="72">
        <f>IF(RES_hh_fech_in!H11=0,0,RES_hh_fech_in!H11/RES_summary!H$21)</f>
        <v>178.8331775470397</v>
      </c>
      <c r="I11" s="72">
        <f>IF(RES_hh_fech_in!I11=0,0,RES_hh_fech_in!I11/RES_summary!I$21)</f>
        <v>183.11501706732426</v>
      </c>
      <c r="J11" s="72">
        <f>IF(RES_hh_fech_in!J11=0,0,RES_hh_fech_in!J11/RES_summary!J$21)</f>
        <v>171.19445032962233</v>
      </c>
      <c r="K11" s="72">
        <f>IF(RES_hh_fech_in!K11=0,0,RES_hh_fech_in!K11/RES_summary!K$21)</f>
        <v>174.17224004011771</v>
      </c>
      <c r="L11" s="72">
        <f>IF(RES_hh_fech_in!L11=0,0,RES_hh_fech_in!L11/RES_summary!L$21)</f>
        <v>185.7724008232108</v>
      </c>
      <c r="M11" s="72">
        <f>IF(RES_hh_fech_in!M11=0,0,RES_hh_fech_in!M11/RES_summary!M$21)</f>
        <v>168.29848422371288</v>
      </c>
      <c r="N11" s="72">
        <f>IF(RES_hh_fech_in!N11=0,0,RES_hh_fech_in!N11/RES_summary!N$21)</f>
        <v>168.35955100198314</v>
      </c>
      <c r="O11" s="72">
        <f>IF(RES_hh_fech_in!O11=0,0,RES_hh_fech_in!O11/RES_summary!O$21)</f>
        <v>159.63537316620528</v>
      </c>
      <c r="P11" s="72">
        <f>IF(RES_hh_fech_in!P11=0,0,RES_hh_fech_in!P11/RES_summary!P$21)</f>
        <v>139.8713196537926</v>
      </c>
      <c r="Q11" s="72">
        <f>IF(RES_hh_fech_in!Q11=0,0,RES_hh_fech_in!Q11/RES_summary!Q$21)</f>
        <v>127.23396031205846</v>
      </c>
      <c r="R11" s="72">
        <f>IF(RES_hh_fech_in!R11=0,0,RES_hh_fech_in!R11/RES_summary!R$21)</f>
        <v>132.44251763088522</v>
      </c>
      <c r="S11" s="72">
        <f>IF(RES_hh_fech_in!S11=0,0,RES_hh_fech_in!S11/RES_summary!S$21)</f>
        <v>125.1318933441689</v>
      </c>
      <c r="T11" s="72">
        <f>IF(RES_hh_fech_in!T11=0,0,RES_hh_fech_in!T11/RES_summary!T$21)</f>
        <v>119.05283671854487</v>
      </c>
      <c r="U11" s="72">
        <f>IF(RES_hh_fech_in!U11=0,0,RES_hh_fech_in!U11/RES_summary!U$21)</f>
        <v>109.61610001466441</v>
      </c>
      <c r="V11" s="72">
        <f>IF(RES_hh_fech_in!V11=0,0,RES_hh_fech_in!V11/RES_summary!V$21)</f>
        <v>97.213841426524397</v>
      </c>
      <c r="W11" s="72">
        <f>IF(RES_hh_fech_in!W11=0,0,RES_hh_fech_in!W11/RES_summary!W$21)</f>
        <v>82.402596716513273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0</v>
      </c>
      <c r="S12" s="72">
        <f>IF(RES_hh_fech_in!S12=0,0,RES_hh_fech_in!S12/RES_summary!S$21)</f>
        <v>0</v>
      </c>
      <c r="T12" s="72">
        <f>IF(RES_hh_fech_in!T12=0,0,RES_hh_fech_in!T12/RES_summary!T$21)</f>
        <v>0</v>
      </c>
      <c r="U12" s="72">
        <f>IF(RES_hh_fech_in!U12=0,0,RES_hh_fech_in!U12/RES_summary!U$21)</f>
        <v>0</v>
      </c>
      <c r="V12" s="72">
        <f>IF(RES_hh_fech_in!V12=0,0,RES_hh_fech_in!V12/RES_summary!V$21)</f>
        <v>0</v>
      </c>
      <c r="W12" s="72">
        <f>IF(RES_hh_fech_in!W12=0,0,RES_hh_fech_in!W12/RES_summary!W$21)</f>
        <v>0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237.0966775027575</v>
      </c>
      <c r="D13" s="74">
        <f>IF(RES_hh_fech_in!D13=0,0,RES_hh_fech_in!D13/RES_summary!D$21)</f>
        <v>212.83719483274655</v>
      </c>
      <c r="E13" s="74">
        <f>IF(RES_hh_fech_in!E13=0,0,RES_hh_fech_in!E13/RES_summary!E$21)</f>
        <v>204.05644915492519</v>
      </c>
      <c r="F13" s="74">
        <f>IF(RES_hh_fech_in!F13=0,0,RES_hh_fech_in!F13/RES_summary!F$21)</f>
        <v>197.21920036426096</v>
      </c>
      <c r="G13" s="74">
        <f>IF(RES_hh_fech_in!G13=0,0,RES_hh_fech_in!G13/RES_summary!G$21)</f>
        <v>188.93476734717498</v>
      </c>
      <c r="H13" s="74">
        <f>IF(RES_hh_fech_in!H13=0,0,RES_hh_fech_in!H13/RES_summary!H$21)</f>
        <v>169.61257875801846</v>
      </c>
      <c r="I13" s="74">
        <f>IF(RES_hh_fech_in!I13=0,0,RES_hh_fech_in!I13/RES_summary!I$21)</f>
        <v>207.50055046731416</v>
      </c>
      <c r="J13" s="74">
        <f>IF(RES_hh_fech_in!J13=0,0,RES_hh_fech_in!J13/RES_summary!J$21)</f>
        <v>200.37151913950837</v>
      </c>
      <c r="K13" s="74">
        <f>IF(RES_hh_fech_in!K13=0,0,RES_hh_fech_in!K13/RES_summary!K$21)</f>
        <v>195.94170640195136</v>
      </c>
      <c r="L13" s="74">
        <f>IF(RES_hh_fech_in!L13=0,0,RES_hh_fech_in!L13/RES_summary!L$21)</f>
        <v>226.20653812973441</v>
      </c>
      <c r="M13" s="74">
        <f>IF(RES_hh_fech_in!M13=0,0,RES_hh_fech_in!M13/RES_summary!M$21)</f>
        <v>183.7685599528636</v>
      </c>
      <c r="N13" s="74">
        <f>IF(RES_hh_fech_in!N13=0,0,RES_hh_fech_in!N13/RES_summary!N$21)</f>
        <v>178.71539830673322</v>
      </c>
      <c r="O13" s="74">
        <f>IF(RES_hh_fech_in!O13=0,0,RES_hh_fech_in!O13/RES_summary!O$21)</f>
        <v>166.90678990673337</v>
      </c>
      <c r="P13" s="74">
        <f>IF(RES_hh_fech_in!P13=0,0,RES_hh_fech_in!P13/RES_summary!P$21)</f>
        <v>149.98369759057823</v>
      </c>
      <c r="Q13" s="74">
        <f>IF(RES_hh_fech_in!Q13=0,0,RES_hh_fech_in!Q13/RES_summary!Q$21)</f>
        <v>136.03547905310847</v>
      </c>
      <c r="R13" s="74">
        <f>IF(RES_hh_fech_in!R13=0,0,RES_hh_fech_in!R13/RES_summary!R$21)</f>
        <v>135.63764239828984</v>
      </c>
      <c r="S13" s="74">
        <f>IF(RES_hh_fech_in!S13=0,0,RES_hh_fech_in!S13/RES_summary!S$21)</f>
        <v>122.93071197160924</v>
      </c>
      <c r="T13" s="74">
        <f>IF(RES_hh_fech_in!T13=0,0,RES_hh_fech_in!T13/RES_summary!T$21)</f>
        <v>142.22225336963939</v>
      </c>
      <c r="U13" s="74">
        <f>IF(RES_hh_fech_in!U13=0,0,RES_hh_fech_in!U13/RES_summary!U$21)</f>
        <v>106.72261635772425</v>
      </c>
      <c r="V13" s="74">
        <f>IF(RES_hh_fech_in!V13=0,0,RES_hh_fech_in!V13/RES_summary!V$21)</f>
        <v>93.294534555226861</v>
      </c>
      <c r="W13" s="74">
        <f>IF(RES_hh_fech_in!W13=0,0,RES_hh_fech_in!W13/RES_summary!W$21)</f>
        <v>87.179694223880105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0.94377012920540637</v>
      </c>
      <c r="D14" s="76">
        <f>IF(RES_hh_fech_in!D14=0,0,RES_hh_fech_in!D14/RES_summary!D$21)</f>
        <v>1.0093652396998309</v>
      </c>
      <c r="E14" s="76">
        <f>IF(RES_hh_fech_in!E14=0,0,RES_hh_fech_in!E14/RES_summary!E$21)</f>
        <v>1.0668376701429214</v>
      </c>
      <c r="F14" s="76">
        <f>IF(RES_hh_fech_in!F14=0,0,RES_hh_fech_in!F14/RES_summary!F$21)</f>
        <v>1.0010123854637167</v>
      </c>
      <c r="G14" s="76">
        <f>IF(RES_hh_fech_in!G14=0,0,RES_hh_fech_in!G14/RES_summary!G$21)</f>
        <v>1.0788781579227535</v>
      </c>
      <c r="H14" s="76">
        <f>IF(RES_hh_fech_in!H14=0,0,RES_hh_fech_in!H14/RES_summary!H$21)</f>
        <v>0.96186242163867686</v>
      </c>
      <c r="I14" s="76">
        <f>IF(RES_hh_fech_in!I14=0,0,RES_hh_fech_in!I14/RES_summary!I$21)</f>
        <v>1.2106667243002736</v>
      </c>
      <c r="J14" s="76">
        <f>IF(RES_hh_fech_in!J14=0,0,RES_hh_fech_in!J14/RES_summary!J$21)</f>
        <v>1.0667143351137141</v>
      </c>
      <c r="K14" s="76">
        <f>IF(RES_hh_fech_in!K14=0,0,RES_hh_fech_in!K14/RES_summary!K$21)</f>
        <v>1.062690605347937</v>
      </c>
      <c r="L14" s="76">
        <f>IF(RES_hh_fech_in!L14=0,0,RES_hh_fech_in!L14/RES_summary!L$21)</f>
        <v>0.96372922094886904</v>
      </c>
      <c r="M14" s="76">
        <f>IF(RES_hh_fech_in!M14=0,0,RES_hh_fech_in!M14/RES_summary!M$21)</f>
        <v>0.85810638347847079</v>
      </c>
      <c r="N14" s="76">
        <f>IF(RES_hh_fech_in!N14=0,0,RES_hh_fech_in!N14/RES_summary!N$21)</f>
        <v>0.89740512288586582</v>
      </c>
      <c r="O14" s="76">
        <f>IF(RES_hh_fech_in!O14=0,0,RES_hh_fech_in!O14/RES_summary!O$21)</f>
        <v>0.83798390406564327</v>
      </c>
      <c r="P14" s="76">
        <f>IF(RES_hh_fech_in!P14=0,0,RES_hh_fech_in!P14/RES_summary!P$21)</f>
        <v>0.90876250628330335</v>
      </c>
      <c r="Q14" s="76">
        <f>IF(RES_hh_fech_in!Q14=0,0,RES_hh_fech_in!Q14/RES_summary!Q$21)</f>
        <v>0.74805112554642816</v>
      </c>
      <c r="R14" s="76">
        <f>IF(RES_hh_fech_in!R14=0,0,RES_hh_fech_in!R14/RES_summary!R$21)</f>
        <v>0.73792814324373734</v>
      </c>
      <c r="S14" s="76">
        <f>IF(RES_hh_fech_in!S14=0,0,RES_hh_fech_in!S14/RES_summary!S$21)</f>
        <v>0.63857514187622222</v>
      </c>
      <c r="T14" s="76">
        <f>IF(RES_hh_fech_in!T14=0,0,RES_hh_fech_in!T14/RES_summary!T$21)</f>
        <v>0.68081942843441245</v>
      </c>
      <c r="U14" s="76">
        <f>IF(RES_hh_fech_in!U14=0,0,RES_hh_fech_in!U14/RES_summary!U$21)</f>
        <v>0.62312202643634496</v>
      </c>
      <c r="V14" s="76">
        <f>IF(RES_hh_fech_in!V14=0,0,RES_hh_fech_in!V14/RES_summary!V$21)</f>
        <v>0.63499572668361592</v>
      </c>
      <c r="W14" s="76">
        <f>IF(RES_hh_fech_in!W14=0,0,RES_hh_fech_in!W14/RES_summary!W$21)</f>
        <v>0.52591225818065501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1.7441983166459466E-3</v>
      </c>
      <c r="D15" s="69">
        <f>IF(RES_hh_fech_in!D15=0,0,RES_hh_fech_in!D15/RES_summary!D$21)</f>
        <v>2.8866623361938604E-3</v>
      </c>
      <c r="E15" s="69">
        <f>IF(RES_hh_fech_in!E15=0,0,RES_hh_fech_in!E15/RES_summary!E$21)</f>
        <v>2.5285160301619196E-3</v>
      </c>
      <c r="F15" s="69">
        <f>IF(RES_hh_fech_in!F15=0,0,RES_hh_fech_in!F15/RES_summary!F$21)</f>
        <v>4.8830399168024643E-3</v>
      </c>
      <c r="G15" s="69">
        <f>IF(RES_hh_fech_in!G15=0,0,RES_hh_fech_in!G15/RES_summary!G$21)</f>
        <v>7.2455181569171792E-3</v>
      </c>
      <c r="H15" s="69">
        <f>IF(RES_hh_fech_in!H15=0,0,RES_hh_fech_in!H15/RES_summary!H$21)</f>
        <v>4.5029277162012332E-3</v>
      </c>
      <c r="I15" s="69">
        <f>IF(RES_hh_fech_in!I15=0,0,RES_hh_fech_in!I15/RES_summary!I$21)</f>
        <v>9.6052851565447978E-3</v>
      </c>
      <c r="J15" s="69">
        <f>IF(RES_hh_fech_in!J15=0,0,RES_hh_fech_in!J15/RES_summary!J$21)</f>
        <v>6.6846197489677569E-3</v>
      </c>
      <c r="K15" s="69">
        <f>IF(RES_hh_fech_in!K15=0,0,RES_hh_fech_in!K15/RES_summary!K$21)</f>
        <v>7.2345934879012152E-3</v>
      </c>
      <c r="L15" s="69">
        <f>IF(RES_hh_fech_in!L15=0,0,RES_hh_fech_in!L15/RES_summary!L$21)</f>
        <v>1.3589289396536473E-2</v>
      </c>
      <c r="M15" s="69">
        <f>IF(RES_hh_fech_in!M15=0,0,RES_hh_fech_in!M15/RES_summary!M$21)</f>
        <v>2.773208447101703E-3</v>
      </c>
      <c r="N15" s="69">
        <f>IF(RES_hh_fech_in!N15=0,0,RES_hh_fech_in!N15/RES_summary!N$21)</f>
        <v>8.1461790734446531E-3</v>
      </c>
      <c r="O15" s="69">
        <f>IF(RES_hh_fech_in!O15=0,0,RES_hh_fech_in!O15/RES_summary!O$21)</f>
        <v>1.1384412595799111E-2</v>
      </c>
      <c r="P15" s="69">
        <f>IF(RES_hh_fech_in!P15=0,0,RES_hh_fech_in!P15/RES_summary!P$21)</f>
        <v>1.5610037603117237E-2</v>
      </c>
      <c r="Q15" s="69">
        <f>IF(RES_hh_fech_in!Q15=0,0,RES_hh_fech_in!Q15/RES_summary!Q$21)</f>
        <v>8.59082008579291E-3</v>
      </c>
      <c r="R15" s="69">
        <f>IF(RES_hh_fech_in!R15=0,0,RES_hh_fech_in!R15/RES_summary!R$21)</f>
        <v>8.9913535053536622E-3</v>
      </c>
      <c r="S15" s="69">
        <f>IF(RES_hh_fech_in!S15=0,0,RES_hh_fech_in!S15/RES_summary!S$21)</f>
        <v>8.6467537282430181E-3</v>
      </c>
      <c r="T15" s="69">
        <f>IF(RES_hh_fech_in!T15=0,0,RES_hh_fech_in!T15/RES_summary!T$21)</f>
        <v>1.2369635890509892E-2</v>
      </c>
      <c r="U15" s="69">
        <f>IF(RES_hh_fech_in!U15=0,0,RES_hh_fech_in!U15/RES_summary!U$21)</f>
        <v>7.8108171173892548E-3</v>
      </c>
      <c r="V15" s="69">
        <f>IF(RES_hh_fech_in!V15=0,0,RES_hh_fech_in!V15/RES_summary!V$21)</f>
        <v>1.3221512953974392E-2</v>
      </c>
      <c r="W15" s="69">
        <f>IF(RES_hh_fech_in!W15=0,0,RES_hh_fech_in!W15/RES_summary!W$21)</f>
        <v>1.5315143821842703E-2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1.7441983166459466E-3</v>
      </c>
      <c r="D16" s="72">
        <f>IF(RES_hh_fech_in!D16=0,0,RES_hh_fech_in!D16/RES_summary!D$21)</f>
        <v>2.8866623361938604E-3</v>
      </c>
      <c r="E16" s="72">
        <f>IF(RES_hh_fech_in!E16=0,0,RES_hh_fech_in!E16/RES_summary!E$21)</f>
        <v>2.5285160301619196E-3</v>
      </c>
      <c r="F16" s="72">
        <f>IF(RES_hh_fech_in!F16=0,0,RES_hh_fech_in!F16/RES_summary!F$21)</f>
        <v>4.8830399168024643E-3</v>
      </c>
      <c r="G16" s="72">
        <f>IF(RES_hh_fech_in!G16=0,0,RES_hh_fech_in!G16/RES_summary!G$21)</f>
        <v>7.2455181569171792E-3</v>
      </c>
      <c r="H16" s="72">
        <f>IF(RES_hh_fech_in!H16=0,0,RES_hh_fech_in!H16/RES_summary!H$21)</f>
        <v>4.5029277162012332E-3</v>
      </c>
      <c r="I16" s="72">
        <f>IF(RES_hh_fech_in!I16=0,0,RES_hh_fech_in!I16/RES_summary!I$21)</f>
        <v>9.6052851565447978E-3</v>
      </c>
      <c r="J16" s="72">
        <f>IF(RES_hh_fech_in!J16=0,0,RES_hh_fech_in!J16/RES_summary!J$21)</f>
        <v>6.6846197489677569E-3</v>
      </c>
      <c r="K16" s="72">
        <f>IF(RES_hh_fech_in!K16=0,0,RES_hh_fech_in!K16/RES_summary!K$21)</f>
        <v>7.2345934879012152E-3</v>
      </c>
      <c r="L16" s="72">
        <f>IF(RES_hh_fech_in!L16=0,0,RES_hh_fech_in!L16/RES_summary!L$21)</f>
        <v>1.3589289396536473E-2</v>
      </c>
      <c r="M16" s="72">
        <f>IF(RES_hh_fech_in!M16=0,0,RES_hh_fech_in!M16/RES_summary!M$21)</f>
        <v>2.773208447101703E-3</v>
      </c>
      <c r="N16" s="72">
        <f>IF(RES_hh_fech_in!N16=0,0,RES_hh_fech_in!N16/RES_summary!N$21)</f>
        <v>8.1461790734446531E-3</v>
      </c>
      <c r="O16" s="72">
        <f>IF(RES_hh_fech_in!O16=0,0,RES_hh_fech_in!O16/RES_summary!O$21)</f>
        <v>1.1384412595799111E-2</v>
      </c>
      <c r="P16" s="72">
        <f>IF(RES_hh_fech_in!P16=0,0,RES_hh_fech_in!P16/RES_summary!P$21)</f>
        <v>1.5610037603117237E-2</v>
      </c>
      <c r="Q16" s="72">
        <f>IF(RES_hh_fech_in!Q16=0,0,RES_hh_fech_in!Q16/RES_summary!Q$21)</f>
        <v>8.59082008579291E-3</v>
      </c>
      <c r="R16" s="72">
        <f>IF(RES_hh_fech_in!R16=0,0,RES_hh_fech_in!R16/RES_summary!R$21)</f>
        <v>8.9913535053536622E-3</v>
      </c>
      <c r="S16" s="72">
        <f>IF(RES_hh_fech_in!S16=0,0,RES_hh_fech_in!S16/RES_summary!S$21)</f>
        <v>8.6467537282430181E-3</v>
      </c>
      <c r="T16" s="72">
        <f>IF(RES_hh_fech_in!T16=0,0,RES_hh_fech_in!T16/RES_summary!T$21)</f>
        <v>1.2369635890509892E-2</v>
      </c>
      <c r="U16" s="72">
        <f>IF(RES_hh_fech_in!U16=0,0,RES_hh_fech_in!U16/RES_summary!U$21)</f>
        <v>7.8108171173892548E-3</v>
      </c>
      <c r="V16" s="72">
        <f>IF(RES_hh_fech_in!V16=0,0,RES_hh_fech_in!V16/RES_summary!V$21)</f>
        <v>1.3221512953974392E-2</v>
      </c>
      <c r="W16" s="72">
        <f>IF(RES_hh_fech_in!W16=0,0,RES_hh_fech_in!W16/RES_summary!W$21)</f>
        <v>1.5315143821842703E-2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25.773702477138897</v>
      </c>
      <c r="D17" s="69">
        <f>IF(RES_hh_fech_in!D17=0,0,RES_hh_fech_in!D17/RES_summary!D$21)</f>
        <v>26.726912114057022</v>
      </c>
      <c r="E17" s="69">
        <f>IF(RES_hh_fech_in!E17=0,0,RES_hh_fech_in!E17/RES_summary!E$21)</f>
        <v>26.028354150317334</v>
      </c>
      <c r="F17" s="69">
        <f>IF(RES_hh_fech_in!F17=0,0,RES_hh_fech_in!F17/RES_summary!F$21)</f>
        <v>25.379888911636751</v>
      </c>
      <c r="G17" s="69">
        <f>IF(RES_hh_fech_in!G17=0,0,RES_hh_fech_in!G17/RES_summary!G$21)</f>
        <v>26.097570008299762</v>
      </c>
      <c r="H17" s="69">
        <f>IF(RES_hh_fech_in!H17=0,0,RES_hh_fech_in!H17/RES_summary!H$21)</f>
        <v>25.944769594099203</v>
      </c>
      <c r="I17" s="69">
        <f>IF(RES_hh_fech_in!I17=0,0,RES_hh_fech_in!I17/RES_summary!I$21)</f>
        <v>24.819798473144608</v>
      </c>
      <c r="J17" s="69">
        <f>IF(RES_hh_fech_in!J17=0,0,RES_hh_fech_in!J17/RES_summary!J$21)</f>
        <v>22.928761651888596</v>
      </c>
      <c r="K17" s="69">
        <f>IF(RES_hh_fech_in!K17=0,0,RES_hh_fech_in!K17/RES_summary!K$21)</f>
        <v>21.676281680066275</v>
      </c>
      <c r="L17" s="69">
        <f>IF(RES_hh_fech_in!L17=0,0,RES_hh_fech_in!L17/RES_summary!L$21)</f>
        <v>21.406286209327604</v>
      </c>
      <c r="M17" s="69">
        <f>IF(RES_hh_fech_in!M17=0,0,RES_hh_fech_in!M17/RES_summary!M$21)</f>
        <v>19.626803303631149</v>
      </c>
      <c r="N17" s="69">
        <f>IF(RES_hh_fech_in!N17=0,0,RES_hh_fech_in!N17/RES_summary!N$21)</f>
        <v>20.206365927356565</v>
      </c>
      <c r="O17" s="69">
        <f>IF(RES_hh_fech_in!O17=0,0,RES_hh_fech_in!O17/RES_summary!O$21)</f>
        <v>19.296690295644694</v>
      </c>
      <c r="P17" s="69">
        <f>IF(RES_hh_fech_in!P17=0,0,RES_hh_fech_in!P17/RES_summary!P$21)</f>
        <v>18.461940644548385</v>
      </c>
      <c r="Q17" s="69">
        <f>IF(RES_hh_fech_in!Q17=0,0,RES_hh_fech_in!Q17/RES_summary!Q$21)</f>
        <v>17.244850440813352</v>
      </c>
      <c r="R17" s="69">
        <f>IF(RES_hh_fech_in!R17=0,0,RES_hh_fech_in!R17/RES_summary!R$21)</f>
        <v>18.122997476397362</v>
      </c>
      <c r="S17" s="69">
        <f>IF(RES_hh_fech_in!S17=0,0,RES_hh_fech_in!S17/RES_summary!S$21)</f>
        <v>17.68593154107074</v>
      </c>
      <c r="T17" s="69">
        <f>IF(RES_hh_fech_in!T17=0,0,RES_hh_fech_in!T17/RES_summary!T$21)</f>
        <v>17.409220741231163</v>
      </c>
      <c r="U17" s="69">
        <f>IF(RES_hh_fech_in!U17=0,0,RES_hh_fech_in!U17/RES_summary!U$21)</f>
        <v>17.240495766532248</v>
      </c>
      <c r="V17" s="69">
        <f>IF(RES_hh_fech_in!V17=0,0,RES_hh_fech_in!V17/RES_summary!V$21)</f>
        <v>17.005723357870941</v>
      </c>
      <c r="W17" s="69">
        <f>IF(RES_hh_fech_in!W17=0,0,RES_hh_fech_in!W17/RES_summary!W$21)</f>
        <v>16.975631029566859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26.659779307093444</v>
      </c>
      <c r="D18" s="72">
        <f>IF(RES_hh_fech_in!D18=0,0,RES_hh_fech_in!D18/RES_summary!D$21)</f>
        <v>33.708640443653984</v>
      </c>
      <c r="E18" s="72">
        <f>IF(RES_hh_fech_in!E18=0,0,RES_hh_fech_in!E18/RES_summary!E$21)</f>
        <v>23.549496586869548</v>
      </c>
      <c r="F18" s="72">
        <f>IF(RES_hh_fech_in!F18=0,0,RES_hh_fech_in!F18/RES_summary!F$21)</f>
        <v>34.706975201400454</v>
      </c>
      <c r="G18" s="72">
        <f>IF(RES_hh_fech_in!G18=0,0,RES_hh_fech_in!G18/RES_summary!G$21)</f>
        <v>34.397553578832742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21.783703951450274</v>
      </c>
      <c r="M18" s="72">
        <f>IF(RES_hh_fech_in!M18=0,0,RES_hh_fech_in!M18/RES_summary!M$21)</f>
        <v>27.84033526297641</v>
      </c>
      <c r="N18" s="72">
        <f>IF(RES_hh_fech_in!N18=0,0,RES_hh_fech_in!N18/RES_summary!N$21)</f>
        <v>25.86151696843843</v>
      </c>
      <c r="O18" s="72">
        <f>IF(RES_hh_fech_in!O18=0,0,RES_hh_fech_in!O18/RES_summary!O$21)</f>
        <v>26.854633269780134</v>
      </c>
      <c r="P18" s="72">
        <f>IF(RES_hh_fech_in!P18=0,0,RES_hh_fech_in!P18/RES_summary!P$21)</f>
        <v>24.57778125140339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21.806144047173447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34.700391946072216</v>
      </c>
      <c r="K20" s="72">
        <f>IF(RES_hh_fech_in!K20=0,0,RES_hh_fech_in!K20/RES_summary!K$21)</f>
        <v>26.595738501723257</v>
      </c>
      <c r="L20" s="72">
        <f>IF(RES_hh_fech_in!L20=0,0,RES_hh_fech_in!L20/RES_summary!L$21)</f>
        <v>23.095667431401296</v>
      </c>
      <c r="M20" s="72">
        <f>IF(RES_hh_fech_in!M20=0,0,RES_hh_fech_in!M20/RES_summary!M$21)</f>
        <v>29.049796138909731</v>
      </c>
      <c r="N20" s="72">
        <f>IF(RES_hh_fech_in!N20=0,0,RES_hh_fech_in!N20/RES_summary!N$21)</f>
        <v>28.910097544635104</v>
      </c>
      <c r="O20" s="72">
        <f>IF(RES_hh_fech_in!O20=0,0,RES_hh_fech_in!O20/RES_summary!O$21)</f>
        <v>23.186156428711609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33.300681478198804</v>
      </c>
      <c r="D21" s="72">
        <f>IF(RES_hh_fech_in!D21=0,0,RES_hh_fech_in!D21/RES_summary!D$21)</f>
        <v>31.284812337565235</v>
      </c>
      <c r="E21" s="72">
        <f>IF(RES_hh_fech_in!E21=0,0,RES_hh_fech_in!E21/RES_summary!E$21)</f>
        <v>29.64191995742291</v>
      </c>
      <c r="F21" s="72">
        <f>IF(RES_hh_fech_in!F21=0,0,RES_hh_fech_in!F21/RES_summary!F$21)</f>
        <v>29.283865484408</v>
      </c>
      <c r="G21" s="72">
        <f>IF(RES_hh_fech_in!G21=0,0,RES_hh_fech_in!G21/RES_summary!G$21)</f>
        <v>32.588470971783131</v>
      </c>
      <c r="H21" s="72">
        <f>IF(RES_hh_fech_in!H21=0,0,RES_hh_fech_in!H21/RES_summary!H$21)</f>
        <v>31.956607826625735</v>
      </c>
      <c r="I21" s="72">
        <f>IF(RES_hh_fech_in!I21=0,0,RES_hh_fech_in!I21/RES_summary!I$21)</f>
        <v>27.076562733261085</v>
      </c>
      <c r="J21" s="72">
        <f>IF(RES_hh_fech_in!J21=0,0,RES_hh_fech_in!J21/RES_summary!J$21)</f>
        <v>26.050620620864663</v>
      </c>
      <c r="K21" s="72">
        <f>IF(RES_hh_fech_in!K21=0,0,RES_hh_fech_in!K21/RES_summary!K$21)</f>
        <v>24.452153238034693</v>
      </c>
      <c r="L21" s="72">
        <f>IF(RES_hh_fech_in!L21=0,0,RES_hh_fech_in!L21/RES_summary!L$21)</f>
        <v>25.066833199828853</v>
      </c>
      <c r="M21" s="72">
        <f>IF(RES_hh_fech_in!M21=0,0,RES_hh_fech_in!M21/RES_summary!M$21)</f>
        <v>22.881238794181652</v>
      </c>
      <c r="N21" s="72">
        <f>IF(RES_hh_fech_in!N21=0,0,RES_hh_fech_in!N21/RES_summary!N$21)</f>
        <v>23.37696562959291</v>
      </c>
      <c r="O21" s="72">
        <f>IF(RES_hh_fech_in!O21=0,0,RES_hh_fech_in!O21/RES_summary!O$21)</f>
        <v>21.03025161702887</v>
      </c>
      <c r="P21" s="72">
        <f>IF(RES_hh_fech_in!P21=0,0,RES_hh_fech_in!P21/RES_summary!P$21)</f>
        <v>19.31660154186601</v>
      </c>
      <c r="Q21" s="72">
        <f>IF(RES_hh_fech_in!Q21=0,0,RES_hh_fech_in!Q21/RES_summary!Q$21)</f>
        <v>17.353446967927919</v>
      </c>
      <c r="R21" s="72">
        <f>IF(RES_hh_fech_in!R21=0,0,RES_hh_fech_in!R21/RES_summary!R$21)</f>
        <v>19.428608720484615</v>
      </c>
      <c r="S21" s="72">
        <f>IF(RES_hh_fech_in!S21=0,0,RES_hh_fech_in!S21/RES_summary!S$21)</f>
        <v>17.769461653793915</v>
      </c>
      <c r="T21" s="72">
        <f>IF(RES_hh_fech_in!T21=0,0,RES_hh_fech_in!T21/RES_summary!T$21)</f>
        <v>17.137972565649591</v>
      </c>
      <c r="U21" s="72">
        <f>IF(RES_hh_fech_in!U21=0,0,RES_hh_fech_in!U21/RES_summary!U$21)</f>
        <v>17.858340906611176</v>
      </c>
      <c r="V21" s="72">
        <f>IF(RES_hh_fech_in!V21=0,0,RES_hh_fech_in!V21/RES_summary!V$21)</f>
        <v>16.8190409754542</v>
      </c>
      <c r="W21" s="72">
        <f>IF(RES_hh_fech_in!W21=0,0,RES_hh_fech_in!W21/RES_summary!W$21)</f>
        <v>17.496188184277006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31.624677891520768</v>
      </c>
      <c r="D22" s="72">
        <f>IF(RES_hh_fech_in!D22=0,0,RES_hh_fech_in!D22/RES_summary!D$21)</f>
        <v>29.81659139158052</v>
      </c>
      <c r="E22" s="72">
        <f>IF(RES_hh_fech_in!E22=0,0,RES_hh_fech_in!E22/RES_summary!E$21)</f>
        <v>30.614822084236735</v>
      </c>
      <c r="F22" s="72">
        <f>IF(RES_hh_fech_in!F22=0,0,RES_hh_fech_in!F22/RES_summary!F$21)</f>
        <v>29.979105995609828</v>
      </c>
      <c r="G22" s="72">
        <f>IF(RES_hh_fech_in!G22=0,0,RES_hh_fech_in!G22/RES_summary!G$21)</f>
        <v>27.174853261179983</v>
      </c>
      <c r="H22" s="72">
        <f>IF(RES_hh_fech_in!H22=0,0,RES_hh_fech_in!H22/RES_summary!H$21)</f>
        <v>26.244058223615738</v>
      </c>
      <c r="I22" s="72">
        <f>IF(RES_hh_fech_in!I22=0,0,RES_hh_fech_in!I22/RES_summary!I$21)</f>
        <v>25.628430825574686</v>
      </c>
      <c r="J22" s="72">
        <f>IF(RES_hh_fech_in!J22=0,0,RES_hh_fech_in!J22/RES_summary!J$21)</f>
        <v>24.032233555028562</v>
      </c>
      <c r="K22" s="72">
        <f>IF(RES_hh_fech_in!K22=0,0,RES_hh_fech_in!K22/RES_summary!K$21)</f>
        <v>22.758755452488241</v>
      </c>
      <c r="L22" s="72">
        <f>IF(RES_hh_fech_in!L22=0,0,RES_hh_fech_in!L22/RES_summary!L$21)</f>
        <v>22.836427936239836</v>
      </c>
      <c r="M22" s="72">
        <f>IF(RES_hh_fech_in!M22=0,0,RES_hh_fech_in!M22/RES_summary!M$21)</f>
        <v>19.807911172196572</v>
      </c>
      <c r="N22" s="72">
        <f>IF(RES_hh_fech_in!N22=0,0,RES_hh_fech_in!N22/RES_summary!N$21)</f>
        <v>21.04073422003459</v>
      </c>
      <c r="O22" s="72">
        <f>IF(RES_hh_fech_in!O22=0,0,RES_hh_fech_in!O22/RES_summary!O$21)</f>
        <v>19.914896523323506</v>
      </c>
      <c r="P22" s="72">
        <f>IF(RES_hh_fech_in!P22=0,0,RES_hh_fech_in!P22/RES_summary!P$21)</f>
        <v>19.052639979467905</v>
      </c>
      <c r="Q22" s="72">
        <f>IF(RES_hh_fech_in!Q22=0,0,RES_hh_fech_in!Q22/RES_summary!Q$21)</f>
        <v>18.033309222613536</v>
      </c>
      <c r="R22" s="72">
        <f>IF(RES_hh_fech_in!R22=0,0,RES_hh_fech_in!R22/RES_summary!R$21)</f>
        <v>18.64154713714326</v>
      </c>
      <c r="S22" s="72">
        <f>IF(RES_hh_fech_in!S22=0,0,RES_hh_fech_in!S22/RES_summary!S$21)</f>
        <v>18.544721210247225</v>
      </c>
      <c r="T22" s="72">
        <f>IF(RES_hh_fech_in!T22=0,0,RES_hh_fech_in!T22/RES_summary!T$21)</f>
        <v>18.219995983101295</v>
      </c>
      <c r="U22" s="72">
        <f>IF(RES_hh_fech_in!U22=0,0,RES_hh_fech_in!U22/RES_summary!U$21)</f>
        <v>17.242376887505301</v>
      </c>
      <c r="V22" s="72">
        <f>IF(RES_hh_fech_in!V22=0,0,RES_hh_fech_in!V22/RES_summary!V$21)</f>
        <v>17.68493855787489</v>
      </c>
      <c r="W22" s="72">
        <f>IF(RES_hh_fech_in!W22=0,0,RES_hh_fech_in!W22/RES_summary!W$21)</f>
        <v>16.94101821529777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23.311807639213171</v>
      </c>
      <c r="D24" s="72">
        <f>IF(RES_hh_fech_in!D24=0,0,RES_hh_fech_in!D24/RES_summary!D$21)</f>
        <v>23.844184871202248</v>
      </c>
      <c r="E24" s="72">
        <f>IF(RES_hh_fech_in!E24=0,0,RES_hh_fech_in!E24/RES_summary!E$21)</f>
        <v>21.765770838674595</v>
      </c>
      <c r="F24" s="72">
        <f>IF(RES_hh_fech_in!F24=0,0,RES_hh_fech_in!F24/RES_summary!F$21)</f>
        <v>21.858271363924704</v>
      </c>
      <c r="G24" s="72">
        <f>IF(RES_hh_fech_in!G24=0,0,RES_hh_fech_in!G24/RES_summary!G$21)</f>
        <v>23.469782343639668</v>
      </c>
      <c r="H24" s="72">
        <f>IF(RES_hh_fech_in!H24=0,0,RES_hh_fech_in!H24/RES_summary!H$21)</f>
        <v>24.2033339607176</v>
      </c>
      <c r="I24" s="72">
        <f>IF(RES_hh_fech_in!I24=0,0,RES_hh_fech_in!I24/RES_summary!I$21)</f>
        <v>20.091542240617486</v>
      </c>
      <c r="J24" s="72">
        <f>IF(RES_hh_fech_in!J24=0,0,RES_hh_fech_in!J24/RES_summary!J$21)</f>
        <v>18.880586759131166</v>
      </c>
      <c r="K24" s="72">
        <f>IF(RES_hh_fech_in!K24=0,0,RES_hh_fech_in!K24/RES_summary!K$21)</f>
        <v>18.075259920286211</v>
      </c>
      <c r="L24" s="72">
        <f>IF(RES_hh_fech_in!L24=0,0,RES_hh_fech_in!L24/RES_summary!L$21)</f>
        <v>19.372129645255946</v>
      </c>
      <c r="M24" s="72">
        <f>IF(RES_hh_fech_in!M24=0,0,RES_hh_fech_in!M24/RES_summary!M$21)</f>
        <v>18.12146646572873</v>
      </c>
      <c r="N24" s="72">
        <f>IF(RES_hh_fech_in!N24=0,0,RES_hh_fech_in!N24/RES_summary!N$21)</f>
        <v>18.506593315067626</v>
      </c>
      <c r="O24" s="72">
        <f>IF(RES_hh_fech_in!O24=0,0,RES_hh_fech_in!O24/RES_summary!O$21)</f>
        <v>17.98597017062972</v>
      </c>
      <c r="P24" s="72">
        <f>IF(RES_hh_fech_in!P24=0,0,RES_hh_fech_in!P24/RES_summary!P$21)</f>
        <v>16.205010127083476</v>
      </c>
      <c r="Q24" s="72">
        <f>IF(RES_hh_fech_in!Q24=0,0,RES_hh_fech_in!Q24/RES_summary!Q$21)</f>
        <v>15.462422901832772</v>
      </c>
      <c r="R24" s="72">
        <f>IF(RES_hh_fech_in!R24=0,0,RES_hh_fech_in!R24/RES_summary!R$21)</f>
        <v>16.817661204287582</v>
      </c>
      <c r="S24" s="72">
        <f>IF(RES_hh_fech_in!S24=0,0,RES_hh_fech_in!S24/RES_summary!S$21)</f>
        <v>16.620707528494858</v>
      </c>
      <c r="T24" s="72">
        <f>IF(RES_hh_fech_in!T24=0,0,RES_hh_fech_in!T24/RES_summary!T$21)</f>
        <v>16.189163079903111</v>
      </c>
      <c r="U24" s="72">
        <f>IF(RES_hh_fech_in!U24=0,0,RES_hh_fech_in!U24/RES_summary!U$21)</f>
        <v>16.407844396581854</v>
      </c>
      <c r="V24" s="72">
        <f>IF(RES_hh_fech_in!V24=0,0,RES_hh_fech_in!V24/RES_summary!V$21)</f>
        <v>15.629972032515461</v>
      </c>
      <c r="W24" s="72">
        <f>IF(RES_hh_fech_in!W24=0,0,RES_hh_fech_in!W24/RES_summary!W$21)</f>
        <v>15.851320243049189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29.567671007002232</v>
      </c>
      <c r="D25" s="74">
        <f>IF(RES_hh_fech_in!D25=0,0,RES_hh_fech_in!D25/RES_summary!D$21)</f>
        <v>28.899664750267029</v>
      </c>
      <c r="E25" s="74">
        <f>IF(RES_hh_fech_in!E25=0,0,RES_hh_fech_in!E25/RES_summary!E$21)</f>
        <v>28.362202655370652</v>
      </c>
      <c r="F25" s="74">
        <f>IF(RES_hh_fech_in!F25=0,0,RES_hh_fech_in!F25/RES_summary!F$21)</f>
        <v>27.847622135886926</v>
      </c>
      <c r="G25" s="74">
        <f>IF(RES_hh_fech_in!G25=0,0,RES_hh_fech_in!G25/RES_summary!G$21)</f>
        <v>27.280831602070961</v>
      </c>
      <c r="H25" s="74">
        <f>IF(RES_hh_fech_in!H25=0,0,RES_hh_fech_in!H25/RES_summary!H$21)</f>
        <v>27.51583512225297</v>
      </c>
      <c r="I25" s="74">
        <f>IF(RES_hh_fech_in!I25=0,0,RES_hh_fech_in!I25/RES_summary!I$21)</f>
        <v>26.342464026069344</v>
      </c>
      <c r="J25" s="74">
        <f>IF(RES_hh_fech_in!J25=0,0,RES_hh_fech_in!J25/RES_summary!J$21)</f>
        <v>25.498793149577828</v>
      </c>
      <c r="K25" s="74">
        <f>IF(RES_hh_fech_in!K25=0,0,RES_hh_fech_in!K25/RES_summary!K$21)</f>
        <v>24.138226420177588</v>
      </c>
      <c r="L25" s="74">
        <f>IF(RES_hh_fech_in!L25=0,0,RES_hh_fech_in!L25/RES_summary!L$21)</f>
        <v>25.209415068237227</v>
      </c>
      <c r="M25" s="74">
        <f>IF(RES_hh_fech_in!M25=0,0,RES_hh_fech_in!M25/RES_summary!M$21)</f>
        <v>22.808194498859148</v>
      </c>
      <c r="N25" s="74">
        <f>IF(RES_hh_fech_in!N25=0,0,RES_hh_fech_in!N25/RES_summary!N$21)</f>
        <v>23.170895117178169</v>
      </c>
      <c r="O25" s="74">
        <f>IF(RES_hh_fech_in!O25=0,0,RES_hh_fech_in!O25/RES_summary!O$21)</f>
        <v>21.882356295784934</v>
      </c>
      <c r="P25" s="74">
        <f>IF(RES_hh_fech_in!P25=0,0,RES_hh_fech_in!P25/RES_summary!P$21)</f>
        <v>19.687491172775296</v>
      </c>
      <c r="Q25" s="74">
        <f>IF(RES_hh_fech_in!Q25=0,0,RES_hh_fech_in!Q25/RES_summary!Q$21)</f>
        <v>19.251962060750717</v>
      </c>
      <c r="R25" s="74">
        <f>IF(RES_hh_fech_in!R25=0,0,RES_hh_fech_in!R25/RES_summary!R$21)</f>
        <v>20.589276759264482</v>
      </c>
      <c r="S25" s="74">
        <f>IF(RES_hh_fech_in!S25=0,0,RES_hh_fech_in!S25/RES_summary!S$21)</f>
        <v>20.177877013746251</v>
      </c>
      <c r="T25" s="74">
        <f>IF(RES_hh_fech_in!T25=0,0,RES_hh_fech_in!T25/RES_summary!T$21)</f>
        <v>18.86810428168334</v>
      </c>
      <c r="U25" s="74">
        <f>IF(RES_hh_fech_in!U25=0,0,RES_hh_fech_in!U25/RES_summary!U$21)</f>
        <v>19.861383609784649</v>
      </c>
      <c r="V25" s="74">
        <f>IF(RES_hh_fech_in!V25=0,0,RES_hh_fech_in!V25/RES_summary!V$21)</f>
        <v>18.401965424538894</v>
      </c>
      <c r="W25" s="74">
        <f>IF(RES_hh_fech_in!W25=0,0,RES_hh_fech_in!W25/RES_summary!W$21)</f>
        <v>19.427118948451664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17.731426590662164</v>
      </c>
      <c r="D27" s="69">
        <f>IF(RES_hh_fech_in!D27=0,0,RES_hh_fech_in!D27/RES_summary!D$21)</f>
        <v>15.566008688323024</v>
      </c>
      <c r="E27" s="69">
        <f>IF(RES_hh_fech_in!E27=0,0,RES_hh_fech_in!E27/RES_summary!E$21)</f>
        <v>15.788249978641783</v>
      </c>
      <c r="F27" s="69">
        <f>IF(RES_hh_fech_in!F27=0,0,RES_hh_fech_in!F27/RES_summary!F$21)</f>
        <v>15.49713576830885</v>
      </c>
      <c r="G27" s="69">
        <f>IF(RES_hh_fech_in!G27=0,0,RES_hh_fech_in!G27/RES_summary!G$21)</f>
        <v>14.24564397820836</v>
      </c>
      <c r="H27" s="69">
        <f>IF(RES_hh_fech_in!H27=0,0,RES_hh_fech_in!H27/RES_summary!H$21)</f>
        <v>14.830480095858347</v>
      </c>
      <c r="I27" s="69">
        <f>IF(RES_hh_fech_in!I27=0,0,RES_hh_fech_in!I27/RES_summary!I$21)</f>
        <v>13.865773499516708</v>
      </c>
      <c r="J27" s="69">
        <f>IF(RES_hh_fech_in!J27=0,0,RES_hh_fech_in!J27/RES_summary!J$21)</f>
        <v>13.540866817868354</v>
      </c>
      <c r="K27" s="69">
        <f>IF(RES_hh_fech_in!K27=0,0,RES_hh_fech_in!K27/RES_summary!K$21)</f>
        <v>11.66774127381974</v>
      </c>
      <c r="L27" s="69">
        <f>IF(RES_hh_fech_in!L27=0,0,RES_hh_fech_in!L27/RES_summary!L$21)</f>
        <v>12.936723992870943</v>
      </c>
      <c r="M27" s="69">
        <f>IF(RES_hh_fech_in!M27=0,0,RES_hh_fech_in!M27/RES_summary!M$21)</f>
        <v>11.632259122537578</v>
      </c>
      <c r="N27" s="69">
        <f>IF(RES_hh_fech_in!N27=0,0,RES_hh_fech_in!N27/RES_summary!N$21)</f>
        <v>11.637749887353303</v>
      </c>
      <c r="O27" s="69">
        <f>IF(RES_hh_fech_in!O27=0,0,RES_hh_fech_in!O27/RES_summary!O$21)</f>
        <v>11.051154810646771</v>
      </c>
      <c r="P27" s="69">
        <f>IF(RES_hh_fech_in!P27=0,0,RES_hh_fech_in!P27/RES_summary!P$21)</f>
        <v>11.194507601024879</v>
      </c>
      <c r="Q27" s="69">
        <f>IF(RES_hh_fech_in!Q27=0,0,RES_hh_fech_in!Q27/RES_summary!Q$21)</f>
        <v>11.295119184740047</v>
      </c>
      <c r="R27" s="69">
        <f>IF(RES_hh_fech_in!R27=0,0,RES_hh_fech_in!R27/RES_summary!R$21)</f>
        <v>12.609779531262991</v>
      </c>
      <c r="S27" s="69">
        <f>IF(RES_hh_fech_in!S27=0,0,RES_hh_fech_in!S27/RES_summary!S$21)</f>
        <v>11.798862970448203</v>
      </c>
      <c r="T27" s="69">
        <f>IF(RES_hh_fech_in!T27=0,0,RES_hh_fech_in!T27/RES_summary!T$21)</f>
        <v>11.484115280929588</v>
      </c>
      <c r="U27" s="69">
        <f>IF(RES_hh_fech_in!U27=0,0,RES_hh_fech_in!U27/RES_summary!U$21)</f>
        <v>11.386894300281377</v>
      </c>
      <c r="V27" s="69">
        <f>IF(RES_hh_fech_in!V27=0,0,RES_hh_fech_in!V27/RES_summary!V$21)</f>
        <v>10.734897501129158</v>
      </c>
      <c r="W27" s="69">
        <f>IF(RES_hh_fech_in!W27=0,0,RES_hh_fech_in!W27/RES_summary!W$21)</f>
        <v>11.058365259768502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20.107784648124184</v>
      </c>
      <c r="E28" s="72">
        <f>IF(RES_hh_fech_in!E28=0,0,RES_hh_fech_in!E28/RES_summary!E$21)</f>
        <v>15.023438366981161</v>
      </c>
      <c r="F28" s="72">
        <f>IF(RES_hh_fech_in!F28=0,0,RES_hh_fech_in!F28/RES_summary!F$21)</f>
        <v>22.721785914896714</v>
      </c>
      <c r="G28" s="72">
        <f>IF(RES_hh_fech_in!G28=0,0,RES_hh_fech_in!G28/RES_summary!G$21)</f>
        <v>19.361993690651275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13.424890686657156</v>
      </c>
      <c r="M28" s="72">
        <f>IF(RES_hh_fech_in!M28=0,0,RES_hh_fech_in!M28/RES_summary!M$21)</f>
        <v>16.677918998733695</v>
      </c>
      <c r="N28" s="72">
        <f>IF(RES_hh_fech_in!N28=0,0,RES_hh_fech_in!N28/RES_summary!N$21)</f>
        <v>15.991549215535098</v>
      </c>
      <c r="O28" s="72">
        <f>IF(RES_hh_fech_in!O28=0,0,RES_hh_fech_in!O28/RES_summary!O$21)</f>
        <v>15.790972025306694</v>
      </c>
      <c r="P28" s="72">
        <f>IF(RES_hh_fech_in!P28=0,0,RES_hh_fech_in!P28/RES_summary!P$21)</f>
        <v>14.798312657467202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25.949595558986996</v>
      </c>
      <c r="D29" s="72">
        <f>IF(RES_hh_fech_in!D29=0,0,RES_hh_fech_in!D29/RES_summary!D$21)</f>
        <v>0</v>
      </c>
      <c r="E29" s="72">
        <f>IF(RES_hh_fech_in!E29=0,0,RES_hh_fech_in!E29/RES_summary!E$21)</f>
        <v>18.9660471217998</v>
      </c>
      <c r="F29" s="72">
        <f>IF(RES_hh_fech_in!F29=0,0,RES_hh_fech_in!F29/RES_summary!F$21)</f>
        <v>20.208334146843754</v>
      </c>
      <c r="G29" s="72">
        <f>IF(RES_hh_fech_in!G29=0,0,RES_hh_fech_in!G29/RES_summary!G$21)</f>
        <v>16.381924004985372</v>
      </c>
      <c r="H29" s="72">
        <f>IF(RES_hh_fech_in!H29=0,0,RES_hh_fech_in!H29/RES_summary!H$21)</f>
        <v>17.52572802604395</v>
      </c>
      <c r="I29" s="72">
        <f>IF(RES_hh_fech_in!I29=0,0,RES_hh_fech_in!I29/RES_summary!I$21)</f>
        <v>11.749885466422608</v>
      </c>
      <c r="J29" s="72">
        <f>IF(RES_hh_fech_in!J29=0,0,RES_hh_fech_in!J29/RES_summary!J$21)</f>
        <v>15.531122551721317</v>
      </c>
      <c r="K29" s="72">
        <f>IF(RES_hh_fech_in!K29=0,0,RES_hh_fech_in!K29/RES_summary!K$21)</f>
        <v>13.438929098988277</v>
      </c>
      <c r="L29" s="72">
        <f>IF(RES_hh_fech_in!L29=0,0,RES_hh_fech_in!L29/RES_summary!L$21)</f>
        <v>15.853873617394346</v>
      </c>
      <c r="M29" s="72">
        <f>IF(RES_hh_fech_in!M29=0,0,RES_hh_fech_in!M29/RES_summary!M$21)</f>
        <v>15.377695855630186</v>
      </c>
      <c r="N29" s="72">
        <f>IF(RES_hh_fech_in!N29=0,0,RES_hh_fech_in!N29/RES_summary!N$21)</f>
        <v>12.047674822746519</v>
      </c>
      <c r="O29" s="72">
        <f>IF(RES_hh_fech_in!O29=0,0,RES_hh_fech_in!O29/RES_summary!O$21)</f>
        <v>11.310496821442928</v>
      </c>
      <c r="P29" s="72">
        <f>IF(RES_hh_fech_in!P29=0,0,RES_hh_fech_in!P29/RES_summary!P$21)</f>
        <v>12.616135154073458</v>
      </c>
      <c r="Q29" s="72">
        <f>IF(RES_hh_fech_in!Q29=0,0,RES_hh_fech_in!Q29/RES_summary!Q$21)</f>
        <v>13.132693095941329</v>
      </c>
      <c r="R29" s="72">
        <f>IF(RES_hh_fech_in!R29=0,0,RES_hh_fech_in!R29/RES_summary!R$21)</f>
        <v>16.345677101647464</v>
      </c>
      <c r="S29" s="72">
        <f>IF(RES_hh_fech_in!S29=0,0,RES_hh_fech_in!S29/RES_summary!S$21)</f>
        <v>16.117237531300979</v>
      </c>
      <c r="T29" s="72">
        <f>IF(RES_hh_fech_in!T29=0,0,RES_hh_fech_in!T29/RES_summary!T$21)</f>
        <v>13.871178102001085</v>
      </c>
      <c r="U29" s="72">
        <f>IF(RES_hh_fech_in!U29=0,0,RES_hh_fech_in!U29/RES_summary!U$21)</f>
        <v>16.378521932338934</v>
      </c>
      <c r="V29" s="72">
        <f>IF(RES_hh_fech_in!V29=0,0,RES_hh_fech_in!V29/RES_summary!V$21)</f>
        <v>12.193507145716161</v>
      </c>
      <c r="W29" s="72">
        <f>IF(RES_hh_fech_in!W29=0,0,RES_hh_fech_in!W29/RES_summary!W$21)</f>
        <v>12.81803270574018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22.4628997352069</v>
      </c>
      <c r="D30" s="72">
        <f>IF(RES_hh_fech_in!D30=0,0,RES_hh_fech_in!D30/RES_summary!D$21)</f>
        <v>17.975711917953927</v>
      </c>
      <c r="E30" s="72">
        <f>IF(RES_hh_fech_in!E30=0,0,RES_hh_fech_in!E30/RES_summary!E$21)</f>
        <v>18.058138974401459</v>
      </c>
      <c r="F30" s="72">
        <f>IF(RES_hh_fech_in!F30=0,0,RES_hh_fech_in!F30/RES_summary!F$21)</f>
        <v>17.917540340560283</v>
      </c>
      <c r="G30" s="72">
        <f>IF(RES_hh_fech_in!G30=0,0,RES_hh_fech_in!G30/RES_summary!G$21)</f>
        <v>17.682479991666412</v>
      </c>
      <c r="H30" s="72">
        <f>IF(RES_hh_fech_in!H30=0,0,RES_hh_fech_in!H30/RES_summary!H$21)</f>
        <v>18.067695749684351</v>
      </c>
      <c r="I30" s="72">
        <f>IF(RES_hh_fech_in!I30=0,0,RES_hh_fech_in!I30/RES_summary!I$21)</f>
        <v>15.705742381831199</v>
      </c>
      <c r="J30" s="72">
        <f>IF(RES_hh_fech_in!J30=0,0,RES_hh_fech_in!J30/RES_summary!J$21)</f>
        <v>15.595074922162192</v>
      </c>
      <c r="K30" s="72">
        <f>IF(RES_hh_fech_in!K30=0,0,RES_hh_fech_in!K30/RES_summary!K$21)</f>
        <v>12.847209633118936</v>
      </c>
      <c r="L30" s="72">
        <f>IF(RES_hh_fech_in!L30=0,0,RES_hh_fech_in!L30/RES_summary!L$21)</f>
        <v>15.160218170237291</v>
      </c>
      <c r="M30" s="72">
        <f>IF(RES_hh_fech_in!M30=0,0,RES_hh_fech_in!M30/RES_summary!M$21)</f>
        <v>14.023014143205819</v>
      </c>
      <c r="N30" s="72">
        <f>IF(RES_hh_fech_in!N30=0,0,RES_hh_fech_in!N30/RES_summary!N$21)</f>
        <v>14.069016338819116</v>
      </c>
      <c r="O30" s="72">
        <f>IF(RES_hh_fech_in!O30=0,0,RES_hh_fech_in!O30/RES_summary!O$21)</f>
        <v>13.020166409157847</v>
      </c>
      <c r="P30" s="72">
        <f>IF(RES_hh_fech_in!P30=0,0,RES_hh_fech_in!P30/RES_summary!P$21)</f>
        <v>12.922642734554953</v>
      </c>
      <c r="Q30" s="72">
        <f>IF(RES_hh_fech_in!Q30=0,0,RES_hh_fech_in!Q30/RES_summary!Q$21)</f>
        <v>12.913265782153172</v>
      </c>
      <c r="R30" s="72">
        <f>IF(RES_hh_fech_in!R30=0,0,RES_hh_fech_in!R30/RES_summary!R$21)</f>
        <v>15.468386595536963</v>
      </c>
      <c r="S30" s="72">
        <f>IF(RES_hh_fech_in!S30=0,0,RES_hh_fech_in!S30/RES_summary!S$21)</f>
        <v>14.24294164896731</v>
      </c>
      <c r="T30" s="72">
        <f>IF(RES_hh_fech_in!T30=0,0,RES_hh_fech_in!T30/RES_summary!T$21)</f>
        <v>13.371939756864185</v>
      </c>
      <c r="U30" s="72">
        <f>IF(RES_hh_fech_in!U30=0,0,RES_hh_fech_in!U30/RES_summary!U$21)</f>
        <v>14.811468608126072</v>
      </c>
      <c r="V30" s="72">
        <f>IF(RES_hh_fech_in!V30=0,0,RES_hh_fech_in!V30/RES_summary!V$21)</f>
        <v>13.123259647598045</v>
      </c>
      <c r="W30" s="72">
        <f>IF(RES_hh_fech_in!W30=0,0,RES_hh_fech_in!W30/RES_summary!W$21)</f>
        <v>14.307201468289401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21.334115643560843</v>
      </c>
      <c r="D31" s="72">
        <f>IF(RES_hh_fech_in!D31=0,0,RES_hh_fech_in!D31/RES_summary!D$21)</f>
        <v>17.691541724050918</v>
      </c>
      <c r="E31" s="72">
        <f>IF(RES_hh_fech_in!E31=0,0,RES_hh_fech_in!E31/RES_summary!E$21)</f>
        <v>19.509137400292527</v>
      </c>
      <c r="F31" s="72">
        <f>IF(RES_hh_fech_in!F31=0,0,RES_hh_fech_in!F31/RES_summary!F$21)</f>
        <v>19.436808521654264</v>
      </c>
      <c r="G31" s="72">
        <f>IF(RES_hh_fech_in!G31=0,0,RES_hh_fech_in!G31/RES_summary!G$21)</f>
        <v>15.802009305205829</v>
      </c>
      <c r="H31" s="72">
        <f>IF(RES_hh_fech_in!H31=0,0,RES_hh_fech_in!H31/RES_summary!H$21)</f>
        <v>16.060577451301764</v>
      </c>
      <c r="I31" s="72">
        <f>IF(RES_hh_fech_in!I31=0,0,RES_hh_fech_in!I31/RES_summary!I$21)</f>
        <v>16.258372052139272</v>
      </c>
      <c r="J31" s="72">
        <f>IF(RES_hh_fech_in!J31=0,0,RES_hh_fech_in!J31/RES_summary!J$21)</f>
        <v>15.868812759595109</v>
      </c>
      <c r="K31" s="72">
        <f>IF(RES_hh_fech_in!K31=0,0,RES_hh_fech_in!K31/RES_summary!K$21)</f>
        <v>13.323685867264357</v>
      </c>
      <c r="L31" s="72">
        <f>IF(RES_hh_fech_in!L31=0,0,RES_hh_fech_in!L31/RES_summary!L$21)</f>
        <v>15.537525808611957</v>
      </c>
      <c r="M31" s="72">
        <f>IF(RES_hh_fech_in!M31=0,0,RES_hh_fech_in!M31/RES_summary!M$21)</f>
        <v>13.350813990692302</v>
      </c>
      <c r="N31" s="72">
        <f>IF(RES_hh_fech_in!N31=0,0,RES_hh_fech_in!N31/RES_summary!N$21)</f>
        <v>13.919735583818438</v>
      </c>
      <c r="O31" s="72">
        <f>IF(RES_hh_fech_in!O31=0,0,RES_hh_fech_in!O31/RES_summary!O$21)</f>
        <v>13.258900807123389</v>
      </c>
      <c r="P31" s="72">
        <f>IF(RES_hh_fech_in!P31=0,0,RES_hh_fech_in!P31/RES_summary!P$21)</f>
        <v>13.177738419375208</v>
      </c>
      <c r="Q31" s="72">
        <f>IF(RES_hh_fech_in!Q31=0,0,RES_hh_fech_in!Q31/RES_summary!Q$21)</f>
        <v>13.160226230141852</v>
      </c>
      <c r="R31" s="72">
        <f>IF(RES_hh_fech_in!R31=0,0,RES_hh_fech_in!R31/RES_summary!R$21)</f>
        <v>14.254185075393146</v>
      </c>
      <c r="S31" s="72">
        <f>IF(RES_hh_fech_in!S31=0,0,RES_hh_fech_in!S31/RES_summary!S$21)</f>
        <v>14.584098093491148</v>
      </c>
      <c r="T31" s="72">
        <f>IF(RES_hh_fech_in!T31=0,0,RES_hh_fech_in!T31/RES_summary!T$21)</f>
        <v>14.438742218810312</v>
      </c>
      <c r="U31" s="72">
        <f>IF(RES_hh_fech_in!U31=0,0,RES_hh_fech_in!U31/RES_summary!U$21)</f>
        <v>13.94802289999882</v>
      </c>
      <c r="V31" s="72">
        <f>IF(RES_hh_fech_in!V31=0,0,RES_hh_fech_in!V31/RES_summary!V$21)</f>
        <v>14.333141014791064</v>
      </c>
      <c r="W31" s="72">
        <f>IF(RES_hh_fech_in!W31=0,0,RES_hh_fech_in!W31/RES_summary!W$21)</f>
        <v>13.958379454425511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16.695724220563484</v>
      </c>
      <c r="D32" s="77">
        <f>IF(RES_hh_fech_in!D32=0,0,RES_hh_fech_in!D32/RES_summary!D$21)</f>
        <v>15.147224853095032</v>
      </c>
      <c r="E32" s="77">
        <f>IF(RES_hh_fech_in!E32=0,0,RES_hh_fech_in!E32/RES_summary!E$21)</f>
        <v>14.196182440739239</v>
      </c>
      <c r="F32" s="77">
        <f>IF(RES_hh_fech_in!F32=0,0,RES_hh_fech_in!F32/RES_summary!F$21)</f>
        <v>14.06882720134606</v>
      </c>
      <c r="G32" s="77">
        <f>IF(RES_hh_fech_in!G32=0,0,RES_hh_fech_in!G32/RES_summary!G$21)</f>
        <v>13.118905857089491</v>
      </c>
      <c r="H32" s="77">
        <f>IF(RES_hh_fech_in!H32=0,0,RES_hh_fech_in!H32/RES_summary!H$21)</f>
        <v>13.844879290396891</v>
      </c>
      <c r="I32" s="77">
        <f>IF(RES_hh_fech_in!I32=0,0,RES_hh_fech_in!I32/RES_summary!I$21)</f>
        <v>12.125161151847923</v>
      </c>
      <c r="J32" s="77">
        <f>IF(RES_hh_fech_in!J32=0,0,RES_hh_fech_in!J32/RES_summary!J$21)</f>
        <v>11.339948140644493</v>
      </c>
      <c r="K32" s="77">
        <f>IF(RES_hh_fech_in!K32=0,0,RES_hh_fech_in!K32/RES_summary!K$21)</f>
        <v>10.375258227258646</v>
      </c>
      <c r="L32" s="77">
        <f>IF(RES_hh_fech_in!L32=0,0,RES_hh_fech_in!L32/RES_summary!L$21)</f>
        <v>11.229157838080258</v>
      </c>
      <c r="M32" s="77">
        <f>IF(RES_hh_fech_in!M32=0,0,RES_hh_fech_in!M32/RES_summary!M$21)</f>
        <v>10.427542361475529</v>
      </c>
      <c r="N32" s="77">
        <f>IF(RES_hh_fech_in!N32=0,0,RES_hh_fech_in!N32/RES_summary!N$21)</f>
        <v>10.60412059792383</v>
      </c>
      <c r="O32" s="77">
        <f>IF(RES_hh_fech_in!O32=0,0,RES_hh_fech_in!O32/RES_summary!O$21)</f>
        <v>10.119904092468227</v>
      </c>
      <c r="P32" s="77">
        <f>IF(RES_hh_fech_in!P32=0,0,RES_hh_fech_in!P32/RES_summary!P$21)</f>
        <v>9.3691199345997269</v>
      </c>
      <c r="Q32" s="77">
        <f>IF(RES_hh_fech_in!Q32=0,0,RES_hh_fech_in!Q32/RES_summary!Q$21)</f>
        <v>9.6615815953267958</v>
      </c>
      <c r="R32" s="77">
        <f>IF(RES_hh_fech_in!R32=0,0,RES_hh_fech_in!R32/RES_summary!R$21)</f>
        <v>10.579492963813527</v>
      </c>
      <c r="S32" s="77">
        <f>IF(RES_hh_fech_in!S32=0,0,RES_hh_fech_in!S32/RES_summary!S$21)</f>
        <v>10.262462567383595</v>
      </c>
      <c r="T32" s="77">
        <f>IF(RES_hh_fech_in!T32=0,0,RES_hh_fech_in!T32/RES_summary!T$21)</f>
        <v>9.6315064776113566</v>
      </c>
      <c r="U32" s="77">
        <f>IF(RES_hh_fech_in!U32=0,0,RES_hh_fech_in!U32/RES_summary!U$21)</f>
        <v>10.094595987256463</v>
      </c>
      <c r="V32" s="77">
        <f>IF(RES_hh_fech_in!V32=0,0,RES_hh_fech_in!V32/RES_summary!V$21)</f>
        <v>9.26867581406119</v>
      </c>
      <c r="W32" s="77">
        <f>IF(RES_hh_fech_in!W32=0,0,RES_hh_fech_in!W32/RES_summary!W$21)</f>
        <v>9.9156763662490199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186.43220342343088</v>
      </c>
      <c r="D3" s="65">
        <f>IF(RES_hh_tesh_in!D3=0,0,RES_hh_tesh_in!D3/RES_summary!D$21)</f>
        <v>177.20679156105868</v>
      </c>
      <c r="E3" s="65">
        <f>IF(RES_hh_tesh_in!E3=0,0,RES_hh_tesh_in!E3/RES_summary!E$21)</f>
        <v>176.18740438451644</v>
      </c>
      <c r="F3" s="65">
        <f>IF(RES_hh_tesh_in!F3=0,0,RES_hh_tesh_in!F3/RES_summary!F$21)</f>
        <v>171.76159703343734</v>
      </c>
      <c r="G3" s="65">
        <f>IF(RES_hh_tesh_in!G3=0,0,RES_hh_tesh_in!G3/RES_summary!G$21)</f>
        <v>166.69226727580167</v>
      </c>
      <c r="H3" s="65">
        <f>IF(RES_hh_tesh_in!H3=0,0,RES_hh_tesh_in!H3/RES_summary!H$21)</f>
        <v>159.86451464422635</v>
      </c>
      <c r="I3" s="65">
        <f>IF(RES_hh_tesh_in!I3=0,0,RES_hh_tesh_in!I3/RES_summary!I$21)</f>
        <v>175.81719542956822</v>
      </c>
      <c r="J3" s="65">
        <f>IF(RES_hh_tesh_in!J3=0,0,RES_hh_tesh_in!J3/RES_summary!J$21)</f>
        <v>167.25603263445399</v>
      </c>
      <c r="K3" s="65">
        <f>IF(RES_hh_tesh_in!K3=0,0,RES_hh_tesh_in!K3/RES_summary!K$21)</f>
        <v>168.30925997911959</v>
      </c>
      <c r="L3" s="65">
        <f>IF(RES_hh_tesh_in!L3=0,0,RES_hh_tesh_in!L3/RES_summary!L$21)</f>
        <v>175.25530918629309</v>
      </c>
      <c r="M3" s="65">
        <f>IF(RES_hh_tesh_in!M3=0,0,RES_hh_tesh_in!M3/RES_summary!M$21)</f>
        <v>158.56943046137212</v>
      </c>
      <c r="N3" s="65">
        <f>IF(RES_hh_tesh_in!N3=0,0,RES_hh_tesh_in!N3/RES_summary!N$21)</f>
        <v>161.91346965511025</v>
      </c>
      <c r="O3" s="65">
        <f>IF(RES_hh_tesh_in!O3=0,0,RES_hh_tesh_in!O3/RES_summary!O$21)</f>
        <v>153.9095589154829</v>
      </c>
      <c r="P3" s="65">
        <f>IF(RES_hh_tesh_in!P3=0,0,RES_hh_tesh_in!P3/RES_summary!P$21)</f>
        <v>142.08424183067348</v>
      </c>
      <c r="Q3" s="65">
        <f>IF(RES_hh_tesh_in!Q3=0,0,RES_hh_tesh_in!Q3/RES_summary!Q$21)</f>
        <v>131.9201838082484</v>
      </c>
      <c r="R3" s="65">
        <f>IF(RES_hh_tesh_in!R3=0,0,RES_hh_tesh_in!R3/RES_summary!R$21)</f>
        <v>138.07408513015886</v>
      </c>
      <c r="S3" s="65">
        <f>IF(RES_hh_tesh_in!S3=0,0,RES_hh_tesh_in!S3/RES_summary!S$21)</f>
        <v>132.89155022336266</v>
      </c>
      <c r="T3" s="65">
        <f>IF(RES_hh_tesh_in!T3=0,0,RES_hh_tesh_in!T3/RES_summary!T$21)</f>
        <v>129.41054172492358</v>
      </c>
      <c r="U3" s="65">
        <f>IF(RES_hh_tesh_in!U3=0,0,RES_hh_tesh_in!U3/RES_summary!U$21)</f>
        <v>120.28306651222773</v>
      </c>
      <c r="V3" s="65">
        <f>IF(RES_hh_tesh_in!V3=0,0,RES_hh_tesh_in!V3/RES_summary!V$21)</f>
        <v>112.16974488171824</v>
      </c>
      <c r="W3" s="65">
        <f>IF(RES_hh_tesh_in!W3=0,0,RES_hh_tesh_in!W3/RES_summary!W$21)</f>
        <v>98.964511978050439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155.28772278486525</v>
      </c>
      <c r="D4" s="69">
        <f>IF(RES_hh_tesh_in!D4=0,0,RES_hh_tesh_in!D4/RES_summary!D$21)</f>
        <v>147.49163519555057</v>
      </c>
      <c r="E4" s="69">
        <f>IF(RES_hh_tesh_in!E4=0,0,RES_hh_tesh_in!E4/RES_summary!E$21)</f>
        <v>147.42419496833361</v>
      </c>
      <c r="F4" s="69">
        <f>IF(RES_hh_tesh_in!F4=0,0,RES_hh_tesh_in!F4/RES_summary!F$21)</f>
        <v>142.99233371394004</v>
      </c>
      <c r="G4" s="69">
        <f>IF(RES_hh_tesh_in!G4=0,0,RES_hh_tesh_in!G4/RES_summary!G$21)</f>
        <v>138.42178725806636</v>
      </c>
      <c r="H4" s="69">
        <f>IF(RES_hh_tesh_in!H4=0,0,RES_hh_tesh_in!H4/RES_summary!H$21)</f>
        <v>131.157919466843</v>
      </c>
      <c r="I4" s="69">
        <f>IF(RES_hh_tesh_in!I4=0,0,RES_hh_tesh_in!I4/RES_summary!I$21)</f>
        <v>149.61598975159504</v>
      </c>
      <c r="J4" s="69">
        <f>IF(RES_hh_tesh_in!J4=0,0,RES_hh_tesh_in!J4/RES_summary!J$21)</f>
        <v>142.08752030715416</v>
      </c>
      <c r="K4" s="69">
        <f>IF(RES_hh_tesh_in!K4=0,0,RES_hh_tesh_in!K4/RES_summary!K$21)</f>
        <v>144.82907403871388</v>
      </c>
      <c r="L4" s="69">
        <f>IF(RES_hh_tesh_in!L4=0,0,RES_hh_tesh_in!L4/RES_summary!L$21)</f>
        <v>150.22269517919773</v>
      </c>
      <c r="M4" s="69">
        <f>IF(RES_hh_tesh_in!M4=0,0,RES_hh_tesh_in!M4/RES_summary!M$21)</f>
        <v>135.36142345752756</v>
      </c>
      <c r="N4" s="69">
        <f>IF(RES_hh_tesh_in!N4=0,0,RES_hh_tesh_in!N4/RES_summary!N$21)</f>
        <v>138.03639663638788</v>
      </c>
      <c r="O4" s="69">
        <f>IF(RES_hh_tesh_in!O4=0,0,RES_hh_tesh_in!O4/RES_summary!O$21)</f>
        <v>130.9046030244711</v>
      </c>
      <c r="P4" s="69">
        <f>IF(RES_hh_tesh_in!P4=0,0,RES_hh_tesh_in!P4/RES_summary!P$21)</f>
        <v>120.22559455536108</v>
      </c>
      <c r="Q4" s="69">
        <f>IF(RES_hh_tesh_in!Q4=0,0,RES_hh_tesh_in!Q4/RES_summary!Q$21)</f>
        <v>110.39089065887482</v>
      </c>
      <c r="R4" s="69">
        <f>IF(RES_hh_tesh_in!R4=0,0,RES_hh_tesh_in!R4/RES_summary!R$21)</f>
        <v>114.31499435351431</v>
      </c>
      <c r="S4" s="69">
        <f>IF(RES_hh_tesh_in!S4=0,0,RES_hh_tesh_in!S4/RES_summary!S$21)</f>
        <v>109.28547798692172</v>
      </c>
      <c r="T4" s="69">
        <f>IF(RES_hh_tesh_in!T4=0,0,RES_hh_tesh_in!T4/RES_summary!T$21)</f>
        <v>106.35054033237772</v>
      </c>
      <c r="U4" s="69">
        <f>IF(RES_hh_tesh_in!U4=0,0,RES_hh_tesh_in!U4/RES_summary!U$21)</f>
        <v>96.658164722485978</v>
      </c>
      <c r="V4" s="69">
        <f>IF(RES_hh_tesh_in!V4=0,0,RES_hh_tesh_in!V4/RES_summary!V$21)</f>
        <v>89.207809990279188</v>
      </c>
      <c r="W4" s="69">
        <f>IF(RES_hh_tesh_in!W4=0,0,RES_hh_tesh_in!W4/RES_summary!W$21)</f>
        <v>75.386237947537069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134.68891762120705</v>
      </c>
      <c r="D5" s="72">
        <f>IF(RES_hh_tesh_in!D5=0,0,RES_hh_tesh_in!D5/RES_summary!D$21)</f>
        <v>161.13307487630877</v>
      </c>
      <c r="E5" s="72">
        <f>IF(RES_hh_tesh_in!E5=0,0,RES_hh_tesh_in!E5/RES_summary!E$21)</f>
        <v>118.71669605868161</v>
      </c>
      <c r="F5" s="72">
        <f>IF(RES_hh_tesh_in!F5=0,0,RES_hh_tesh_in!F5/RES_summary!F$21)</f>
        <v>169.01075961093372</v>
      </c>
      <c r="G5" s="72">
        <f>IF(RES_hh_tesh_in!G5=0,0,RES_hh_tesh_in!G5/RES_summary!G$21)</f>
        <v>156.14328330056424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131.15524707793165</v>
      </c>
      <c r="M5" s="72">
        <f>IF(RES_hh_tesh_in!M5=0,0,RES_hh_tesh_in!M5/RES_summary!M$21)</f>
        <v>151.74598251322419</v>
      </c>
      <c r="N5" s="72">
        <f>IF(RES_hh_tesh_in!N5=0,0,RES_hh_tesh_in!N5/RES_summary!N$21)</f>
        <v>137.18860381154806</v>
      </c>
      <c r="O5" s="72">
        <f>IF(RES_hh_tesh_in!O5=0,0,RES_hh_tesh_in!O5/RES_summary!O$21)</f>
        <v>142.24445253321403</v>
      </c>
      <c r="P5" s="72">
        <f>IF(RES_hh_tesh_in!P5=0,0,RES_hh_tesh_in!P5/RES_summary!P$21)</f>
        <v>139.37874734246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104.23678599637405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0</v>
      </c>
      <c r="O6" s="72">
        <f>IF(RES_hh_tesh_in!O6=0,0,RES_hh_tesh_in!O6/RES_summary!O$21)</f>
        <v>0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159.79992056679967</v>
      </c>
      <c r="K7" s="72">
        <f>IF(RES_hh_tesh_in!K7=0,0,RES_hh_tesh_in!K7/RES_summary!K$21)</f>
        <v>131.69338269704153</v>
      </c>
      <c r="L7" s="72">
        <f>IF(RES_hh_tesh_in!L7=0,0,RES_hh_tesh_in!L7/RES_summary!L$21)</f>
        <v>115.72282071599656</v>
      </c>
      <c r="M7" s="72">
        <f>IF(RES_hh_tesh_in!M7=0,0,RES_hh_tesh_in!M7/RES_summary!M$21)</f>
        <v>144.75838506919791</v>
      </c>
      <c r="N7" s="72">
        <f>IF(RES_hh_tesh_in!N7=0,0,RES_hh_tesh_in!N7/RES_summary!N$21)</f>
        <v>147.23465166249306</v>
      </c>
      <c r="O7" s="72">
        <f>IF(RES_hh_tesh_in!O7=0,0,RES_hh_tesh_in!O7/RES_summary!O$21)</f>
        <v>122.78050893740334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153.71577682628327</v>
      </c>
      <c r="D8" s="72">
        <f>IF(RES_hh_tesh_in!D8=0,0,RES_hh_tesh_in!D8/RES_summary!D$21)</f>
        <v>139.05505090294383</v>
      </c>
      <c r="E8" s="72">
        <f>IF(RES_hh_tesh_in!E8=0,0,RES_hh_tesh_in!E8/RES_summary!E$21)</f>
        <v>137.77959396609961</v>
      </c>
      <c r="F8" s="72">
        <f>IF(RES_hh_tesh_in!F8=0,0,RES_hh_tesh_in!F8/RES_summary!F$21)</f>
        <v>133.50996329955507</v>
      </c>
      <c r="G8" s="72">
        <f>IF(RES_hh_tesh_in!G8=0,0,RES_hh_tesh_in!G8/RES_summary!G$21)</f>
        <v>141.91542784872433</v>
      </c>
      <c r="H8" s="72">
        <f>IF(RES_hh_tesh_in!H8=0,0,RES_hh_tesh_in!H8/RES_summary!H$21)</f>
        <v>134.21930827269099</v>
      </c>
      <c r="I8" s="72">
        <f>IF(RES_hh_tesh_in!I8=0,0,RES_hh_tesh_in!I8/RES_summary!I$21)</f>
        <v>142.49783996946678</v>
      </c>
      <c r="J8" s="72">
        <f>IF(RES_hh_tesh_in!J8=0,0,RES_hh_tesh_in!J8/RES_summary!J$21)</f>
        <v>138.61907728605644</v>
      </c>
      <c r="K8" s="72">
        <f>IF(RES_hh_tesh_in!K8=0,0,RES_hh_tesh_in!K8/RES_summary!K$21)</f>
        <v>140.7107935871669</v>
      </c>
      <c r="L8" s="72">
        <f>IF(RES_hh_tesh_in!L8=0,0,RES_hh_tesh_in!L8/RES_summary!L$21)</f>
        <v>146.58375401057737</v>
      </c>
      <c r="M8" s="72">
        <f>IF(RES_hh_tesh_in!M8=0,0,RES_hh_tesh_in!M8/RES_summary!M$21)</f>
        <v>132.69013611077659</v>
      </c>
      <c r="N8" s="72">
        <f>IF(RES_hh_tesh_in!N8=0,0,RES_hh_tesh_in!N8/RES_summary!N$21)</f>
        <v>137.31561664782467</v>
      </c>
      <c r="O8" s="72">
        <f>IF(RES_hh_tesh_in!O8=0,0,RES_hh_tesh_in!O8/RES_summary!O$21)</f>
        <v>126.12533518711992</v>
      </c>
      <c r="P8" s="72">
        <f>IF(RES_hh_tesh_in!P8=0,0,RES_hh_tesh_in!P8/RES_summary!P$21)</f>
        <v>118.8215240586263</v>
      </c>
      <c r="Q8" s="72">
        <f>IF(RES_hh_tesh_in!Q8=0,0,RES_hh_tesh_in!Q8/RES_summary!Q$21)</f>
        <v>106.31122947596468</v>
      </c>
      <c r="R8" s="72">
        <f>IF(RES_hh_tesh_in!R8=0,0,RES_hh_tesh_in!R8/RES_summary!R$21)</f>
        <v>117.04692176076321</v>
      </c>
      <c r="S8" s="72">
        <f>IF(RES_hh_tesh_in!S8=0,0,RES_hh_tesh_in!S8/RES_summary!S$21)</f>
        <v>104.36380421057461</v>
      </c>
      <c r="T8" s="72">
        <f>IF(RES_hh_tesh_in!T8=0,0,RES_hh_tesh_in!T8/RES_summary!T$21)</f>
        <v>100.84163585715001</v>
      </c>
      <c r="U8" s="72">
        <f>IF(RES_hh_tesh_in!U8=0,0,RES_hh_tesh_in!U8/RES_summary!U$21)</f>
        <v>96.974213608837118</v>
      </c>
      <c r="V8" s="72">
        <f>IF(RES_hh_tesh_in!V8=0,0,RES_hh_tesh_in!V8/RES_summary!V$21)</f>
        <v>86.35416021863071</v>
      </c>
      <c r="W8" s="72">
        <f>IF(RES_hh_tesh_in!W8=0,0,RES_hh_tesh_in!W8/RES_summary!W$21)</f>
        <v>76.240703350831879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152.70128972563447</v>
      </c>
      <c r="D9" s="72">
        <f>IF(RES_hh_tesh_in!D9=0,0,RES_hh_tesh_in!D9/RES_summary!D$21)</f>
        <v>140.23541220695157</v>
      </c>
      <c r="E9" s="72">
        <f>IF(RES_hh_tesh_in!E9=0,0,RES_hh_tesh_in!E9/RES_summary!E$21)</f>
        <v>152.22462304451167</v>
      </c>
      <c r="F9" s="72">
        <f>IF(RES_hh_tesh_in!F9=0,0,RES_hh_tesh_in!F9/RES_summary!F$21)</f>
        <v>147.82049169595683</v>
      </c>
      <c r="G9" s="72">
        <f>IF(RES_hh_tesh_in!G9=0,0,RES_hh_tesh_in!G9/RES_summary!G$21)</f>
        <v>129.29388086422512</v>
      </c>
      <c r="H9" s="72">
        <f>IF(RES_hh_tesh_in!H9=0,0,RES_hh_tesh_in!H9/RES_summary!H$21)</f>
        <v>121.62835824313652</v>
      </c>
      <c r="I9" s="72">
        <f>IF(RES_hh_tesh_in!I9=0,0,RES_hh_tesh_in!I9/RES_summary!I$21)</f>
        <v>150.23944279536747</v>
      </c>
      <c r="J9" s="72">
        <f>IF(RES_hh_tesh_in!J9=0,0,RES_hh_tesh_in!J9/RES_summary!J$21)</f>
        <v>143.58474974140458</v>
      </c>
      <c r="K9" s="72">
        <f>IF(RES_hh_tesh_in!K9=0,0,RES_hh_tesh_in!K9/RES_summary!K$21)</f>
        <v>147.65398300933794</v>
      </c>
      <c r="L9" s="72">
        <f>IF(RES_hh_tesh_in!L9=0,0,RES_hh_tesh_in!L9/RES_summary!L$21)</f>
        <v>150.58692764592382</v>
      </c>
      <c r="M9" s="72">
        <f>IF(RES_hh_tesh_in!M9=0,0,RES_hh_tesh_in!M9/RES_summary!M$21)</f>
        <v>130.00864603009879</v>
      </c>
      <c r="N9" s="72">
        <f>IF(RES_hh_tesh_in!N9=0,0,RES_hh_tesh_in!N9/RES_summary!N$21)</f>
        <v>137.01114249595204</v>
      </c>
      <c r="O9" s="72">
        <f>IF(RES_hh_tesh_in!O9=0,0,RES_hh_tesh_in!O9/RES_summary!O$21)</f>
        <v>128.14224489527945</v>
      </c>
      <c r="P9" s="72">
        <f>IF(RES_hh_tesh_in!P9=0,0,RES_hh_tesh_in!P9/RES_summary!P$21)</f>
        <v>120.3056596214647</v>
      </c>
      <c r="Q9" s="72">
        <f>IF(RES_hh_tesh_in!Q9=0,0,RES_hh_tesh_in!Q9/RES_summary!Q$21)</f>
        <v>111.00842745202735</v>
      </c>
      <c r="R9" s="72">
        <f>IF(RES_hh_tesh_in!R9=0,0,RES_hh_tesh_in!R9/RES_summary!R$21)</f>
        <v>112.4635327357809</v>
      </c>
      <c r="S9" s="72">
        <f>IF(RES_hh_tesh_in!S9=0,0,RES_hh_tesh_in!S9/RES_summary!S$21)</f>
        <v>109.14691781199024</v>
      </c>
      <c r="T9" s="72">
        <f>IF(RES_hh_tesh_in!T9=0,0,RES_hh_tesh_in!T9/RES_summary!T$21)</f>
        <v>104.3944829995297</v>
      </c>
      <c r="U9" s="72">
        <f>IF(RES_hh_tesh_in!U9=0,0,RES_hh_tesh_in!U9/RES_summary!U$21)</f>
        <v>94.055448591061506</v>
      </c>
      <c r="V9" s="72">
        <f>IF(RES_hh_tesh_in!V9=0,0,RES_hh_tesh_in!V9/RES_summary!V$21)</f>
        <v>90.283335751434507</v>
      </c>
      <c r="W9" s="72">
        <f>IF(RES_hh_tesh_in!W9=0,0,RES_hh_tesh_in!W9/RES_summary!W$21)</f>
        <v>74.088429377517457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154.56362439046111</v>
      </c>
      <c r="D11" s="72">
        <f>IF(RES_hh_tesh_in!D11=0,0,RES_hh_tesh_in!D11/RES_summary!D$21)</f>
        <v>151.03197858377837</v>
      </c>
      <c r="E11" s="72">
        <f>IF(RES_hh_tesh_in!E11=0,0,RES_hh_tesh_in!E11/RES_summary!E$21)</f>
        <v>142.85915067989785</v>
      </c>
      <c r="F11" s="72">
        <f>IF(RES_hh_tesh_in!F11=0,0,RES_hh_tesh_in!F11/RES_summary!F$21)</f>
        <v>139.07664517409719</v>
      </c>
      <c r="G11" s="72">
        <f>IF(RES_hh_tesh_in!G11=0,0,RES_hh_tesh_in!G11/RES_summary!G$21)</f>
        <v>141.58262393504234</v>
      </c>
      <c r="H11" s="72">
        <f>IF(RES_hh_tesh_in!H11=0,0,RES_hh_tesh_in!H11/RES_summary!H$21)</f>
        <v>139.53828540832109</v>
      </c>
      <c r="I11" s="72">
        <f>IF(RES_hh_tesh_in!I11=0,0,RES_hh_tesh_in!I11/RES_summary!I$21)</f>
        <v>143.64564839390894</v>
      </c>
      <c r="J11" s="72">
        <f>IF(RES_hh_tesh_in!J11=0,0,RES_hh_tesh_in!J11/RES_summary!J$21)</f>
        <v>135.04264839255308</v>
      </c>
      <c r="K11" s="72">
        <f>IF(RES_hh_tesh_in!K11=0,0,RES_hh_tesh_in!K11/RES_summary!K$21)</f>
        <v>138.19699794885636</v>
      </c>
      <c r="L11" s="72">
        <f>IF(RES_hh_tesh_in!L11=0,0,RES_hh_tesh_in!L11/RES_summary!L$21)</f>
        <v>148.31076516737443</v>
      </c>
      <c r="M11" s="72">
        <f>IF(RES_hh_tesh_in!M11=0,0,RES_hh_tesh_in!M11/RES_summary!M$21)</f>
        <v>135.50153432538198</v>
      </c>
      <c r="N11" s="72">
        <f>IF(RES_hh_tesh_in!N11=0,0,RES_hh_tesh_in!N11/RES_summary!N$21)</f>
        <v>137.09494833396579</v>
      </c>
      <c r="O11" s="72">
        <f>IF(RES_hh_tesh_in!O11=0,0,RES_hh_tesh_in!O11/RES_summary!O$21)</f>
        <v>131.90831629717144</v>
      </c>
      <c r="P11" s="72">
        <f>IF(RES_hh_tesh_in!P11=0,0,RES_hh_tesh_in!P11/RES_summary!P$21)</f>
        <v>117.5354300369323</v>
      </c>
      <c r="Q11" s="72">
        <f>IF(RES_hh_tesh_in!Q11=0,0,RES_hh_tesh_in!Q11/RES_summary!Q$21)</f>
        <v>108.59683872718347</v>
      </c>
      <c r="R11" s="72">
        <f>IF(RES_hh_tesh_in!R11=0,0,RES_hh_tesh_in!R11/RES_summary!R$21)</f>
        <v>114.38305455860716</v>
      </c>
      <c r="S11" s="72">
        <f>IF(RES_hh_tesh_in!S11=0,0,RES_hh_tesh_in!S11/RES_summary!S$21)</f>
        <v>109.30147921100611</v>
      </c>
      <c r="T11" s="72">
        <f>IF(RES_hh_tesh_in!T11=0,0,RES_hh_tesh_in!T11/RES_summary!T$21)</f>
        <v>105.12324434106709</v>
      </c>
      <c r="U11" s="72">
        <f>IF(RES_hh_tesh_in!U11=0,0,RES_hh_tesh_in!U11/RES_summary!U$21)</f>
        <v>97.788122893459672</v>
      </c>
      <c r="V11" s="72">
        <f>IF(RES_hh_tesh_in!V11=0,0,RES_hh_tesh_in!V11/RES_summary!V$21)</f>
        <v>87.562818441000246</v>
      </c>
      <c r="W11" s="72">
        <f>IF(RES_hh_tesh_in!W11=0,0,RES_hh_tesh_in!W11/RES_summary!W$21)</f>
        <v>74.876874601784891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0</v>
      </c>
      <c r="S12" s="72">
        <f>IF(RES_hh_tesh_in!S12=0,0,RES_hh_tesh_in!S12/RES_summary!S$21)</f>
        <v>0</v>
      </c>
      <c r="T12" s="72">
        <f>IF(RES_hh_tesh_in!T12=0,0,RES_hh_tesh_in!T12/RES_summary!T$21)</f>
        <v>0</v>
      </c>
      <c r="U12" s="72">
        <f>IF(RES_hh_tesh_in!U12=0,0,RES_hh_tesh_in!U12/RES_summary!U$21)</f>
        <v>0</v>
      </c>
      <c r="V12" s="72">
        <f>IF(RES_hh_tesh_in!V12=0,0,RES_hh_tesh_in!V12/RES_summary!V$21)</f>
        <v>0</v>
      </c>
      <c r="W12" s="72">
        <f>IF(RES_hh_tesh_in!W12=0,0,RES_hh_tesh_in!W12/RES_summary!W$21)</f>
        <v>0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164.75081603246008</v>
      </c>
      <c r="D13" s="74">
        <f>IF(RES_hh_tesh_in!D13=0,0,RES_hh_tesh_in!D13/RES_summary!D$21)</f>
        <v>148.87263317814572</v>
      </c>
      <c r="E13" s="74">
        <f>IF(RES_hh_tesh_in!E13=0,0,RES_hh_tesh_in!E13/RES_summary!E$21)</f>
        <v>143.69342927964797</v>
      </c>
      <c r="F13" s="74">
        <f>IF(RES_hh_tesh_in!F13=0,0,RES_hh_tesh_in!F13/RES_summary!F$21)</f>
        <v>139.81227127082073</v>
      </c>
      <c r="G13" s="74">
        <f>IF(RES_hh_tesh_in!G13=0,0,RES_hh_tesh_in!G13/RES_summary!G$21)</f>
        <v>134.85411873916121</v>
      </c>
      <c r="H13" s="74">
        <f>IF(RES_hh_tesh_in!H13=0,0,RES_hh_tesh_in!H13/RES_summary!H$21)</f>
        <v>121.90046807798876</v>
      </c>
      <c r="I13" s="74">
        <f>IF(RES_hh_tesh_in!I13=0,0,RES_hh_tesh_in!I13/RES_summary!I$21)</f>
        <v>150.18031538050701</v>
      </c>
      <c r="J13" s="74">
        <f>IF(RES_hh_tesh_in!J13=0,0,RES_hh_tesh_in!J13/RES_summary!J$21)</f>
        <v>146.07705934971554</v>
      </c>
      <c r="K13" s="74">
        <f>IF(RES_hh_tesh_in!K13=0,0,RES_hh_tesh_in!K13/RES_summary!K$21)</f>
        <v>143.93794744014414</v>
      </c>
      <c r="L13" s="74">
        <f>IF(RES_hh_tesh_in!L13=0,0,RES_hh_tesh_in!L13/RES_summary!L$21)</f>
        <v>167.49991620823138</v>
      </c>
      <c r="M13" s="74">
        <f>IF(RES_hh_tesh_in!M13=0,0,RES_hh_tesh_in!M13/RES_summary!M$21)</f>
        <v>137.51184491183264</v>
      </c>
      <c r="N13" s="74">
        <f>IF(RES_hh_tesh_in!N13=0,0,RES_hh_tesh_in!N13/RES_summary!N$21)</f>
        <v>135.55962522017859</v>
      </c>
      <c r="O13" s="74">
        <f>IF(RES_hh_tesh_in!O13=0,0,RES_hh_tesh_in!O13/RES_summary!O$21)</f>
        <v>128.82009642773332</v>
      </c>
      <c r="P13" s="74">
        <f>IF(RES_hh_tesh_in!P13=0,0,RES_hh_tesh_in!P13/RES_summary!P$21)</f>
        <v>118.14302304537188</v>
      </c>
      <c r="Q13" s="74">
        <f>IF(RES_hh_tesh_in!Q13=0,0,RES_hh_tesh_in!Q13/RES_summary!Q$21)</f>
        <v>109.45451201565831</v>
      </c>
      <c r="R13" s="74">
        <f>IF(RES_hh_tesh_in!R13=0,0,RES_hh_tesh_in!R13/RES_summary!R$21)</f>
        <v>111.59753587086593</v>
      </c>
      <c r="S13" s="74">
        <f>IF(RES_hh_tesh_in!S13=0,0,RES_hh_tesh_in!S13/RES_summary!S$21)</f>
        <v>103.74238773776899</v>
      </c>
      <c r="T13" s="74">
        <f>IF(RES_hh_tesh_in!T13=0,0,RES_hh_tesh_in!T13/RES_summary!T$21)</f>
        <v>123.06587840857536</v>
      </c>
      <c r="U13" s="74">
        <f>IF(RES_hh_tesh_in!U13=0,0,RES_hh_tesh_in!U13/RES_summary!U$21)</f>
        <v>94.366783213619243</v>
      </c>
      <c r="V13" s="74">
        <f>IF(RES_hh_tesh_in!V13=0,0,RES_hh_tesh_in!V13/RES_summary!V$21)</f>
        <v>83.77160546734342</v>
      </c>
      <c r="W13" s="74">
        <f>IF(RES_hh_tesh_in!W13=0,0,RES_hh_tesh_in!W13/RES_summary!W$21)</f>
        <v>78.880986676347987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0.94377012920540637</v>
      </c>
      <c r="D14" s="76">
        <f>IF(RES_hh_tesh_in!D14=0,0,RES_hh_tesh_in!D14/RES_summary!D$21)</f>
        <v>1.0093652396998309</v>
      </c>
      <c r="E14" s="76">
        <f>IF(RES_hh_tesh_in!E14=0,0,RES_hh_tesh_in!E14/RES_summary!E$21)</f>
        <v>1.0668376701429214</v>
      </c>
      <c r="F14" s="76">
        <f>IF(RES_hh_tesh_in!F14=0,0,RES_hh_tesh_in!F14/RES_summary!F$21)</f>
        <v>1.0010123854637167</v>
      </c>
      <c r="G14" s="76">
        <f>IF(RES_hh_tesh_in!G14=0,0,RES_hh_tesh_in!G14/RES_summary!G$21)</f>
        <v>1.0788781579227535</v>
      </c>
      <c r="H14" s="76">
        <f>IF(RES_hh_tesh_in!H14=0,0,RES_hh_tesh_in!H14/RES_summary!H$21)</f>
        <v>0.96186242163867686</v>
      </c>
      <c r="I14" s="76">
        <f>IF(RES_hh_tesh_in!I14=0,0,RES_hh_tesh_in!I14/RES_summary!I$21)</f>
        <v>1.2106667243002736</v>
      </c>
      <c r="J14" s="76">
        <f>IF(RES_hh_tesh_in!J14=0,0,RES_hh_tesh_in!J14/RES_summary!J$21)</f>
        <v>1.0667143351137141</v>
      </c>
      <c r="K14" s="76">
        <f>IF(RES_hh_tesh_in!K14=0,0,RES_hh_tesh_in!K14/RES_summary!K$21)</f>
        <v>1.062690605347937</v>
      </c>
      <c r="L14" s="76">
        <f>IF(RES_hh_tesh_in!L14=0,0,RES_hh_tesh_in!L14/RES_summary!L$21)</f>
        <v>0.96372922094886904</v>
      </c>
      <c r="M14" s="76">
        <f>IF(RES_hh_tesh_in!M14=0,0,RES_hh_tesh_in!M14/RES_summary!M$21)</f>
        <v>0.85810638347847079</v>
      </c>
      <c r="N14" s="76">
        <f>IF(RES_hh_tesh_in!N14=0,0,RES_hh_tesh_in!N14/RES_summary!N$21)</f>
        <v>0.89740512288586582</v>
      </c>
      <c r="O14" s="76">
        <f>IF(RES_hh_tesh_in!O14=0,0,RES_hh_tesh_in!O14/RES_summary!O$21)</f>
        <v>0.83798390406564327</v>
      </c>
      <c r="P14" s="76">
        <f>IF(RES_hh_tesh_in!P14=0,0,RES_hh_tesh_in!P14/RES_summary!P$21)</f>
        <v>0.90876250628330335</v>
      </c>
      <c r="Q14" s="76">
        <f>IF(RES_hh_tesh_in!Q14=0,0,RES_hh_tesh_in!Q14/RES_summary!Q$21)</f>
        <v>0.74805112554642816</v>
      </c>
      <c r="R14" s="76">
        <f>IF(RES_hh_tesh_in!R14=0,0,RES_hh_tesh_in!R14/RES_summary!R$21)</f>
        <v>0.73792814324373734</v>
      </c>
      <c r="S14" s="76">
        <f>IF(RES_hh_tesh_in!S14=0,0,RES_hh_tesh_in!S14/RES_summary!S$21)</f>
        <v>0.63857514187622222</v>
      </c>
      <c r="T14" s="76">
        <f>IF(RES_hh_tesh_in!T14=0,0,RES_hh_tesh_in!T14/RES_summary!T$21)</f>
        <v>0.68081942843441245</v>
      </c>
      <c r="U14" s="76">
        <f>IF(RES_hh_tesh_in!U14=0,0,RES_hh_tesh_in!U14/RES_summary!U$21)</f>
        <v>0.62312202643634496</v>
      </c>
      <c r="V14" s="76">
        <f>IF(RES_hh_tesh_in!V14=0,0,RES_hh_tesh_in!V14/RES_summary!V$21)</f>
        <v>0.63499572668361592</v>
      </c>
      <c r="W14" s="76">
        <f>IF(RES_hh_tesh_in!W14=0,0,RES_hh_tesh_in!W14/RES_summary!W$21)</f>
        <v>0.52591225818065501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4.7715805220326733E-3</v>
      </c>
      <c r="D15" s="69">
        <f>IF(RES_hh_tesh_in!D15=0,0,RES_hh_tesh_in!D15/RES_summary!D$21)</f>
        <v>8.1907676664497234E-3</v>
      </c>
      <c r="E15" s="69">
        <f>IF(RES_hh_tesh_in!E15=0,0,RES_hh_tesh_in!E15/RES_summary!E$21)</f>
        <v>7.434577642510389E-3</v>
      </c>
      <c r="F15" s="69">
        <f>IF(RES_hh_tesh_in!F15=0,0,RES_hh_tesh_in!F15/RES_summary!F$21)</f>
        <v>1.4860279670150566E-2</v>
      </c>
      <c r="G15" s="69">
        <f>IF(RES_hh_tesh_in!G15=0,0,RES_hh_tesh_in!G15/RES_summary!G$21)</f>
        <v>2.2802895463885614E-2</v>
      </c>
      <c r="H15" s="69">
        <f>IF(RES_hh_tesh_in!H15=0,0,RES_hh_tesh_in!H15/RES_summary!H$21)</f>
        <v>1.4643376338202736E-2</v>
      </c>
      <c r="I15" s="69">
        <f>IF(RES_hh_tesh_in!I15=0,0,RES_hh_tesh_in!I15/RES_summary!I$21)</f>
        <v>3.2252988506915603E-2</v>
      </c>
      <c r="J15" s="69">
        <f>IF(RES_hh_tesh_in!J15=0,0,RES_hh_tesh_in!J15/RES_summary!J$21)</f>
        <v>2.3166532181660714E-2</v>
      </c>
      <c r="K15" s="69">
        <f>IF(RES_hh_tesh_in!K15=0,0,RES_hh_tesh_in!K15/RES_summary!K$21)</f>
        <v>2.5871796951213909E-2</v>
      </c>
      <c r="L15" s="69">
        <f>IF(RES_hh_tesh_in!L15=0,0,RES_hh_tesh_in!L15/RES_summary!L$21)</f>
        <v>5.0136948602718785E-2</v>
      </c>
      <c r="M15" s="69">
        <f>IF(RES_hh_tesh_in!M15=0,0,RES_hh_tesh_in!M15/RES_summary!M$21)</f>
        <v>1.0606965965723164E-2</v>
      </c>
      <c r="N15" s="69">
        <f>IF(RES_hh_tesh_in!N15=0,0,RES_hh_tesh_in!N15/RES_summary!N$21)</f>
        <v>3.2490722206394242E-2</v>
      </c>
      <c r="O15" s="69">
        <f>IF(RES_hh_tesh_in!O15=0,0,RES_hh_tesh_in!O15/RES_summary!O$21)</f>
        <v>4.7631282043537115E-2</v>
      </c>
      <c r="P15" s="69">
        <f>IF(RES_hh_tesh_in!P15=0,0,RES_hh_tesh_in!P15/RES_summary!P$21)</f>
        <v>6.8619473656193947E-2</v>
      </c>
      <c r="Q15" s="69">
        <f>IF(RES_hh_tesh_in!Q15=0,0,RES_hh_tesh_in!Q15/RES_summary!Q$21)</f>
        <v>3.9328810194774813E-2</v>
      </c>
      <c r="R15" s="69">
        <f>IF(RES_hh_tesh_in!R15=0,0,RES_hh_tesh_in!R15/RES_summary!R$21)</f>
        <v>4.218991655243419E-2</v>
      </c>
      <c r="S15" s="69">
        <f>IF(RES_hh_tesh_in!S15=0,0,RES_hh_tesh_in!S15/RES_summary!S$21)</f>
        <v>4.1359425856674299E-2</v>
      </c>
      <c r="T15" s="69">
        <f>IF(RES_hh_tesh_in!T15=0,0,RES_hh_tesh_in!T15/RES_summary!T$21)</f>
        <v>6.0106882391964406E-2</v>
      </c>
      <c r="U15" s="69">
        <f>IF(RES_hh_tesh_in!U15=0,0,RES_hh_tesh_in!U15/RES_summary!U$21)</f>
        <v>3.8494933850049255E-2</v>
      </c>
      <c r="V15" s="69">
        <f>IF(RES_hh_tesh_in!V15=0,0,RES_hh_tesh_in!V15/RES_summary!V$21)</f>
        <v>6.6093746759275221E-2</v>
      </c>
      <c r="W15" s="69">
        <f>IF(RES_hh_tesh_in!W15=0,0,RES_hh_tesh_in!W15/RES_summary!W$21)</f>
        <v>7.761739730830694E-2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4.7715805220326733E-3</v>
      </c>
      <c r="D16" s="72">
        <f>IF(RES_hh_tesh_in!D16=0,0,RES_hh_tesh_in!D16/RES_summary!D$21)</f>
        <v>8.1907676664497234E-3</v>
      </c>
      <c r="E16" s="72">
        <f>IF(RES_hh_tesh_in!E16=0,0,RES_hh_tesh_in!E16/RES_summary!E$21)</f>
        <v>7.434577642510389E-3</v>
      </c>
      <c r="F16" s="72">
        <f>IF(RES_hh_tesh_in!F16=0,0,RES_hh_tesh_in!F16/RES_summary!F$21)</f>
        <v>1.4860279670150566E-2</v>
      </c>
      <c r="G16" s="72">
        <f>IF(RES_hh_tesh_in!G16=0,0,RES_hh_tesh_in!G16/RES_summary!G$21)</f>
        <v>2.2802895463885614E-2</v>
      </c>
      <c r="H16" s="72">
        <f>IF(RES_hh_tesh_in!H16=0,0,RES_hh_tesh_in!H16/RES_summary!H$21)</f>
        <v>1.4643376338202736E-2</v>
      </c>
      <c r="I16" s="72">
        <f>IF(RES_hh_tesh_in!I16=0,0,RES_hh_tesh_in!I16/RES_summary!I$21)</f>
        <v>3.2252988506915603E-2</v>
      </c>
      <c r="J16" s="72">
        <f>IF(RES_hh_tesh_in!J16=0,0,RES_hh_tesh_in!J16/RES_summary!J$21)</f>
        <v>2.3166532181660714E-2</v>
      </c>
      <c r="K16" s="72">
        <f>IF(RES_hh_tesh_in!K16=0,0,RES_hh_tesh_in!K16/RES_summary!K$21)</f>
        <v>2.5871796951213909E-2</v>
      </c>
      <c r="L16" s="72">
        <f>IF(RES_hh_tesh_in!L16=0,0,RES_hh_tesh_in!L16/RES_summary!L$21)</f>
        <v>5.0136948602718785E-2</v>
      </c>
      <c r="M16" s="72">
        <f>IF(RES_hh_tesh_in!M16=0,0,RES_hh_tesh_in!M16/RES_summary!M$21)</f>
        <v>1.0606965965723164E-2</v>
      </c>
      <c r="N16" s="72">
        <f>IF(RES_hh_tesh_in!N16=0,0,RES_hh_tesh_in!N16/RES_summary!N$21)</f>
        <v>3.2490722206394242E-2</v>
      </c>
      <c r="O16" s="72">
        <f>IF(RES_hh_tesh_in!O16=0,0,RES_hh_tesh_in!O16/RES_summary!O$21)</f>
        <v>4.7631282043537115E-2</v>
      </c>
      <c r="P16" s="72">
        <f>IF(RES_hh_tesh_in!P16=0,0,RES_hh_tesh_in!P16/RES_summary!P$21)</f>
        <v>6.8619473656193947E-2</v>
      </c>
      <c r="Q16" s="72">
        <f>IF(RES_hh_tesh_in!Q16=0,0,RES_hh_tesh_in!Q16/RES_summary!Q$21)</f>
        <v>3.9328810194774813E-2</v>
      </c>
      <c r="R16" s="72">
        <f>IF(RES_hh_tesh_in!R16=0,0,RES_hh_tesh_in!R16/RES_summary!R$21)</f>
        <v>4.218991655243419E-2</v>
      </c>
      <c r="S16" s="72">
        <f>IF(RES_hh_tesh_in!S16=0,0,RES_hh_tesh_in!S16/RES_summary!S$21)</f>
        <v>4.1359425856674299E-2</v>
      </c>
      <c r="T16" s="72">
        <f>IF(RES_hh_tesh_in!T16=0,0,RES_hh_tesh_in!T16/RES_summary!T$21)</f>
        <v>6.0106882391964406E-2</v>
      </c>
      <c r="U16" s="72">
        <f>IF(RES_hh_tesh_in!U16=0,0,RES_hh_tesh_in!U16/RES_summary!U$21)</f>
        <v>3.8494933850049255E-2</v>
      </c>
      <c r="V16" s="72">
        <f>IF(RES_hh_tesh_in!V16=0,0,RES_hh_tesh_in!V16/RES_summary!V$21)</f>
        <v>6.6093746759275221E-2</v>
      </c>
      <c r="W16" s="72">
        <f>IF(RES_hh_tesh_in!W16=0,0,RES_hh_tesh_in!W16/RES_summary!W$21)</f>
        <v>7.761739730830694E-2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18.644157500036297</v>
      </c>
      <c r="D17" s="69">
        <f>IF(RES_hh_tesh_in!D17=0,0,RES_hh_tesh_in!D17/RES_summary!D$21)</f>
        <v>18.636794416923408</v>
      </c>
      <c r="E17" s="69">
        <f>IF(RES_hh_tesh_in!E17=0,0,RES_hh_tesh_in!E17/RES_summary!E$21)</f>
        <v>18.054010177402471</v>
      </c>
      <c r="F17" s="69">
        <f>IF(RES_hh_tesh_in!F17=0,0,RES_hh_tesh_in!F17/RES_summary!F$21)</f>
        <v>18.101088084586802</v>
      </c>
      <c r="G17" s="69">
        <f>IF(RES_hh_tesh_in!G17=0,0,RES_hh_tesh_in!G17/RES_summary!G$21)</f>
        <v>18.546493847985037</v>
      </c>
      <c r="H17" s="69">
        <f>IF(RES_hh_tesh_in!H17=0,0,RES_hh_tesh_in!H17/RES_summary!H$21)</f>
        <v>18.572351779294184</v>
      </c>
      <c r="I17" s="69">
        <f>IF(RES_hh_tesh_in!I17=0,0,RES_hh_tesh_in!I17/RES_summary!I$21)</f>
        <v>17.104881554884656</v>
      </c>
      <c r="J17" s="69">
        <f>IF(RES_hh_tesh_in!J17=0,0,RES_hh_tesh_in!J17/RES_summary!J$21)</f>
        <v>16.325405171657188</v>
      </c>
      <c r="K17" s="69">
        <f>IF(RES_hh_tesh_in!K17=0,0,RES_hh_tesh_in!K17/RES_summary!K$21)</f>
        <v>15.688154289273538</v>
      </c>
      <c r="L17" s="69">
        <f>IF(RES_hh_tesh_in!L17=0,0,RES_hh_tesh_in!L17/RES_summary!L$21)</f>
        <v>16.288395562153706</v>
      </c>
      <c r="M17" s="69">
        <f>IF(RES_hh_tesh_in!M17=0,0,RES_hh_tesh_in!M17/RES_summary!M$21)</f>
        <v>15.187591881489844</v>
      </c>
      <c r="N17" s="69">
        <f>IF(RES_hh_tesh_in!N17=0,0,RES_hh_tesh_in!N17/RES_summary!N$21)</f>
        <v>15.812802512133892</v>
      </c>
      <c r="O17" s="69">
        <f>IF(RES_hh_tesh_in!O17=0,0,RES_hh_tesh_in!O17/RES_summary!O$21)</f>
        <v>15.347348654741985</v>
      </c>
      <c r="P17" s="69">
        <f>IF(RES_hh_tesh_in!P17=0,0,RES_hh_tesh_in!P17/RES_summary!P$21)</f>
        <v>14.415411813884257</v>
      </c>
      <c r="Q17" s="69">
        <f>IF(RES_hh_tesh_in!Q17=0,0,RES_hh_tesh_in!Q17/RES_summary!Q$21)</f>
        <v>13.895306629510838</v>
      </c>
      <c r="R17" s="69">
        <f>IF(RES_hh_tesh_in!R17=0,0,RES_hh_tesh_in!R17/RES_summary!R$21)</f>
        <v>15.052952351309949</v>
      </c>
      <c r="S17" s="69">
        <f>IF(RES_hh_tesh_in!S17=0,0,RES_hh_tesh_in!S17/RES_summary!S$21)</f>
        <v>15.072686537256706</v>
      </c>
      <c r="T17" s="69">
        <f>IF(RES_hh_tesh_in!T17=0,0,RES_hh_tesh_in!T17/RES_summary!T$21)</f>
        <v>14.884105197920936</v>
      </c>
      <c r="U17" s="69">
        <f>IF(RES_hh_tesh_in!U17=0,0,RES_hh_tesh_in!U17/RES_summary!U$21)</f>
        <v>15.038759434194633</v>
      </c>
      <c r="V17" s="69">
        <f>IF(RES_hh_tesh_in!V17=0,0,RES_hh_tesh_in!V17/RES_summary!V$21)</f>
        <v>14.842746977886899</v>
      </c>
      <c r="W17" s="69">
        <f>IF(RES_hh_tesh_in!W17=0,0,RES_hh_tesh_in!W17/RES_summary!W$21)</f>
        <v>14.961453793580366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16.182545501484292</v>
      </c>
      <c r="D18" s="72">
        <f>IF(RES_hh_tesh_in!D18=0,0,RES_hh_tesh_in!D18/RES_summary!D$21)</f>
        <v>20.628554581102478</v>
      </c>
      <c r="E18" s="72">
        <f>IF(RES_hh_tesh_in!E18=0,0,RES_hh_tesh_in!E18/RES_summary!E$21)</f>
        <v>14.534127970754136</v>
      </c>
      <c r="F18" s="72">
        <f>IF(RES_hh_tesh_in!F18=0,0,RES_hh_tesh_in!F18/RES_summary!F$21)</f>
        <v>21.60713937726095</v>
      </c>
      <c r="G18" s="72">
        <f>IF(RES_hh_tesh_in!G18=0,0,RES_hh_tesh_in!G18/RES_summary!G$21)</f>
        <v>21.607125808889766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14.35520543905133</v>
      </c>
      <c r="M18" s="72">
        <f>IF(RES_hh_tesh_in!M18=0,0,RES_hh_tesh_in!M18/RES_summary!M$21)</f>
        <v>18.531770693414199</v>
      </c>
      <c r="N18" s="72">
        <f>IF(RES_hh_tesh_in!N18=0,0,RES_hh_tesh_in!N18/RES_summary!N$21)</f>
        <v>17.382171184193183</v>
      </c>
      <c r="O18" s="72">
        <f>IF(RES_hh_tesh_in!O18=0,0,RES_hh_tesh_in!O18/RES_summary!O$21)</f>
        <v>18.216207717399392</v>
      </c>
      <c r="P18" s="72">
        <f>IF(RES_hh_tesh_in!P18=0,0,RES_hh_tesh_in!P18/RES_summary!P$21)</f>
        <v>16.831225399763703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16.853869389760824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18.580547450331256</v>
      </c>
      <c r="K20" s="72">
        <f>IF(RES_hh_tesh_in!K20=0,0,RES_hh_tesh_in!K20/RES_summary!K$21)</f>
        <v>14.397099458556148</v>
      </c>
      <c r="L20" s="72">
        <f>IF(RES_hh_tesh_in!L20=0,0,RES_hh_tesh_in!L20/RES_summary!L$21)</f>
        <v>12.663470392610817</v>
      </c>
      <c r="M20" s="72">
        <f>IF(RES_hh_tesh_in!M20=0,0,RES_hh_tesh_in!M20/RES_summary!M$21)</f>
        <v>16.354247409188439</v>
      </c>
      <c r="N20" s="72">
        <f>IF(RES_hh_tesh_in!N20=0,0,RES_hh_tesh_in!N20/RES_summary!N$21)</f>
        <v>16.982594104527561</v>
      </c>
      <c r="O20" s="72">
        <f>IF(RES_hh_tesh_in!O20=0,0,RES_hh_tesh_in!O20/RES_summary!O$21)</f>
        <v>14.454643351976207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18.849743758571666</v>
      </c>
      <c r="D21" s="72">
        <f>IF(RES_hh_tesh_in!D21=0,0,RES_hh_tesh_in!D21/RES_summary!D$21)</f>
        <v>17.942605577873859</v>
      </c>
      <c r="E21" s="72">
        <f>IF(RES_hh_tesh_in!E21=0,0,RES_hh_tesh_in!E21/RES_summary!E$21)</f>
        <v>17.231603159866907</v>
      </c>
      <c r="F21" s="72">
        <f>IF(RES_hh_tesh_in!F21=0,0,RES_hh_tesh_in!F21/RES_summary!F$21)</f>
        <v>17.253746859393512</v>
      </c>
      <c r="G21" s="72">
        <f>IF(RES_hh_tesh_in!G21=0,0,RES_hh_tesh_in!G21/RES_summary!G$21)</f>
        <v>19.466680429434533</v>
      </c>
      <c r="H21" s="72">
        <f>IF(RES_hh_tesh_in!H21=0,0,RES_hh_tesh_in!H21/RES_summary!H$21)</f>
        <v>19.358403658978371</v>
      </c>
      <c r="I21" s="72">
        <f>IF(RES_hh_tesh_in!I21=0,0,RES_hh_tesh_in!I21/RES_summary!I$21)</f>
        <v>16.638878773139659</v>
      </c>
      <c r="J21" s="72">
        <f>IF(RES_hh_tesh_in!J21=0,0,RES_hh_tesh_in!J21/RES_summary!J$21)</f>
        <v>16.250363516478934</v>
      </c>
      <c r="K21" s="72">
        <f>IF(RES_hh_tesh_in!K21=0,0,RES_hh_tesh_in!K21/RES_summary!K$21)</f>
        <v>15.498362671095922</v>
      </c>
      <c r="L21" s="72">
        <f>IF(RES_hh_tesh_in!L21=0,0,RES_hh_tesh_in!L21/RES_summary!L$21)</f>
        <v>16.158842753347422</v>
      </c>
      <c r="M21" s="72">
        <f>IF(RES_hh_tesh_in!M21=0,0,RES_hh_tesh_in!M21/RES_summary!M$21)</f>
        <v>15.123867036911573</v>
      </c>
      <c r="N21" s="72">
        <f>IF(RES_hh_tesh_in!N21=0,0,RES_hh_tesh_in!N21/RES_summary!N$21)</f>
        <v>15.99716805254547</v>
      </c>
      <c r="O21" s="72">
        <f>IF(RES_hh_tesh_in!O21=0,0,RES_hh_tesh_in!O21/RES_summary!O$21)</f>
        <v>15.052056332746114</v>
      </c>
      <c r="P21" s="72">
        <f>IF(RES_hh_tesh_in!P21=0,0,RES_hh_tesh_in!P21/RES_summary!P$21)</f>
        <v>14.531802419007001</v>
      </c>
      <c r="Q21" s="72">
        <f>IF(RES_hh_tesh_in!Q21=0,0,RES_hh_tesh_in!Q21/RES_summary!Q$21)</f>
        <v>13.618748681251537</v>
      </c>
      <c r="R21" s="72">
        <f>IF(RES_hh_tesh_in!R21=0,0,RES_hh_tesh_in!R21/RES_summary!R$21)</f>
        <v>15.662365167529018</v>
      </c>
      <c r="S21" s="72">
        <f>IF(RES_hh_tesh_in!S21=0,0,RES_hh_tesh_in!S21/RES_summary!S$21)</f>
        <v>14.671216914459816</v>
      </c>
      <c r="T21" s="72">
        <f>IF(RES_hh_tesh_in!T21=0,0,RES_hh_tesh_in!T21/RES_summary!T$21)</f>
        <v>14.44316450390799</v>
      </c>
      <c r="U21" s="72">
        <f>IF(RES_hh_tesh_in!U21=0,0,RES_hh_tesh_in!U21/RES_summary!U$21)</f>
        <v>15.303409926325688</v>
      </c>
      <c r="V21" s="72">
        <f>IF(RES_hh_tesh_in!V21=0,0,RES_hh_tesh_in!V21/RES_summary!V$21)</f>
        <v>14.591353962696612</v>
      </c>
      <c r="W21" s="72">
        <f>IF(RES_hh_tesh_in!W21=0,0,RES_hh_tesh_in!W21/RES_summary!W$21)</f>
        <v>15.274677884428524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18.476841691723113</v>
      </c>
      <c r="D22" s="72">
        <f>IF(RES_hh_tesh_in!D22=0,0,RES_hh_tesh_in!D22/RES_summary!D$21)</f>
        <v>17.865993098292464</v>
      </c>
      <c r="E22" s="72">
        <f>IF(RES_hh_tesh_in!E22=0,0,RES_hh_tesh_in!E22/RES_summary!E$21)</f>
        <v>18.806099400574453</v>
      </c>
      <c r="F22" s="72">
        <f>IF(RES_hh_tesh_in!F22=0,0,RES_hh_tesh_in!F22/RES_summary!F$21)</f>
        <v>18.871634900983651</v>
      </c>
      <c r="G22" s="72">
        <f>IF(RES_hh_tesh_in!G22=0,0,RES_hh_tesh_in!G22/RES_summary!G$21)</f>
        <v>17.52283737721832</v>
      </c>
      <c r="H22" s="72">
        <f>IF(RES_hh_tesh_in!H22=0,0,RES_hh_tesh_in!H22/RES_summary!H$21)</f>
        <v>17.327357394594404</v>
      </c>
      <c r="I22" s="72">
        <f>IF(RES_hh_tesh_in!I22=0,0,RES_hh_tesh_in!I22/RES_summary!I$21)</f>
        <v>17.317996428715507</v>
      </c>
      <c r="J22" s="72">
        <f>IF(RES_hh_tesh_in!J22=0,0,RES_hh_tesh_in!J22/RES_summary!J$21)</f>
        <v>16.612353398702187</v>
      </c>
      <c r="K22" s="72">
        <f>IF(RES_hh_tesh_in!K22=0,0,RES_hh_tesh_in!K22/RES_summary!K$21)</f>
        <v>16.084351820890355</v>
      </c>
      <c r="L22" s="72">
        <f>IF(RES_hh_tesh_in!L22=0,0,RES_hh_tesh_in!L22/RES_summary!L$21)</f>
        <v>16.490529170325509</v>
      </c>
      <c r="M22" s="72">
        <f>IF(RES_hh_tesh_in!M22=0,0,RES_hh_tesh_in!M22/RES_summary!M$21)</f>
        <v>14.584205581168854</v>
      </c>
      <c r="N22" s="72">
        <f>IF(RES_hh_tesh_in!N22=0,0,RES_hh_tesh_in!N22/RES_summary!N$21)</f>
        <v>15.751769285317907</v>
      </c>
      <c r="O22" s="72">
        <f>IF(RES_hh_tesh_in!O22=0,0,RES_hh_tesh_in!O22/RES_summary!O$21)</f>
        <v>15.112238059595255</v>
      </c>
      <c r="P22" s="72">
        <f>IF(RES_hh_tesh_in!P22=0,0,RES_hh_tesh_in!P22/RES_summary!P$21)</f>
        <v>14.628290573708201</v>
      </c>
      <c r="Q22" s="72">
        <f>IF(RES_hh_tesh_in!Q22=0,0,RES_hh_tesh_in!Q22/RES_summary!Q$21)</f>
        <v>14.037641390876132</v>
      </c>
      <c r="R22" s="72">
        <f>IF(RES_hh_tesh_in!R22=0,0,RES_hh_tesh_in!R22/RES_summary!R$21)</f>
        <v>14.80372020307283</v>
      </c>
      <c r="S22" s="72">
        <f>IF(RES_hh_tesh_in!S22=0,0,RES_hh_tesh_in!S22/RES_summary!S$21)</f>
        <v>15.053072760316454</v>
      </c>
      <c r="T22" s="72">
        <f>IF(RES_hh_tesh_in!T22=0,0,RES_hh_tesh_in!T22/RES_summary!T$21)</f>
        <v>15.111574192031568</v>
      </c>
      <c r="U22" s="72">
        <f>IF(RES_hh_tesh_in!U22=0,0,RES_hh_tesh_in!U22/RES_summary!U$21)</f>
        <v>14.581507730729133</v>
      </c>
      <c r="V22" s="72">
        <f>IF(RES_hh_tesh_in!V22=0,0,RES_hh_tesh_in!V22/RES_summary!V$21)</f>
        <v>15.197158751675627</v>
      </c>
      <c r="W22" s="72">
        <f>IF(RES_hh_tesh_in!W22=0,0,RES_hh_tesh_in!W22/RES_summary!W$21)</f>
        <v>14.743881610103363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18.663476103677006</v>
      </c>
      <c r="D24" s="72">
        <f>IF(RES_hh_tesh_in!D24=0,0,RES_hh_tesh_in!D24/RES_summary!D$21)</f>
        <v>19.175675672028209</v>
      </c>
      <c r="E24" s="72">
        <f>IF(RES_hh_tesh_in!E24=0,0,RES_hh_tesh_in!E24/RES_summary!E$21)</f>
        <v>17.584801092433427</v>
      </c>
      <c r="F24" s="72">
        <f>IF(RES_hh_tesh_in!F24=0,0,RES_hh_tesh_in!F24/RES_summary!F$21)</f>
        <v>17.740767835106965</v>
      </c>
      <c r="G24" s="72">
        <f>IF(RES_hh_tesh_in!G24=0,0,RES_hh_tesh_in!G24/RES_summary!G$21)</f>
        <v>19.138041714493358</v>
      </c>
      <c r="H24" s="72">
        <f>IF(RES_hh_tesh_in!H24=0,0,RES_hh_tesh_in!H24/RES_summary!H$21)</f>
        <v>19.830267400979555</v>
      </c>
      <c r="I24" s="72">
        <f>IF(RES_hh_tesh_in!I24=0,0,RES_hh_tesh_in!I24/RES_summary!I$21)</f>
        <v>16.541470435207589</v>
      </c>
      <c r="J24" s="72">
        <f>IF(RES_hh_tesh_in!J24=0,0,RES_hh_tesh_in!J24/RES_summary!J$21)</f>
        <v>15.623060212511852</v>
      </c>
      <c r="K24" s="72">
        <f>IF(RES_hh_tesh_in!K24=0,0,RES_hh_tesh_in!K24/RES_summary!K$21)</f>
        <v>15.036273106215544</v>
      </c>
      <c r="L24" s="72">
        <f>IF(RES_hh_tesh_in!L24=0,0,RES_hh_tesh_in!L24/RES_summary!L$21)</f>
        <v>16.205428863550061</v>
      </c>
      <c r="M24" s="72">
        <f>IF(RES_hh_tesh_in!M24=0,0,RES_hh_tesh_in!M24/RES_summary!M$21)</f>
        <v>15.276203838181694</v>
      </c>
      <c r="N24" s="72">
        <f>IF(RES_hh_tesh_in!N24=0,0,RES_hh_tesh_in!N24/RES_summary!N$21)</f>
        <v>15.762511188523405</v>
      </c>
      <c r="O24" s="72">
        <f>IF(RES_hh_tesh_in!O24=0,0,RES_hh_tesh_in!O24/RES_summary!O$21)</f>
        <v>15.524814283445526</v>
      </c>
      <c r="P24" s="72">
        <f>IF(RES_hh_tesh_in!P24=0,0,RES_hh_tesh_in!P24/RES_summary!P$21)</f>
        <v>14.20361909111082</v>
      </c>
      <c r="Q24" s="72">
        <f>IF(RES_hh_tesh_in!Q24=0,0,RES_hh_tesh_in!Q24/RES_summary!Q$21)</f>
        <v>13.7472535241915</v>
      </c>
      <c r="R24" s="72">
        <f>IF(RES_hh_tesh_in!R24=0,0,RES_hh_tesh_in!R24/RES_summary!R$21)</f>
        <v>15.114271060719082</v>
      </c>
      <c r="S24" s="72">
        <f>IF(RES_hh_tesh_in!S24=0,0,RES_hh_tesh_in!S24/RES_summary!S$21)</f>
        <v>15.093124100649879</v>
      </c>
      <c r="T24" s="72">
        <f>IF(RES_hh_tesh_in!T24=0,0,RES_hh_tesh_in!T24/RES_summary!T$21)</f>
        <v>14.847799800413718</v>
      </c>
      <c r="U24" s="72">
        <f>IF(RES_hh_tesh_in!U24=0,0,RES_hh_tesh_in!U24/RES_summary!U$21)</f>
        <v>15.190546584467624</v>
      </c>
      <c r="V24" s="72">
        <f>IF(RES_hh_tesh_in!V24=0,0,RES_hh_tesh_in!V24/RES_summary!V$21)</f>
        <v>14.598797318144252</v>
      </c>
      <c r="W24" s="72">
        <f>IF(RES_hh_tesh_in!W24=0,0,RES_hh_tesh_in!W24/RES_summary!W$21)</f>
        <v>14.925510396213664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18.796350709650437</v>
      </c>
      <c r="D25" s="74">
        <f>IF(RES_hh_tesh_in!D25=0,0,RES_hh_tesh_in!D25/RES_summary!D$21)</f>
        <v>18.423361895359019</v>
      </c>
      <c r="E25" s="74">
        <f>IF(RES_hh_tesh_in!E25=0,0,RES_hh_tesh_in!E25/RES_summary!E$21)</f>
        <v>18.135339066567465</v>
      </c>
      <c r="F25" s="74">
        <f>IF(RES_hh_tesh_in!F25=0,0,RES_hh_tesh_in!F25/RES_summary!F$21)</f>
        <v>17.860436674478152</v>
      </c>
      <c r="G25" s="74">
        <f>IF(RES_hh_tesh_in!G25=0,0,RES_hh_tesh_in!G25/RES_summary!G$21)</f>
        <v>17.553431541386708</v>
      </c>
      <c r="H25" s="74">
        <f>IF(RES_hh_tesh_in!H25=0,0,RES_hh_tesh_in!H25/RES_summary!H$21)</f>
        <v>17.764819051985086</v>
      </c>
      <c r="I25" s="74">
        <f>IF(RES_hh_tesh_in!I25=0,0,RES_hh_tesh_in!I25/RES_summary!I$21)</f>
        <v>17.068669044896829</v>
      </c>
      <c r="J25" s="74">
        <f>IF(RES_hh_tesh_in!J25=0,0,RES_hh_tesh_in!J25/RES_summary!J$21)</f>
        <v>16.588021934187708</v>
      </c>
      <c r="K25" s="74">
        <f>IF(RES_hh_tesh_in!K25=0,0,RES_hh_tesh_in!K25/RES_summary!K$21)</f>
        <v>15.774066160914575</v>
      </c>
      <c r="L25" s="74">
        <f>IF(RES_hh_tesh_in!L25=0,0,RES_hh_tesh_in!L25/RES_summary!L$21)</f>
        <v>16.558317552704601</v>
      </c>
      <c r="M25" s="74">
        <f>IF(RES_hh_tesh_in!M25=0,0,RES_hh_tesh_in!M25/RES_summary!M$21)</f>
        <v>15.11913971787842</v>
      </c>
      <c r="N25" s="74">
        <f>IF(RES_hh_tesh_in!N25=0,0,RES_hh_tesh_in!N25/RES_summary!N$21)</f>
        <v>15.58613646376253</v>
      </c>
      <c r="O25" s="74">
        <f>IF(RES_hh_tesh_in!O25=0,0,RES_hh_tesh_in!O25/RES_summary!O$21)</f>
        <v>15.043461203123607</v>
      </c>
      <c r="P25" s="74">
        <f>IF(RES_hh_tesh_in!P25=0,0,RES_hh_tesh_in!P25/RES_summary!P$21)</f>
        <v>13.91384986673798</v>
      </c>
      <c r="Q25" s="74">
        <f>IF(RES_hh_tesh_in!Q25=0,0,RES_hh_tesh_in!Q25/RES_summary!Q$21)</f>
        <v>13.96998964151496</v>
      </c>
      <c r="R25" s="74">
        <f>IF(RES_hh_tesh_in!R25=0,0,RES_hh_tesh_in!R25/RES_summary!R$21)</f>
        <v>15.219416255299953</v>
      </c>
      <c r="S25" s="74">
        <f>IF(RES_hh_tesh_in!S25=0,0,RES_hh_tesh_in!S25/RES_summary!S$21)</f>
        <v>15.186060104690807</v>
      </c>
      <c r="T25" s="74">
        <f>IF(RES_hh_tesh_in!T25=0,0,RES_hh_tesh_in!T25/RES_summary!T$21)</f>
        <v>14.4456559748884</v>
      </c>
      <c r="U25" s="74">
        <f>IF(RES_hh_tesh_in!U25=0,0,RES_hh_tesh_in!U25/RES_summary!U$21)</f>
        <v>15.448724047294103</v>
      </c>
      <c r="V25" s="74">
        <f>IF(RES_hh_tesh_in!V25=0,0,RES_hh_tesh_in!V25/RES_summary!V$21)</f>
        <v>14.513274241975733</v>
      </c>
      <c r="W25" s="74">
        <f>IF(RES_hh_tesh_in!W25=0,0,RES_hh_tesh_in!W25/RES_summary!W$21)</f>
        <v>15.487774137719402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12.495551558007254</v>
      </c>
      <c r="D27" s="69">
        <f>IF(RES_hh_tesh_in!D27=0,0,RES_hh_tesh_in!D27/RES_summary!D$21)</f>
        <v>11.070171180918262</v>
      </c>
      <c r="E27" s="69">
        <f>IF(RES_hh_tesh_in!E27=0,0,RES_hh_tesh_in!E27/RES_summary!E$21)</f>
        <v>10.701764661137824</v>
      </c>
      <c r="F27" s="69">
        <f>IF(RES_hh_tesh_in!F27=0,0,RES_hh_tesh_in!F27/RES_summary!F$21)</f>
        <v>10.653314955240324</v>
      </c>
      <c r="G27" s="69">
        <f>IF(RES_hh_tesh_in!G27=0,0,RES_hh_tesh_in!G27/RES_summary!G$21)</f>
        <v>9.7011832742863948</v>
      </c>
      <c r="H27" s="69">
        <f>IF(RES_hh_tesh_in!H27=0,0,RES_hh_tesh_in!H27/RES_summary!H$21)</f>
        <v>10.119600021750946</v>
      </c>
      <c r="I27" s="69">
        <f>IF(RES_hh_tesh_in!I27=0,0,RES_hh_tesh_in!I27/RES_summary!I$21)</f>
        <v>9.0640711345816065</v>
      </c>
      <c r="J27" s="69">
        <f>IF(RES_hh_tesh_in!J27=0,0,RES_hh_tesh_in!J27/RES_summary!J$21)</f>
        <v>8.8199406234609619</v>
      </c>
      <c r="K27" s="69">
        <f>IF(RES_hh_tesh_in!K27=0,0,RES_hh_tesh_in!K27/RES_summary!K$21)</f>
        <v>7.7661598541809598</v>
      </c>
      <c r="L27" s="69">
        <f>IF(RES_hh_tesh_in!L27=0,0,RES_hh_tesh_in!L27/RES_summary!L$21)</f>
        <v>8.694081496338919</v>
      </c>
      <c r="M27" s="69">
        <f>IF(RES_hh_tesh_in!M27=0,0,RES_hh_tesh_in!M27/RES_summary!M$21)</f>
        <v>8.0098081563890098</v>
      </c>
      <c r="N27" s="69">
        <f>IF(RES_hh_tesh_in!N27=0,0,RES_hh_tesh_in!N27/RES_summary!N$21)</f>
        <v>8.0317797843820671</v>
      </c>
      <c r="O27" s="69">
        <f>IF(RES_hh_tesh_in!O27=0,0,RES_hh_tesh_in!O27/RES_summary!O$21)</f>
        <v>7.6099759542262868</v>
      </c>
      <c r="P27" s="69">
        <f>IF(RES_hh_tesh_in!P27=0,0,RES_hh_tesh_in!P27/RES_summary!P$21)</f>
        <v>7.3746159877719251</v>
      </c>
      <c r="Q27" s="69">
        <f>IF(RES_hh_tesh_in!Q27=0,0,RES_hh_tesh_in!Q27/RES_summary!Q$21)</f>
        <v>7.59465770966795</v>
      </c>
      <c r="R27" s="69">
        <f>IF(RES_hh_tesh_in!R27=0,0,RES_hh_tesh_in!R27/RES_summary!R$21)</f>
        <v>8.6639485087821591</v>
      </c>
      <c r="S27" s="69">
        <f>IF(RES_hh_tesh_in!S27=0,0,RES_hh_tesh_in!S27/RES_summary!S$21)</f>
        <v>8.4920262733275607</v>
      </c>
      <c r="T27" s="69">
        <f>IF(RES_hh_tesh_in!T27=0,0,RES_hh_tesh_in!T27/RES_summary!T$21)</f>
        <v>8.1157893122329394</v>
      </c>
      <c r="U27" s="69">
        <f>IF(RES_hh_tesh_in!U27=0,0,RES_hh_tesh_in!U27/RES_summary!U$21)</f>
        <v>8.5476474216970519</v>
      </c>
      <c r="V27" s="69">
        <f>IF(RES_hh_tesh_in!V27=0,0,RES_hh_tesh_in!V27/RES_summary!V$21)</f>
        <v>8.0530941667928744</v>
      </c>
      <c r="W27" s="69">
        <f>IF(RES_hh_tesh_in!W27=0,0,RES_hh_tesh_in!W27/RES_summary!W$21)</f>
        <v>8.5392028396247213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11.68129919170727</v>
      </c>
      <c r="E28" s="72">
        <f>IF(RES_hh_tesh_in!E28=0,0,RES_hh_tesh_in!E28/RES_summary!E$21)</f>
        <v>8.7334101782795237</v>
      </c>
      <c r="F28" s="72">
        <f>IF(RES_hh_tesh_in!F28=0,0,RES_hh_tesh_in!F28/RES_summary!F$21)</f>
        <v>13.217332858018889</v>
      </c>
      <c r="G28" s="72">
        <f>IF(RES_hh_tesh_in!G28=0,0,RES_hh_tesh_in!G28/RES_summary!G$21)</f>
        <v>11.270269760576969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7.8382581652822658</v>
      </c>
      <c r="M28" s="72">
        <f>IF(RES_hh_tesh_in!M28=0,0,RES_hh_tesh_in!M28/RES_summary!M$21)</f>
        <v>9.7405384155880821</v>
      </c>
      <c r="N28" s="72">
        <f>IF(RES_hh_tesh_in!N28=0,0,RES_hh_tesh_in!N28/RES_summary!N$21)</f>
        <v>9.3396723818189784</v>
      </c>
      <c r="O28" s="72">
        <f>IF(RES_hh_tesh_in!O28=0,0,RES_hh_tesh_in!O28/RES_summary!O$21)</f>
        <v>9.2225276812805674</v>
      </c>
      <c r="P28" s="72">
        <f>IF(RES_hh_tesh_in!P28=0,0,RES_hh_tesh_in!P28/RES_summary!P$21)</f>
        <v>8.642776891822475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14.861811634816416</v>
      </c>
      <c r="D29" s="72">
        <f>IF(RES_hh_tesh_in!D29=0,0,RES_hh_tesh_in!D29/RES_summary!D$21)</f>
        <v>0</v>
      </c>
      <c r="E29" s="72">
        <f>IF(RES_hh_tesh_in!E29=0,0,RES_hh_tesh_in!E29/RES_summary!E$21)</f>
        <v>10.898620606594987</v>
      </c>
      <c r="F29" s="72">
        <f>IF(RES_hh_tesh_in!F29=0,0,RES_hh_tesh_in!F29/RES_summary!F$21)</f>
        <v>11.63171175745166</v>
      </c>
      <c r="G29" s="72">
        <f>IF(RES_hh_tesh_in!G29=0,0,RES_hh_tesh_in!G29/RES_summary!G$21)</f>
        <v>9.4446482091272159</v>
      </c>
      <c r="H29" s="72">
        <f>IF(RES_hh_tesh_in!H29=0,0,RES_hh_tesh_in!H29/RES_summary!H$21)</f>
        <v>10.120339879748569</v>
      </c>
      <c r="I29" s="72">
        <f>IF(RES_hh_tesh_in!I29=0,0,RES_hh_tesh_in!I29/RES_summary!I$21)</f>
        <v>6.7957793372120721</v>
      </c>
      <c r="J29" s="72">
        <f>IF(RES_hh_tesh_in!J29=0,0,RES_hh_tesh_in!J29/RES_summary!J$21)</f>
        <v>8.9965396398289545</v>
      </c>
      <c r="K29" s="72">
        <f>IF(RES_hh_tesh_in!K29=0,0,RES_hh_tesh_in!K29/RES_summary!K$21)</f>
        <v>7.7961099473548812</v>
      </c>
      <c r="L29" s="72">
        <f>IF(RES_hh_tesh_in!L29=0,0,RES_hh_tesh_in!L29/RES_summary!L$21)</f>
        <v>9.2100339228305987</v>
      </c>
      <c r="M29" s="72">
        <f>IF(RES_hh_tesh_in!M29=0,0,RES_hh_tesh_in!M29/RES_summary!M$21)</f>
        <v>8.9401823778981484</v>
      </c>
      <c r="N29" s="72">
        <f>IF(RES_hh_tesh_in!N29=0,0,RES_hh_tesh_in!N29/RES_summary!N$21)</f>
        <v>7.0041969327628957</v>
      </c>
      <c r="O29" s="72">
        <f>IF(RES_hh_tesh_in!O29=0,0,RES_hh_tesh_in!O29/RES_summary!O$21)</f>
        <v>6.5756212970823649</v>
      </c>
      <c r="P29" s="72">
        <f>IF(RES_hh_tesh_in!P29=0,0,RES_hh_tesh_in!P29/RES_summary!P$21)</f>
        <v>7.3346846133865489</v>
      </c>
      <c r="Q29" s="72">
        <f>IF(RES_hh_tesh_in!Q29=0,0,RES_hh_tesh_in!Q29/RES_summary!Q$21)</f>
        <v>7.6349976285746921</v>
      </c>
      <c r="R29" s="72">
        <f>IF(RES_hh_tesh_in!R29=0,0,RES_hh_tesh_in!R29/RES_summary!R$21)</f>
        <v>9.5484422441110688</v>
      </c>
      <c r="S29" s="72">
        <f>IF(RES_hh_tesh_in!S29=0,0,RES_hh_tesh_in!S29/RES_summary!S$21)</f>
        <v>9.4883628737506047</v>
      </c>
      <c r="T29" s="72">
        <f>IF(RES_hh_tesh_in!T29=0,0,RES_hh_tesh_in!T29/RES_summary!T$21)</f>
        <v>8.2397522089251165</v>
      </c>
      <c r="U29" s="72">
        <f>IF(RES_hh_tesh_in!U29=0,0,RES_hh_tesh_in!U29/RES_summary!U$21)</f>
        <v>9.8192504587194698</v>
      </c>
      <c r="V29" s="72">
        <f>IF(RES_hh_tesh_in!V29=0,0,RES_hh_tesh_in!V29/RES_summary!V$21)</f>
        <v>7.3726932157396288</v>
      </c>
      <c r="W29" s="72">
        <f>IF(RES_hh_tesh_in!W29=0,0,RES_hh_tesh_in!W29/RES_summary!W$21)</f>
        <v>7.8110853789717378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12.75509950376062</v>
      </c>
      <c r="D30" s="72">
        <f>IF(RES_hh_tesh_in!D30=0,0,RES_hh_tesh_in!D30/RES_summary!D$21)</f>
        <v>10.224532749604862</v>
      </c>
      <c r="E30" s="72">
        <f>IF(RES_hh_tesh_in!E30=0,0,RES_hh_tesh_in!E30/RES_summary!E$21)</f>
        <v>10.288641707565709</v>
      </c>
      <c r="F30" s="72">
        <f>IF(RES_hh_tesh_in!F30=0,0,RES_hh_tesh_in!F30/RES_summary!F$21)</f>
        <v>10.225592743668596</v>
      </c>
      <c r="G30" s="72">
        <f>IF(RES_hh_tesh_in!G30=0,0,RES_hh_tesh_in!G30/RES_summary!G$21)</f>
        <v>10.108054385116294</v>
      </c>
      <c r="H30" s="72">
        <f>IF(RES_hh_tesh_in!H30=0,0,RES_hh_tesh_in!H30/RES_summary!H$21)</f>
        <v>10.34502981195231</v>
      </c>
      <c r="I30" s="72">
        <f>IF(RES_hh_tesh_in!I30=0,0,RES_hh_tesh_in!I30/RES_summary!I$21)</f>
        <v>9.0070042614606596</v>
      </c>
      <c r="J30" s="72">
        <f>IF(RES_hh_tesh_in!J30=0,0,RES_hh_tesh_in!J30/RES_summary!J$21)</f>
        <v>8.9574110873312254</v>
      </c>
      <c r="K30" s="72">
        <f>IF(RES_hh_tesh_in!K30=0,0,RES_hh_tesh_in!K30/RES_summary!K$21)</f>
        <v>7.390100886352986</v>
      </c>
      <c r="L30" s="72">
        <f>IF(RES_hh_tesh_in!L30=0,0,RES_hh_tesh_in!L30/RES_summary!L$21)</f>
        <v>8.7330342230917832</v>
      </c>
      <c r="M30" s="72">
        <f>IF(RES_hh_tesh_in!M30=0,0,RES_hh_tesh_in!M30/RES_summary!M$21)</f>
        <v>8.0841314747167132</v>
      </c>
      <c r="N30" s="72">
        <f>IF(RES_hh_tesh_in!N30=0,0,RES_hh_tesh_in!N30/RES_summary!N$21)</f>
        <v>8.1106512937560247</v>
      </c>
      <c r="O30" s="72">
        <f>IF(RES_hh_tesh_in!O30=0,0,RES_hh_tesh_in!O30/RES_summary!O$21)</f>
        <v>7.5059994947890258</v>
      </c>
      <c r="P30" s="72">
        <f>IF(RES_hh_tesh_in!P30=0,0,RES_hh_tesh_in!P30/RES_summary!P$21)</f>
        <v>7.449778043442258</v>
      </c>
      <c r="Q30" s="72">
        <f>IF(RES_hh_tesh_in!Q30=0,0,RES_hh_tesh_in!Q30/RES_summary!Q$21)</f>
        <v>7.4443723214431188</v>
      </c>
      <c r="R30" s="72">
        <f>IF(RES_hh_tesh_in!R30=0,0,RES_hh_tesh_in!R30/RES_summary!R$21)</f>
        <v>8.9604626562204235</v>
      </c>
      <c r="S30" s="72">
        <f>IF(RES_hh_tesh_in!S30=0,0,RES_hh_tesh_in!S30/RES_summary!S$21)</f>
        <v>8.3154687320233052</v>
      </c>
      <c r="T30" s="72">
        <f>IF(RES_hh_tesh_in!T30=0,0,RES_hh_tesh_in!T30/RES_summary!T$21)</f>
        <v>7.8780118144341786</v>
      </c>
      <c r="U30" s="72">
        <f>IF(RES_hh_tesh_in!U30=0,0,RES_hh_tesh_in!U30/RES_summary!U$21)</f>
        <v>8.8076249468571071</v>
      </c>
      <c r="V30" s="72">
        <f>IF(RES_hh_tesh_in!V30=0,0,RES_hh_tesh_in!V30/RES_summary!V$21)</f>
        <v>7.8709818194824939</v>
      </c>
      <c r="W30" s="72">
        <f>IF(RES_hh_tesh_in!W30=0,0,RES_hh_tesh_in!W30/RES_summary!W$21)</f>
        <v>8.6489634342284578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12.25917454185492</v>
      </c>
      <c r="D31" s="72">
        <f>IF(RES_hh_tesh_in!D31=0,0,RES_hh_tesh_in!D31/RES_summary!D$21)</f>
        <v>10.17288580241777</v>
      </c>
      <c r="E31" s="72">
        <f>IF(RES_hh_tesh_in!E31=0,0,RES_hh_tesh_in!E31/RES_summary!E$21)</f>
        <v>11.22546013003109</v>
      </c>
      <c r="F31" s="72">
        <f>IF(RES_hh_tesh_in!F31=0,0,RES_hh_tesh_in!F31/RES_summary!F$21)</f>
        <v>11.191231662222581</v>
      </c>
      <c r="G31" s="72">
        <f>IF(RES_hh_tesh_in!G31=0,0,RES_hh_tesh_in!G31/RES_summary!G$21)</f>
        <v>9.1043326246357239</v>
      </c>
      <c r="H31" s="72">
        <f>IF(RES_hh_tesh_in!H31=0,0,RES_hh_tesh_in!H31/RES_summary!H$21)</f>
        <v>9.2592596411904573</v>
      </c>
      <c r="I31" s="72">
        <f>IF(RES_hh_tesh_in!I31=0,0,RES_hh_tesh_in!I31/RES_summary!I$21)</f>
        <v>9.3792283821276445</v>
      </c>
      <c r="J31" s="72">
        <f>IF(RES_hh_tesh_in!J31=0,0,RES_hh_tesh_in!J31/RES_summary!J$21)</f>
        <v>9.1601343073036183</v>
      </c>
      <c r="K31" s="72">
        <f>IF(RES_hh_tesh_in!K31=0,0,RES_hh_tesh_in!K31/RES_summary!K$21)</f>
        <v>7.6955347366844267</v>
      </c>
      <c r="L31" s="72">
        <f>IF(RES_hh_tesh_in!L31=0,0,RES_hh_tesh_in!L31/RES_summary!L$21)</f>
        <v>8.9792948891069653</v>
      </c>
      <c r="M31" s="72">
        <f>IF(RES_hh_tesh_in!M31=0,0,RES_hh_tesh_in!M31/RES_summary!M$21)</f>
        <v>7.7179225206943549</v>
      </c>
      <c r="N31" s="72">
        <f>IF(RES_hh_tesh_in!N31=0,0,RES_hh_tesh_in!N31/RES_summary!N$21)</f>
        <v>8.0468082934388985</v>
      </c>
      <c r="O31" s="72">
        <f>IF(RES_hh_tesh_in!O31=0,0,RES_hh_tesh_in!O31/RES_summary!O$21)</f>
        <v>7.664788769455682</v>
      </c>
      <c r="P31" s="72">
        <f>IF(RES_hh_tesh_in!P31=0,0,RES_hh_tesh_in!P31/RES_summary!P$21)</f>
        <v>7.617869905881391</v>
      </c>
      <c r="Q31" s="72">
        <f>IF(RES_hh_tesh_in!Q31=0,0,RES_hh_tesh_in!Q31/RES_summary!Q$21)</f>
        <v>7.6077463493877566</v>
      </c>
      <c r="R31" s="72">
        <f>IF(RES_hh_tesh_in!R31=0,0,RES_hh_tesh_in!R31/RES_summary!R$21)</f>
        <v>8.2560050534031788</v>
      </c>
      <c r="S31" s="72">
        <f>IF(RES_hh_tesh_in!S31=0,0,RES_hh_tesh_in!S31/RES_summary!S$21)</f>
        <v>8.4736186524500656</v>
      </c>
      <c r="T31" s="72">
        <f>IF(RES_hh_tesh_in!T31=0,0,RES_hh_tesh_in!T31/RES_summary!T$21)</f>
        <v>8.4198056727812283</v>
      </c>
      <c r="U31" s="72">
        <f>IF(RES_hh_tesh_in!U31=0,0,RES_hh_tesh_in!U31/RES_summary!U$21)</f>
        <v>8.1643048002142926</v>
      </c>
      <c r="V31" s="72">
        <f>IF(RES_hh_tesh_in!V31=0,0,RES_hh_tesh_in!V31/RES_summary!V$21)</f>
        <v>8.4190599020523518</v>
      </c>
      <c r="W31" s="72">
        <f>IF(RES_hh_tesh_in!W31=0,0,RES_hh_tesh_in!W31/RES_summary!W$21)</f>
        <v>8.225379064344537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12.361790157422952</v>
      </c>
      <c r="D32" s="77">
        <f>IF(RES_hh_tesh_in!D32=0,0,RES_hh_tesh_in!D32/RES_summary!D$21)</f>
        <v>11.239147996509937</v>
      </c>
      <c r="E32" s="77">
        <f>IF(RES_hh_tesh_in!E32=0,0,RES_hh_tesh_in!E32/RES_summary!E$21)</f>
        <v>10.556700611204871</v>
      </c>
      <c r="F32" s="77">
        <f>IF(RES_hh_tesh_in!F32=0,0,RES_hh_tesh_in!F32/RES_summary!F$21)</f>
        <v>10.485119335090543</v>
      </c>
      <c r="G32" s="77">
        <f>IF(RES_hh_tesh_in!G32=0,0,RES_hh_tesh_in!G32/RES_summary!G$21)</f>
        <v>9.7994356642162757</v>
      </c>
      <c r="H32" s="77">
        <f>IF(RES_hh_tesh_in!H32=0,0,RES_hh_tesh_in!H32/RES_summary!H$21)</f>
        <v>10.365881976712892</v>
      </c>
      <c r="I32" s="77">
        <f>IF(RES_hh_tesh_in!I32=0,0,RES_hh_tesh_in!I32/RES_summary!I$21)</f>
        <v>9.1001855768018149</v>
      </c>
      <c r="J32" s="77">
        <f>IF(RES_hh_tesh_in!J32=0,0,RES_hh_tesh_in!J32/RES_summary!J$21)</f>
        <v>8.5325310007823347</v>
      </c>
      <c r="K32" s="77">
        <f>IF(RES_hh_tesh_in!K32=0,0,RES_hh_tesh_in!K32/RES_summary!K$21)</f>
        <v>7.8279922822726604</v>
      </c>
      <c r="L32" s="77">
        <f>IF(RES_hh_tesh_in!L32=0,0,RES_hh_tesh_in!L32/RES_summary!L$21)</f>
        <v>8.4970717340578048</v>
      </c>
      <c r="M32" s="77">
        <f>IF(RES_hh_tesh_in!M32=0,0,RES_hh_tesh_in!M32/RES_summary!M$21)</f>
        <v>7.9218540761803746</v>
      </c>
      <c r="N32" s="77">
        <f>IF(RES_hh_tesh_in!N32=0,0,RES_hh_tesh_in!N32/RES_summary!N$21)</f>
        <v>8.0982758992269446</v>
      </c>
      <c r="O32" s="77">
        <f>IF(RES_hh_tesh_in!O32=0,0,RES_hh_tesh_in!O32/RES_summary!O$21)</f>
        <v>7.7832117944469195</v>
      </c>
      <c r="P32" s="77">
        <f>IF(RES_hh_tesh_in!P32=0,0,RES_hh_tesh_in!P32/RES_summary!P$21)</f>
        <v>7.2719453888300407</v>
      </c>
      <c r="Q32" s="77">
        <f>IF(RES_hh_tesh_in!Q32=0,0,RES_hh_tesh_in!Q32/RES_summary!Q$21)</f>
        <v>7.5868775461698075</v>
      </c>
      <c r="R32" s="77">
        <f>IF(RES_hh_tesh_in!R32=0,0,RES_hh_tesh_in!R32/RES_summary!R$21)</f>
        <v>8.4386655021038095</v>
      </c>
      <c r="S32" s="77">
        <f>IF(RES_hh_tesh_in!S32=0,0,RES_hh_tesh_in!S32/RES_summary!S$21)</f>
        <v>8.3443727101087131</v>
      </c>
      <c r="T32" s="77">
        <f>IF(RES_hh_tesh_in!T32=0,0,RES_hh_tesh_in!T32/RES_summary!T$21)</f>
        <v>7.9913656338510233</v>
      </c>
      <c r="U32" s="77">
        <f>IF(RES_hh_tesh_in!U32=0,0,RES_hh_tesh_in!U32/RES_summary!U$21)</f>
        <v>8.5357527879943316</v>
      </c>
      <c r="V32" s="77">
        <f>IF(RES_hh_tesh_in!V32=0,0,RES_hh_tesh_in!V32/RES_summary!V$21)</f>
        <v>7.9597820678168851</v>
      </c>
      <c r="W32" s="77">
        <f>IF(RES_hh_tesh_in!W32=0,0,RES_hh_tesh_in!W32/RES_summary!W$21)</f>
        <v>8.6133489815882562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1.870039566751051</v>
      </c>
      <c r="D3" s="65">
        <f>IF(RES_hh_emih_in!D3=0,0,RES_hh_emih_in!D3/RES_summary!D$21)</f>
        <v>3.5574067836573842</v>
      </c>
      <c r="E3" s="65">
        <f>IF(RES_hh_emih_in!E3=0,0,RES_hh_emih_in!E3/RES_summary!E$21)</f>
        <v>3.5642691493525724</v>
      </c>
      <c r="F3" s="65">
        <f>IF(RES_hh_emih_in!F3=0,0,RES_hh_emih_in!F3/RES_summary!F$21)</f>
        <v>6.5317508930646691</v>
      </c>
      <c r="G3" s="65">
        <f>IF(RES_hh_emih_in!G3=0,0,RES_hh_emih_in!G3/RES_summary!G$21)</f>
        <v>8.5197016582813596</v>
      </c>
      <c r="H3" s="65">
        <f>IF(RES_hh_emih_in!H3=0,0,RES_hh_emih_in!H3/RES_summary!H$21)</f>
        <v>4.1345231057949317</v>
      </c>
      <c r="I3" s="65">
        <f>IF(RES_hh_emih_in!I3=0,0,RES_hh_emih_in!I3/RES_summary!I$21)</f>
        <v>3.3082072202058592</v>
      </c>
      <c r="J3" s="65">
        <f>IF(RES_hh_emih_in!J3=0,0,RES_hh_emih_in!J3/RES_summary!J$21)</f>
        <v>3.3614732605286197</v>
      </c>
      <c r="K3" s="65">
        <f>IF(RES_hh_emih_in!K3=0,0,RES_hh_emih_in!K3/RES_summary!K$21)</f>
        <v>3.6176821592422495</v>
      </c>
      <c r="L3" s="65">
        <f>IF(RES_hh_emih_in!L3=0,0,RES_hh_emih_in!L3/RES_summary!L$21)</f>
        <v>4.6238457500572405</v>
      </c>
      <c r="M3" s="65">
        <f>IF(RES_hh_emih_in!M3=0,0,RES_hh_emih_in!M3/RES_summary!M$21)</f>
        <v>7.3878106087194597</v>
      </c>
      <c r="N3" s="65">
        <f>IF(RES_hh_emih_in!N3=0,0,RES_hh_emih_in!N3/RES_summary!N$21)</f>
        <v>5.9741654083296689</v>
      </c>
      <c r="O3" s="65">
        <f>IF(RES_hh_emih_in!O3=0,0,RES_hh_emih_in!O3/RES_summary!O$21)</f>
        <v>4.4390001944969129</v>
      </c>
      <c r="P3" s="65">
        <f>IF(RES_hh_emih_in!P3=0,0,RES_hh_emih_in!P3/RES_summary!P$21)</f>
        <v>3.9555235854685926</v>
      </c>
      <c r="Q3" s="65">
        <f>IF(RES_hh_emih_in!Q3=0,0,RES_hh_emih_in!Q3/RES_summary!Q$21)</f>
        <v>2.9601113804531356</v>
      </c>
      <c r="R3" s="65">
        <f>IF(RES_hh_emih_in!R3=0,0,RES_hh_emih_in!R3/RES_summary!R$21)</f>
        <v>3.3023043037237576</v>
      </c>
      <c r="S3" s="65">
        <f>IF(RES_hh_emih_in!S3=0,0,RES_hh_emih_in!S3/RES_summary!S$21)</f>
        <v>1.8944809184559941</v>
      </c>
      <c r="T3" s="65">
        <f>IF(RES_hh_emih_in!T3=0,0,RES_hh_emih_in!T3/RES_summary!T$21)</f>
        <v>2.4654225903859639</v>
      </c>
      <c r="U3" s="65">
        <f>IF(RES_hh_emih_in!U3=0,0,RES_hh_emih_in!U3/RES_summary!U$21)</f>
        <v>2.566745661835538</v>
      </c>
      <c r="V3" s="65">
        <f>IF(RES_hh_emih_in!V3=0,0,RES_hh_emih_in!V3/RES_summary!V$21)</f>
        <v>2.4640484001469156</v>
      </c>
      <c r="W3" s="65">
        <f>IF(RES_hh_emih_in!W3=0,0,RES_hh_emih_in!W3/RES_summary!W$21)</f>
        <v>2.2737908038747152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1.3144880435780704</v>
      </c>
      <c r="D4" s="69">
        <f>IF(RES_hh_emih_in!D4=0,0,RES_hh_emih_in!D4/RES_summary!D$21)</f>
        <v>3.1255439919025059</v>
      </c>
      <c r="E4" s="69">
        <f>IF(RES_hh_emih_in!E4=0,0,RES_hh_emih_in!E4/RES_summary!E$21)</f>
        <v>2.7287495468459957</v>
      </c>
      <c r="F4" s="69">
        <f>IF(RES_hh_emih_in!F4=0,0,RES_hh_emih_in!F4/RES_summary!F$21)</f>
        <v>5.2805893000385344</v>
      </c>
      <c r="G4" s="69">
        <f>IF(RES_hh_emih_in!G4=0,0,RES_hh_emih_in!G4/RES_summary!G$21)</f>
        <v>7.0204477184785334</v>
      </c>
      <c r="H4" s="69">
        <f>IF(RES_hh_emih_in!H4=0,0,RES_hh_emih_in!H4/RES_summary!H$21)</f>
        <v>3.1738464904154062</v>
      </c>
      <c r="I4" s="69">
        <f>IF(RES_hh_emih_in!I4=0,0,RES_hh_emih_in!I4/RES_summary!I$21)</f>
        <v>2.682779735734802</v>
      </c>
      <c r="J4" s="69">
        <f>IF(RES_hh_emih_in!J4=0,0,RES_hh_emih_in!J4/RES_summary!J$21)</f>
        <v>2.61100645938749</v>
      </c>
      <c r="K4" s="69">
        <f>IF(RES_hh_emih_in!K4=0,0,RES_hh_emih_in!K4/RES_summary!K$21)</f>
        <v>2.858750277416048</v>
      </c>
      <c r="L4" s="69">
        <f>IF(RES_hh_emih_in!L4=0,0,RES_hh_emih_in!L4/RES_summary!L$21)</f>
        <v>3.6231924313108026</v>
      </c>
      <c r="M4" s="69">
        <f>IF(RES_hh_emih_in!M4=0,0,RES_hh_emih_in!M4/RES_summary!M$21)</f>
        <v>6.2131991974960421</v>
      </c>
      <c r="N4" s="69">
        <f>IF(RES_hh_emih_in!N4=0,0,RES_hh_emih_in!N4/RES_summary!N$21)</f>
        <v>5.034794674463801</v>
      </c>
      <c r="O4" s="69">
        <f>IF(RES_hh_emih_in!O4=0,0,RES_hh_emih_in!O4/RES_summary!O$21)</f>
        <v>3.5538823810153408</v>
      </c>
      <c r="P4" s="69">
        <f>IF(RES_hh_emih_in!P4=0,0,RES_hh_emih_in!P4/RES_summary!P$21)</f>
        <v>2.8066825591525184</v>
      </c>
      <c r="Q4" s="69">
        <f>IF(RES_hh_emih_in!Q4=0,0,RES_hh_emih_in!Q4/RES_summary!Q$21)</f>
        <v>1.848775734340929</v>
      </c>
      <c r="R4" s="69">
        <f>IF(RES_hh_emih_in!R4=0,0,RES_hh_emih_in!R4/RES_summary!R$21)</f>
        <v>2.1149479967517282</v>
      </c>
      <c r="S4" s="69">
        <f>IF(RES_hh_emih_in!S4=0,0,RES_hh_emih_in!S4/RES_summary!S$21)</f>
        <v>1.2212812306657066</v>
      </c>
      <c r="T4" s="69">
        <f>IF(RES_hh_emih_in!T4=0,0,RES_hh_emih_in!T4/RES_summary!T$21)</f>
        <v>1.7824870355304865</v>
      </c>
      <c r="U4" s="69">
        <f>IF(RES_hh_emih_in!U4=0,0,RES_hh_emih_in!U4/RES_summary!U$21)</f>
        <v>1.9185883576694336</v>
      </c>
      <c r="V4" s="69">
        <f>IF(RES_hh_emih_in!V4=0,0,RES_hh_emih_in!V4/RES_summary!V$21)</f>
        <v>1.9452025431411009</v>
      </c>
      <c r="W4" s="69">
        <f>IF(RES_hh_emih_in!W4=0,0,RES_hh_emih_in!W4/RES_summary!W$21)</f>
        <v>1.7281156595718417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77.446534649700581</v>
      </c>
      <c r="D5" s="72">
        <f>IF(RES_hh_emih_in!D5=0,0,RES_hh_emih_in!D5/RES_summary!D$21)</f>
        <v>91.800048052910981</v>
      </c>
      <c r="E5" s="72">
        <f>IF(RES_hh_emih_in!E5=0,0,RES_hh_emih_in!E5/RES_summary!E$21)</f>
        <v>67.512290779803735</v>
      </c>
      <c r="F5" s="72">
        <f>IF(RES_hh_emih_in!F5=0,0,RES_hh_emih_in!F5/RES_summary!F$21)</f>
        <v>93.912409664242105</v>
      </c>
      <c r="G5" s="72">
        <f>IF(RES_hh_emih_in!G5=0,0,RES_hh_emih_in!G5/RES_summary!G$21)</f>
        <v>86.259102378754505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70.807503100627429</v>
      </c>
      <c r="M5" s="72">
        <f>IF(RES_hh_emih_in!M5=0,0,RES_hh_emih_in!M5/RES_summary!M$21)</f>
        <v>81.067258271068482</v>
      </c>
      <c r="N5" s="72">
        <f>IF(RES_hh_emih_in!N5=0,0,RES_hh_emih_in!N5/RES_summary!N$21)</f>
        <v>72.679653336082978</v>
      </c>
      <c r="O5" s="72">
        <f>IF(RES_hh_emih_in!O5=0,0,RES_hh_emih_in!O5/RES_summary!O$21)</f>
        <v>74.827006609045597</v>
      </c>
      <c r="P5" s="72">
        <f>IF(RES_hh_emih_in!P5=0,0,RES_hh_emih_in!P5/RES_summary!P$21)</f>
        <v>72.339037994823428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46.02857166720878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0</v>
      </c>
      <c r="O6" s="72">
        <f>IF(RES_hh_emih_in!O6=0,0,RES_hh_emih_in!O6/RES_summary!O$21)</f>
        <v>0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78.740516382731485</v>
      </c>
      <c r="K7" s="72">
        <f>IF(RES_hh_emih_in!K7=0,0,RES_hh_emih_in!K7/RES_summary!K$21)</f>
        <v>63.932578389705156</v>
      </c>
      <c r="L7" s="72">
        <f>IF(RES_hh_emih_in!L7=0,0,RES_hh_emih_in!L7/RES_summary!L$21)</f>
        <v>55.29965806106707</v>
      </c>
      <c r="M7" s="72">
        <f>IF(RES_hh_emih_in!M7=0,0,RES_hh_emih_in!M7/RES_summary!M$21)</f>
        <v>67.480711769378871</v>
      </c>
      <c r="N7" s="72">
        <f>IF(RES_hh_emih_in!N7=0,0,RES_hh_emih_in!N7/RES_summary!N$21)</f>
        <v>66.245708987713158</v>
      </c>
      <c r="O7" s="72">
        <f>IF(RES_hh_emih_in!O7=0,0,RES_hh_emih_in!O7/RES_summary!O$21)</f>
        <v>52.748909113522188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53.789948696953189</v>
      </c>
      <c r="D8" s="72">
        <f>IF(RES_hh_emih_in!D8=0,0,RES_hh_emih_in!D8/RES_summary!D$21)</f>
        <v>47.851031810866601</v>
      </c>
      <c r="E8" s="72">
        <f>IF(RES_hh_emih_in!E8=0,0,RES_hh_emih_in!E8/RES_summary!E$21)</f>
        <v>46.636733500505073</v>
      </c>
      <c r="F8" s="72">
        <f>IF(RES_hh_emih_in!F8=0,0,RES_hh_emih_in!F8/RES_summary!F$21)</f>
        <v>44.473145138153043</v>
      </c>
      <c r="G8" s="72">
        <f>IF(RES_hh_emih_in!G8=0,0,RES_hh_emih_in!G8/RES_summary!G$21)</f>
        <v>46.533772576292009</v>
      </c>
      <c r="H8" s="72">
        <f>IF(RES_hh_emih_in!H8=0,0,RES_hh_emih_in!H8/RES_summary!H$21)</f>
        <v>43.33382452538762</v>
      </c>
      <c r="I8" s="72">
        <f>IF(RES_hh_emih_in!I8=0,0,RES_hh_emih_in!I8/RES_summary!I$21)</f>
        <v>45.309427401529753</v>
      </c>
      <c r="J8" s="72">
        <f>IF(RES_hh_emih_in!J8=0,0,RES_hh_emih_in!J8/RES_summary!J$21)</f>
        <v>43.409441520502867</v>
      </c>
      <c r="K8" s="72">
        <f>IF(RES_hh_emih_in!K8=0,0,RES_hh_emih_in!K8/RES_summary!K$21)</f>
        <v>43.392582403791593</v>
      </c>
      <c r="L8" s="72">
        <f>IF(RES_hh_emih_in!L8=0,0,RES_hh_emih_in!L8/RES_summary!L$21)</f>
        <v>44.507299724793313</v>
      </c>
      <c r="M8" s="72">
        <f>IF(RES_hh_emih_in!M8=0,0,RES_hh_emih_in!M8/RES_summary!M$21)</f>
        <v>39.509854413532082</v>
      </c>
      <c r="N8" s="72">
        <f>IF(RES_hh_emih_in!N8=0,0,RES_hh_emih_in!N8/RES_summary!N$21)</f>
        <v>39.896489256071675</v>
      </c>
      <c r="O8" s="72">
        <f>IF(RES_hh_emih_in!O8=0,0,RES_hh_emih_in!O8/RES_summary!O$21)</f>
        <v>35.566943777734593</v>
      </c>
      <c r="P8" s="72">
        <f>IF(RES_hh_emih_in!P8=0,0,RES_hh_emih_in!P8/RES_summary!P$21)</f>
        <v>32.446107802911179</v>
      </c>
      <c r="Q8" s="72">
        <f>IF(RES_hh_emih_in!Q8=0,0,RES_hh_emih_in!Q8/RES_summary!Q$21)</f>
        <v>28.269461683285847</v>
      </c>
      <c r="R8" s="72">
        <f>IF(RES_hh_emih_in!R8=0,0,RES_hh_emih_in!R8/RES_summary!R$21)</f>
        <v>30.665064754174498</v>
      </c>
      <c r="S8" s="72">
        <f>IF(RES_hh_emih_in!S8=0,0,RES_hh_emih_in!S8/RES_summary!S$21)</f>
        <v>27.032366251361232</v>
      </c>
      <c r="T8" s="72">
        <f>IF(RES_hh_emih_in!T8=0,0,RES_hh_emih_in!T8/RES_summary!T$21)</f>
        <v>25.884183050612695</v>
      </c>
      <c r="U8" s="72">
        <f>IF(RES_hh_emih_in!U8=0,0,RES_hh_emih_in!U8/RES_summary!U$21)</f>
        <v>24.70370251374338</v>
      </c>
      <c r="V8" s="72">
        <f>IF(RES_hh_emih_in!V8=0,0,RES_hh_emih_in!V8/RES_summary!V$21)</f>
        <v>21.853497590275918</v>
      </c>
      <c r="W8" s="72">
        <f>IF(RES_hh_emih_in!W8=0,0,RES_hh_emih_in!W8/RES_summary!W$21)</f>
        <v>19.203874625585943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0.15208264490660192</v>
      </c>
      <c r="D17" s="69">
        <f>IF(RES_hh_emih_in!D17=0,0,RES_hh_emih_in!D17/RES_summary!D$21)</f>
        <v>0.34023084816230237</v>
      </c>
      <c r="E17" s="69">
        <f>IF(RES_hh_emih_in!E17=0,0,RES_hh_emih_in!E17/RES_summary!E$21)</f>
        <v>0.33298187037756605</v>
      </c>
      <c r="F17" s="69">
        <f>IF(RES_hh_emih_in!F17=0,0,RES_hh_emih_in!F17/RES_summary!F$21)</f>
        <v>0.64829939493095556</v>
      </c>
      <c r="G17" s="69">
        <f>IF(RES_hh_emih_in!G17=0,0,RES_hh_emih_in!G17/RES_summary!G$21)</f>
        <v>0.84757501182527084</v>
      </c>
      <c r="H17" s="69">
        <f>IF(RES_hh_emih_in!H17=0,0,RES_hh_emih_in!H17/RES_summary!H$21)</f>
        <v>0.44718425302737341</v>
      </c>
      <c r="I17" s="69">
        <f>IF(RES_hh_emih_in!I17=0,0,RES_hh_emih_in!I17/RES_summary!I$21)</f>
        <v>0.30890057364403789</v>
      </c>
      <c r="J17" s="69">
        <f>IF(RES_hh_emih_in!J17=0,0,RES_hh_emih_in!J17/RES_summary!J$21)</f>
        <v>0.29870756996760084</v>
      </c>
      <c r="K17" s="69">
        <f>IF(RES_hh_emih_in!K17=0,0,RES_hh_emih_in!K17/RES_summary!K$21)</f>
        <v>0.30710646472386416</v>
      </c>
      <c r="L17" s="69">
        <f>IF(RES_hh_emih_in!L17=0,0,RES_hh_emih_in!L17/RES_summary!L$21)</f>
        <v>0.39102324748811879</v>
      </c>
      <c r="M17" s="69">
        <f>IF(RES_hh_emih_in!M17=0,0,RES_hh_emih_in!M17/RES_summary!M$21)</f>
        <v>0.62848307023353056</v>
      </c>
      <c r="N17" s="69">
        <f>IF(RES_hh_emih_in!N17=0,0,RES_hh_emih_in!N17/RES_summary!N$21)</f>
        <v>0.57201945145164346</v>
      </c>
      <c r="O17" s="69">
        <f>IF(RES_hh_emih_in!O17=0,0,RES_hh_emih_in!O17/RES_summary!O$21)</f>
        <v>0.41462690228091609</v>
      </c>
      <c r="P17" s="69">
        <f>IF(RES_hh_emih_in!P17=0,0,RES_hh_emih_in!P17/RES_summary!P$21)</f>
        <v>0.30895240721475314</v>
      </c>
      <c r="Q17" s="69">
        <f>IF(RES_hh_emih_in!Q17=0,0,RES_hh_emih_in!Q17/RES_summary!Q$21)</f>
        <v>0.21206943909847631</v>
      </c>
      <c r="R17" s="69">
        <f>IF(RES_hh_emih_in!R17=0,0,RES_hh_emih_in!R17/RES_summary!R$21)</f>
        <v>0.25427268354810778</v>
      </c>
      <c r="S17" s="69">
        <f>IF(RES_hh_emih_in!S17=0,0,RES_hh_emih_in!S17/RES_summary!S$21)</f>
        <v>0.15130532627035911</v>
      </c>
      <c r="T17" s="69">
        <f>IF(RES_hh_emih_in!T17=0,0,RES_hh_emih_in!T17/RES_summary!T$21)</f>
        <v>0.22551928684155575</v>
      </c>
      <c r="U17" s="69">
        <f>IF(RES_hh_emih_in!U17=0,0,RES_hh_emih_in!U17/RES_summary!U$21)</f>
        <v>0.26617048273854693</v>
      </c>
      <c r="V17" s="69">
        <f>IF(RES_hh_emih_in!V17=0,0,RES_hh_emih_in!V17/RES_summary!V$21)</f>
        <v>0.28822915366967611</v>
      </c>
      <c r="W17" s="69">
        <f>IF(RES_hh_emih_in!W17=0,0,RES_hh_emih_in!W17/RES_summary!W$21)</f>
        <v>0.30189383939931991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9.4482928808720814</v>
      </c>
      <c r="D18" s="72">
        <f>IF(RES_hh_emih_in!D18=0,0,RES_hh_emih_in!D18/RES_summary!D$21)</f>
        <v>11.924637916903489</v>
      </c>
      <c r="E18" s="72">
        <f>IF(RES_hh_emih_in!E18=0,0,RES_hh_emih_in!E18/RES_summary!E$21)</f>
        <v>8.3801094536065239</v>
      </c>
      <c r="F18" s="72">
        <f>IF(RES_hh_emih_in!F18=0,0,RES_hh_emih_in!F18/RES_summary!F$21)</f>
        <v>12.163577863561347</v>
      </c>
      <c r="G18" s="72">
        <f>IF(RES_hh_emih_in!G18=0,0,RES_hh_emih_in!G18/RES_summary!G$21)</f>
        <v>12.083488542406183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7.8133091677352704</v>
      </c>
      <c r="M18" s="72">
        <f>IF(RES_hh_emih_in!M18=0,0,RES_hh_emih_in!M18/RES_summary!M$21)</f>
        <v>9.9727116685728667</v>
      </c>
      <c r="N18" s="72">
        <f>IF(RES_hh_emih_in!N18=0,0,RES_hh_emih_in!N18/RES_summary!N$21)</f>
        <v>9.2687087981101222</v>
      </c>
      <c r="O18" s="72">
        <f>IF(RES_hh_emih_in!O18=0,0,RES_hh_emih_in!O18/RES_summary!O$21)</f>
        <v>9.6377282234476169</v>
      </c>
      <c r="P18" s="72">
        <f>IF(RES_hh_emih_in!P18=0,0,RES_hh_emih_in!P18/RES_summary!P$21)</f>
        <v>8.7790963732394172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7.4104316423609244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9.2566765555342219</v>
      </c>
      <c r="K20" s="72">
        <f>IF(RES_hh_emih_in!K20=0,0,RES_hh_emih_in!K20/RES_summary!K$21)</f>
        <v>7.094679202719699</v>
      </c>
      <c r="L20" s="72">
        <f>IF(RES_hh_emih_in!L20=0,0,RES_hh_emih_in!L20/RES_summary!L$21)</f>
        <v>6.1610002440006104</v>
      </c>
      <c r="M20" s="72">
        <f>IF(RES_hh_emih_in!M20=0,0,RES_hh_emih_in!M20/RES_summary!M$21)</f>
        <v>7.7493236180155591</v>
      </c>
      <c r="N20" s="72">
        <f>IF(RES_hh_emih_in!N20=0,0,RES_hh_emih_in!N20/RES_summary!N$21)</f>
        <v>7.7120576210068617</v>
      </c>
      <c r="O20" s="72">
        <f>IF(RES_hh_emih_in!O20=0,0,RES_hh_emih_in!O20/RES_summary!O$21)</f>
        <v>6.1851390889231084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6.7254056313370318</v>
      </c>
      <c r="D21" s="72">
        <f>IF(RES_hh_emih_in!D21=0,0,RES_hh_emih_in!D21/RES_summary!D$21)</f>
        <v>6.3182806996946743</v>
      </c>
      <c r="E21" s="72">
        <f>IF(RES_hh_emih_in!E21=0,0,RES_hh_emih_in!E21/RES_summary!E$21)</f>
        <v>5.9864821546011306</v>
      </c>
      <c r="F21" s="72">
        <f>IF(RES_hh_emih_in!F21=0,0,RES_hh_emih_in!F21/RES_summary!F$21)</f>
        <v>5.9141694732310413</v>
      </c>
      <c r="G21" s="72">
        <f>IF(RES_hh_emih_in!G21=0,0,RES_hh_emih_in!G21/RES_summary!G$21)</f>
        <v>6.581567597461321</v>
      </c>
      <c r="H21" s="72">
        <f>IF(RES_hh_emih_in!H21=0,0,RES_hh_emih_in!H21/RES_summary!H$21)</f>
        <v>6.4539565166653352</v>
      </c>
      <c r="I21" s="72">
        <f>IF(RES_hh_emih_in!I21=0,0,RES_hh_emih_in!I21/RES_summary!I$21)</f>
        <v>5.4683826096094093</v>
      </c>
      <c r="J21" s="72">
        <f>IF(RES_hh_emih_in!J21=0,0,RES_hh_emih_in!J21/RES_summary!J$21)</f>
        <v>5.2611833405898283</v>
      </c>
      <c r="K21" s="72">
        <f>IF(RES_hh_emih_in!K21=0,0,RES_hh_emih_in!K21/RES_summary!K$21)</f>
        <v>4.9383568679534875</v>
      </c>
      <c r="L21" s="72">
        <f>IF(RES_hh_emih_in!L21=0,0,RES_hh_emih_in!L21/RES_summary!L$21)</f>
        <v>5.0624976330374363</v>
      </c>
      <c r="M21" s="72">
        <f>IF(RES_hh_emih_in!M21=0,0,RES_hh_emih_in!M21/RES_summary!M$21)</f>
        <v>4.6210949868729267</v>
      </c>
      <c r="N21" s="72">
        <f>IF(RES_hh_emih_in!N21=0,0,RES_hh_emih_in!N21/RES_summary!N$21)</f>
        <v>4.7212119785525859</v>
      </c>
      <c r="O21" s="72">
        <f>IF(RES_hh_emih_in!O21=0,0,RES_hh_emih_in!O21/RES_summary!O$21)</f>
        <v>4.2472696165751511</v>
      </c>
      <c r="P21" s="72">
        <f>IF(RES_hh_emih_in!P21=0,0,RES_hh_emih_in!P21/RES_summary!P$21)</f>
        <v>3.9011808473952612</v>
      </c>
      <c r="Q21" s="72">
        <f>IF(RES_hh_emih_in!Q21=0,0,RES_hh_emih_in!Q21/RES_summary!Q$21)</f>
        <v>3.5047021496427231</v>
      </c>
      <c r="R21" s="72">
        <f>IF(RES_hh_emih_in!R21=0,0,RES_hh_emih_in!R21/RES_summary!R$21)</f>
        <v>3.9238018171890738</v>
      </c>
      <c r="S21" s="72">
        <f>IF(RES_hh_emih_in!S21=0,0,RES_hh_emih_in!S21/RES_summary!S$21)</f>
        <v>3.5887204756002187</v>
      </c>
      <c r="T21" s="72">
        <f>IF(RES_hh_emih_in!T21=0,0,RES_hh_emih_in!T21/RES_summary!T$21)</f>
        <v>3.4611849393585929</v>
      </c>
      <c r="U21" s="72">
        <f>IF(RES_hh_emih_in!U21=0,0,RES_hh_emih_in!U21/RES_summary!U$21)</f>
        <v>3.6066705294991941</v>
      </c>
      <c r="V21" s="72">
        <f>IF(RES_hh_emih_in!V21=0,0,RES_hh_emih_in!V21/RES_summary!V$21)</f>
        <v>3.3967735154027312</v>
      </c>
      <c r="W21" s="72">
        <f>IF(RES_hh_emih_in!W21=0,0,RES_hh_emih_in!W21/RES_summary!W$21)</f>
        <v>3.5335301656965852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0.40346887826637878</v>
      </c>
      <c r="D27" s="69">
        <f>IF(RES_hh_emih_in!D27=0,0,RES_hh_emih_in!D27/RES_summary!D$21)</f>
        <v>9.1631943592576121E-2</v>
      </c>
      <c r="E27" s="69">
        <f>IF(RES_hh_emih_in!E27=0,0,RES_hh_emih_in!E27/RES_summary!E$21)</f>
        <v>0.50253773212901032</v>
      </c>
      <c r="F27" s="69">
        <f>IF(RES_hh_emih_in!F27=0,0,RES_hh_emih_in!F27/RES_summary!F$21)</f>
        <v>0.60286219809517971</v>
      </c>
      <c r="G27" s="69">
        <f>IF(RES_hh_emih_in!G27=0,0,RES_hh_emih_in!G27/RES_summary!G$21)</f>
        <v>0.65167892797755411</v>
      </c>
      <c r="H27" s="69">
        <f>IF(RES_hh_emih_in!H27=0,0,RES_hh_emih_in!H27/RES_summary!H$21)</f>
        <v>0.51349236235215223</v>
      </c>
      <c r="I27" s="69">
        <f>IF(RES_hh_emih_in!I27=0,0,RES_hh_emih_in!I27/RES_summary!I$21)</f>
        <v>0.31652691082701895</v>
      </c>
      <c r="J27" s="69">
        <f>IF(RES_hh_emih_in!J27=0,0,RES_hh_emih_in!J27/RES_summary!J$21)</f>
        <v>0.45175923117353006</v>
      </c>
      <c r="K27" s="69">
        <f>IF(RES_hh_emih_in!K27=0,0,RES_hh_emih_in!K27/RES_summary!K$21)</f>
        <v>0.45182541710233681</v>
      </c>
      <c r="L27" s="69">
        <f>IF(RES_hh_emih_in!L27=0,0,RES_hh_emih_in!L27/RES_summary!L$21)</f>
        <v>0.60963007125831958</v>
      </c>
      <c r="M27" s="69">
        <f>IF(RES_hh_emih_in!M27=0,0,RES_hh_emih_in!M27/RES_summary!M$21)</f>
        <v>0.54612834098988727</v>
      </c>
      <c r="N27" s="69">
        <f>IF(RES_hh_emih_in!N27=0,0,RES_hh_emih_in!N27/RES_summary!N$21)</f>
        <v>0.36735128241422421</v>
      </c>
      <c r="O27" s="69">
        <f>IF(RES_hh_emih_in!O27=0,0,RES_hh_emih_in!O27/RES_summary!O$21)</f>
        <v>0.47049091120065661</v>
      </c>
      <c r="P27" s="69">
        <f>IF(RES_hh_emih_in!P27=0,0,RES_hh_emih_in!P27/RES_summary!P$21)</f>
        <v>0.83988861910132073</v>
      </c>
      <c r="Q27" s="69">
        <f>IF(RES_hh_emih_in!Q27=0,0,RES_hh_emih_in!Q27/RES_summary!Q$21)</f>
        <v>0.89926620701372972</v>
      </c>
      <c r="R27" s="69">
        <f>IF(RES_hh_emih_in!R27=0,0,RES_hh_emih_in!R27/RES_summary!R$21)</f>
        <v>0.93308362342392204</v>
      </c>
      <c r="S27" s="69">
        <f>IF(RES_hh_emih_in!S27=0,0,RES_hh_emih_in!S27/RES_summary!S$21)</f>
        <v>0.52189436151992807</v>
      </c>
      <c r="T27" s="69">
        <f>IF(RES_hh_emih_in!T27=0,0,RES_hh_emih_in!T27/RES_summary!T$21)</f>
        <v>0.45741626801392177</v>
      </c>
      <c r="U27" s="69">
        <f>IF(RES_hh_emih_in!U27=0,0,RES_hh_emih_in!U27/RES_summary!U$21)</f>
        <v>0.3819868214275578</v>
      </c>
      <c r="V27" s="69">
        <f>IF(RES_hh_emih_in!V27=0,0,RES_hh_emih_in!V27/RES_summary!V$21)</f>
        <v>0.23061670333613879</v>
      </c>
      <c r="W27" s="69">
        <f>IF(RES_hh_emih_in!W27=0,0,RES_hh_emih_in!W27/RES_summary!W$21)</f>
        <v>0.24378130490355407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7.1132519165451038</v>
      </c>
      <c r="E28" s="72">
        <f>IF(RES_hh_emih_in!E28=0,0,RES_hh_emih_in!E28/RES_summary!E$21)</f>
        <v>5.3461039993105661</v>
      </c>
      <c r="F28" s="72">
        <f>IF(RES_hh_emih_in!F28=0,0,RES_hh_emih_in!F28/RES_summary!F$21)</f>
        <v>7.963189260119262</v>
      </c>
      <c r="G28" s="72">
        <f>IF(RES_hh_emih_in!G28=0,0,RES_hh_emih_in!G28/RES_summary!G$21)</f>
        <v>6.801658972139748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4.8151967962692979</v>
      </c>
      <c r="M28" s="72">
        <f>IF(RES_hh_emih_in!M28=0,0,RES_hh_emih_in!M28/RES_summary!M$21)</f>
        <v>5.9742124451845733</v>
      </c>
      <c r="N28" s="72">
        <f>IF(RES_hh_emih_in!N28=0,0,RES_hh_emih_in!N28/RES_summary!N$21)</f>
        <v>5.7313348281282632</v>
      </c>
      <c r="O28" s="72">
        <f>IF(RES_hh_emih_in!O28=0,0,RES_hh_emih_in!O28/RES_summary!O$21)</f>
        <v>5.6671448548593846</v>
      </c>
      <c r="P28" s="72">
        <f>IF(RES_hh_emih_in!P28=0,0,RES_hh_emih_in!P28/RES_summary!P$21)</f>
        <v>5.2859048443933503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5.8947101271794882</v>
      </c>
      <c r="D29" s="72">
        <f>IF(RES_hh_emih_in!D29=0,0,RES_hh_emih_in!D29/RES_summary!D$21)</f>
        <v>0</v>
      </c>
      <c r="E29" s="72">
        <f>IF(RES_hh_emih_in!E29=0,0,RES_hh_emih_in!E29/RES_summary!E$21)</f>
        <v>4.3083272641880432</v>
      </c>
      <c r="F29" s="72">
        <f>IF(RES_hh_emih_in!F29=0,0,RES_hh_emih_in!F29/RES_summary!F$21)</f>
        <v>4.5905251847970279</v>
      </c>
      <c r="G29" s="72">
        <f>IF(RES_hh_emih_in!G29=0,0,RES_hh_emih_in!G29/RES_summary!G$21)</f>
        <v>3.7213178569724774</v>
      </c>
      <c r="H29" s="72">
        <f>IF(RES_hh_emih_in!H29=0,0,RES_hh_emih_in!H29/RES_summary!H$21)</f>
        <v>3.9811443783961447</v>
      </c>
      <c r="I29" s="72">
        <f>IF(RES_hh_emih_in!I29=0,0,RES_hh_emih_in!I29/RES_summary!I$21)</f>
        <v>2.6691039825525595</v>
      </c>
      <c r="J29" s="72">
        <f>IF(RES_hh_emih_in!J29=0,0,RES_hh_emih_in!J29/RES_summary!J$21)</f>
        <v>3.5280497988490156</v>
      </c>
      <c r="K29" s="72">
        <f>IF(RES_hh_emih_in!K29=0,0,RES_hh_emih_in!K29/RES_summary!K$21)</f>
        <v>3.0527871341261772</v>
      </c>
      <c r="L29" s="72">
        <f>IF(RES_hh_emih_in!L29=0,0,RES_hh_emih_in!L29/RES_summary!L$21)</f>
        <v>3.6013659309272992</v>
      </c>
      <c r="M29" s="72">
        <f>IF(RES_hh_emih_in!M29=0,0,RES_hh_emih_in!M29/RES_summary!M$21)</f>
        <v>3.493197390564954</v>
      </c>
      <c r="N29" s="72">
        <f>IF(RES_hh_emih_in!N29=0,0,RES_hh_emih_in!N29/RES_summary!N$21)</f>
        <v>2.7367498127351002</v>
      </c>
      <c r="O29" s="72">
        <f>IF(RES_hh_emih_in!O29=0,0,RES_hh_emih_in!O29/RES_summary!O$21)</f>
        <v>2.569292457958976</v>
      </c>
      <c r="P29" s="72">
        <f>IF(RES_hh_emih_in!P29=0,0,RES_hh_emih_in!P29/RES_summary!P$21)</f>
        <v>2.8658812615993274</v>
      </c>
      <c r="Q29" s="72">
        <f>IF(RES_hh_emih_in!Q29=0,0,RES_hh_emih_in!Q29/RES_summary!Q$21)</f>
        <v>2.9832225636740328</v>
      </c>
      <c r="R29" s="72">
        <f>IF(RES_hh_emih_in!R29=0,0,RES_hh_emih_in!R29/RES_summary!R$21)</f>
        <v>3.7130840104102387</v>
      </c>
      <c r="S29" s="72">
        <f>IF(RES_hh_emih_in!S29=0,0,RES_hh_emih_in!S29/RES_summary!S$21)</f>
        <v>3.6611916776103302</v>
      </c>
      <c r="T29" s="72">
        <f>IF(RES_hh_emih_in!T29=0,0,RES_hh_emih_in!T29/RES_summary!T$21)</f>
        <v>3.1509768176505668</v>
      </c>
      <c r="U29" s="72">
        <f>IF(RES_hh_emih_in!U29=0,0,RES_hh_emih_in!U29/RES_summary!U$21)</f>
        <v>3.7205450421501123</v>
      </c>
      <c r="V29" s="72">
        <f>IF(RES_hh_emih_in!V29=0,0,RES_hh_emih_in!V29/RES_summary!V$21)</f>
        <v>2.7698770832208837</v>
      </c>
      <c r="W29" s="72">
        <f>IF(RES_hh_emih_in!W29=0,0,RES_hh_emih_in!W29/RES_summary!W$21)</f>
        <v>2.9117443094359396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4.5366072305223861</v>
      </c>
      <c r="D30" s="72">
        <f>IF(RES_hh_emih_in!D30=0,0,RES_hh_emih_in!D30/RES_summary!D$21)</f>
        <v>3.6303747789499763</v>
      </c>
      <c r="E30" s="72">
        <f>IF(RES_hh_emih_in!E30=0,0,RES_hh_emih_in!E30/RES_summary!E$21)</f>
        <v>3.6470217472701192</v>
      </c>
      <c r="F30" s="72">
        <f>IF(RES_hh_emih_in!F30=0,0,RES_hh_emih_in!F30/RES_summary!F$21)</f>
        <v>3.6186264471795555</v>
      </c>
      <c r="G30" s="72">
        <f>IF(RES_hh_emih_in!G30=0,0,RES_hh_emih_in!G30/RES_summary!G$21)</f>
        <v>3.5711536591169493</v>
      </c>
      <c r="H30" s="72">
        <f>IF(RES_hh_emih_in!H30=0,0,RES_hh_emih_in!H30/RES_summary!H$21)</f>
        <v>3.6489518336062523</v>
      </c>
      <c r="I30" s="72">
        <f>IF(RES_hh_emih_in!I30=0,0,RES_hh_emih_in!I30/RES_summary!I$21)</f>
        <v>3.1719317314346287</v>
      </c>
      <c r="J30" s="72">
        <f>IF(RES_hh_emih_in!J30=0,0,RES_hh_emih_in!J30/RES_summary!J$21)</f>
        <v>3.1495813312798768</v>
      </c>
      <c r="K30" s="72">
        <f>IF(RES_hh_emih_in!K30=0,0,RES_hh_emih_in!K30/RES_summary!K$21)</f>
        <v>2.5946224575047006</v>
      </c>
      <c r="L30" s="72">
        <f>IF(RES_hh_emih_in!L30=0,0,RES_hh_emih_in!L30/RES_summary!L$21)</f>
        <v>3.0617576616611242</v>
      </c>
      <c r="M30" s="72">
        <f>IF(RES_hh_emih_in!M30=0,0,RES_hh_emih_in!M30/RES_summary!M$21)</f>
        <v>2.8320879363618472</v>
      </c>
      <c r="N30" s="72">
        <f>IF(RES_hh_emih_in!N30=0,0,RES_hh_emih_in!N30/RES_summary!N$21)</f>
        <v>2.8413785397879092</v>
      </c>
      <c r="O30" s="72">
        <f>IF(RES_hh_emih_in!O30=0,0,RES_hh_emih_in!O30/RES_summary!O$21)</f>
        <v>2.6295528079935195</v>
      </c>
      <c r="P30" s="72">
        <f>IF(RES_hh_emih_in!P30=0,0,RES_hh_emih_in!P30/RES_summary!P$21)</f>
        <v>2.609856926670719</v>
      </c>
      <c r="Q30" s="72">
        <f>IF(RES_hh_emih_in!Q30=0,0,RES_hh_emih_in!Q30/RES_summary!Q$21)</f>
        <v>2.6079631573636548</v>
      </c>
      <c r="R30" s="72">
        <f>IF(RES_hh_emih_in!R30=0,0,RES_hh_emih_in!R30/RES_summary!R$21)</f>
        <v>3.1239953568346452</v>
      </c>
      <c r="S30" s="72">
        <f>IF(RES_hh_emih_in!S30=0,0,RES_hh_emih_in!S30/RES_summary!S$21)</f>
        <v>2.8765044954254386</v>
      </c>
      <c r="T30" s="72">
        <f>IF(RES_hh_emih_in!T30=0,0,RES_hh_emih_in!T30/RES_summary!T$21)</f>
        <v>2.7005969532962917</v>
      </c>
      <c r="U30" s="72">
        <f>IF(RES_hh_emih_in!U30=0,0,RES_hh_emih_in!U30/RES_summary!U$21)</f>
        <v>2.9913242000971412</v>
      </c>
      <c r="V30" s="72">
        <f>IF(RES_hh_emih_in!V30=0,0,RES_hh_emih_in!V30/RES_summary!V$21)</f>
        <v>2.6503735184289012</v>
      </c>
      <c r="W30" s="72">
        <f>IF(RES_hh_emih_in!W30=0,0,RES_hh_emih_in!W30/RES_summary!W$21)</f>
        <v>2.8894824085357276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69.626660768002253</v>
      </c>
      <c r="C3" s="19">
        <f t="shared" ref="C3:V3" si="0">SUM(C4,C9,C12)</f>
        <v>74.550681348967657</v>
      </c>
      <c r="D3" s="19">
        <f t="shared" si="0"/>
        <v>78.677372064962952</v>
      </c>
      <c r="E3" s="19">
        <f t="shared" si="0"/>
        <v>81.836195392044942</v>
      </c>
      <c r="F3" s="19">
        <f t="shared" si="0"/>
        <v>83.998373381006814</v>
      </c>
      <c r="G3" s="19">
        <f t="shared" si="0"/>
        <v>86.108858813772429</v>
      </c>
      <c r="H3" s="19">
        <f t="shared" si="0"/>
        <v>88.843690296140181</v>
      </c>
      <c r="I3" s="19">
        <f t="shared" si="0"/>
        <v>92.257306254671164</v>
      </c>
      <c r="J3" s="19">
        <f t="shared" si="0"/>
        <v>96.735873091218792</v>
      </c>
      <c r="K3" s="19">
        <f t="shared" si="0"/>
        <v>99.80876588098063</v>
      </c>
      <c r="L3" s="19">
        <f t="shared" si="0"/>
        <v>103.29443070705931</v>
      </c>
      <c r="M3" s="19">
        <f t="shared" si="0"/>
        <v>104.2099694277252</v>
      </c>
      <c r="N3" s="19">
        <f t="shared" si="0"/>
        <v>105.39543326645645</v>
      </c>
      <c r="O3" s="19">
        <f t="shared" si="0"/>
        <v>100.49209420082161</v>
      </c>
      <c r="P3" s="19">
        <f t="shared" si="0"/>
        <v>93.702756281647055</v>
      </c>
      <c r="Q3" s="19">
        <f t="shared" si="0"/>
        <v>93.110060189165935</v>
      </c>
      <c r="R3" s="19">
        <f t="shared" si="0"/>
        <v>103.07841310786279</v>
      </c>
      <c r="S3" s="19">
        <f t="shared" si="0"/>
        <v>104.5332712334002</v>
      </c>
      <c r="T3" s="19">
        <f t="shared" si="0"/>
        <v>100.17196904557177</v>
      </c>
      <c r="U3" s="19">
        <f t="shared" si="0"/>
        <v>111.52192605331038</v>
      </c>
      <c r="V3" s="19">
        <f t="shared" si="0"/>
        <v>107.64316423043852</v>
      </c>
      <c r="W3" s="19">
        <f t="shared" ref="W3" si="1">SUM(W4,W9,W12)</f>
        <v>120.08839686634178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43.404527643018433</v>
      </c>
      <c r="C4" s="22">
        <f t="shared" ref="C4:V4" si="2">SUM(C5:C8)</f>
        <v>43.831522767197256</v>
      </c>
      <c r="D4" s="22">
        <f t="shared" si="2"/>
        <v>44.194139123409727</v>
      </c>
      <c r="E4" s="22">
        <f t="shared" si="2"/>
        <v>44.497297778780272</v>
      </c>
      <c r="F4" s="22">
        <f t="shared" si="2"/>
        <v>44.775999271108645</v>
      </c>
      <c r="G4" s="22">
        <f t="shared" si="2"/>
        <v>44.246283387775513</v>
      </c>
      <c r="H4" s="22">
        <f t="shared" si="2"/>
        <v>44.259888242321345</v>
      </c>
      <c r="I4" s="22">
        <f t="shared" si="2"/>
        <v>44.110758196292494</v>
      </c>
      <c r="J4" s="22">
        <f t="shared" si="2"/>
        <v>43.981021538360473</v>
      </c>
      <c r="K4" s="22">
        <f t="shared" si="2"/>
        <v>43.225101685734529</v>
      </c>
      <c r="L4" s="22">
        <f t="shared" si="2"/>
        <v>42.52356026005392</v>
      </c>
      <c r="M4" s="22">
        <f t="shared" si="2"/>
        <v>41.600594479588999</v>
      </c>
      <c r="N4" s="22">
        <f t="shared" si="2"/>
        <v>40.71543371767924</v>
      </c>
      <c r="O4" s="22">
        <f t="shared" si="2"/>
        <v>39.111782487072318</v>
      </c>
      <c r="P4" s="22">
        <f t="shared" si="2"/>
        <v>37.021274362639801</v>
      </c>
      <c r="Q4" s="22">
        <f t="shared" si="2"/>
        <v>36.039942180012908</v>
      </c>
      <c r="R4" s="22">
        <f t="shared" si="2"/>
        <v>36.585181681802254</v>
      </c>
      <c r="S4" s="22">
        <f t="shared" si="2"/>
        <v>36.313568388767123</v>
      </c>
      <c r="T4" s="22">
        <f t="shared" si="2"/>
        <v>34.812292333365065</v>
      </c>
      <c r="U4" s="22">
        <f t="shared" si="2"/>
        <v>36.287271858173241</v>
      </c>
      <c r="V4" s="22">
        <f t="shared" si="2"/>
        <v>35.108450728046037</v>
      </c>
      <c r="W4" s="22">
        <f t="shared" ref="W4" si="3">SUM(W5:W8)</f>
        <v>36.610120960690963</v>
      </c>
      <c r="DA4" s="57"/>
    </row>
    <row r="5" spans="1:105" ht="12" customHeight="1" x14ac:dyDescent="0.25">
      <c r="A5" s="28" t="s">
        <v>32</v>
      </c>
      <c r="B5" s="29">
        <f>B18*B70/11630</f>
        <v>27.950437526191905</v>
      </c>
      <c r="C5" s="29">
        <f t="shared" ref="C5:V5" si="4">C18*C70/11630</f>
        <v>28.077099314978067</v>
      </c>
      <c r="D5" s="29">
        <f t="shared" si="4"/>
        <v>28.122240947076254</v>
      </c>
      <c r="E5" s="29">
        <f t="shared" si="4"/>
        <v>28.116145757544903</v>
      </c>
      <c r="F5" s="29">
        <f t="shared" si="4"/>
        <v>28.038692243349562</v>
      </c>
      <c r="G5" s="29">
        <f t="shared" si="4"/>
        <v>27.582100485334099</v>
      </c>
      <c r="H5" s="29">
        <f t="shared" si="4"/>
        <v>27.396312384282364</v>
      </c>
      <c r="I5" s="29">
        <f t="shared" si="4"/>
        <v>27.141543260716421</v>
      </c>
      <c r="J5" s="29">
        <f t="shared" si="4"/>
        <v>26.961217948141268</v>
      </c>
      <c r="K5" s="29">
        <f t="shared" si="4"/>
        <v>26.398517080193784</v>
      </c>
      <c r="L5" s="29">
        <f t="shared" si="4"/>
        <v>25.773836551557846</v>
      </c>
      <c r="M5" s="29">
        <f t="shared" si="4"/>
        <v>25.095171004315628</v>
      </c>
      <c r="N5" s="29">
        <f t="shared" si="4"/>
        <v>24.494935436591557</v>
      </c>
      <c r="O5" s="29">
        <f t="shared" si="4"/>
        <v>23.792133737429538</v>
      </c>
      <c r="P5" s="29">
        <f t="shared" si="4"/>
        <v>23.064777557742779</v>
      </c>
      <c r="Q5" s="29">
        <f t="shared" si="4"/>
        <v>22.281180666086126</v>
      </c>
      <c r="R5" s="29">
        <f t="shared" si="4"/>
        <v>21.535154866448966</v>
      </c>
      <c r="S5" s="29">
        <f t="shared" si="4"/>
        <v>20.936822581994246</v>
      </c>
      <c r="T5" s="29">
        <f t="shared" si="4"/>
        <v>20.170239417867503</v>
      </c>
      <c r="U5" s="29">
        <f t="shared" si="4"/>
        <v>19.758671226606836</v>
      </c>
      <c r="V5" s="29">
        <f t="shared" si="4"/>
        <v>19.284305874223847</v>
      </c>
      <c r="W5" s="29">
        <f t="shared" ref="W5" si="5">W18*W70/11630</f>
        <v>18.741293549579073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14.277271154835953</v>
      </c>
      <c r="C6" s="29">
        <f t="shared" ref="C6:V6" si="6">C19*C71/11630</f>
        <v>14.415360534387681</v>
      </c>
      <c r="D6" s="29">
        <f t="shared" si="6"/>
        <v>14.582675232156195</v>
      </c>
      <c r="E6" s="29">
        <f t="shared" si="6"/>
        <v>14.736215223278842</v>
      </c>
      <c r="F6" s="29">
        <f t="shared" si="6"/>
        <v>14.935001743361337</v>
      </c>
      <c r="G6" s="29">
        <f t="shared" si="6"/>
        <v>14.735717043128142</v>
      </c>
      <c r="H6" s="29">
        <f t="shared" si="6"/>
        <v>14.776644139686065</v>
      </c>
      <c r="I6" s="29">
        <f t="shared" si="6"/>
        <v>14.723143051666707</v>
      </c>
      <c r="J6" s="29">
        <f t="shared" si="6"/>
        <v>14.609847643135243</v>
      </c>
      <c r="K6" s="29">
        <f t="shared" si="6"/>
        <v>14.29650884578872</v>
      </c>
      <c r="L6" s="29">
        <f t="shared" si="6"/>
        <v>14.095456309899705</v>
      </c>
      <c r="M6" s="29">
        <f t="shared" si="6"/>
        <v>13.696442389597518</v>
      </c>
      <c r="N6" s="29">
        <f t="shared" si="6"/>
        <v>13.112409111927688</v>
      </c>
      <c r="O6" s="29">
        <f t="shared" si="6"/>
        <v>12.024262268927009</v>
      </c>
      <c r="P6" s="29">
        <f t="shared" si="6"/>
        <v>10.643961972683563</v>
      </c>
      <c r="Q6" s="29">
        <f t="shared" si="6"/>
        <v>10.223900180648673</v>
      </c>
      <c r="R6" s="29">
        <f t="shared" si="6"/>
        <v>11.124475823394041</v>
      </c>
      <c r="S6" s="29">
        <f t="shared" si="6"/>
        <v>11.011874616044835</v>
      </c>
      <c r="T6" s="29">
        <f t="shared" si="6"/>
        <v>10.118367052348971</v>
      </c>
      <c r="U6" s="29">
        <f t="shared" si="6"/>
        <v>11.003089177433807</v>
      </c>
      <c r="V6" s="29">
        <f t="shared" si="6"/>
        <v>10.066561716674581</v>
      </c>
      <c r="W6" s="29">
        <f t="shared" ref="W6" si="7">W19*W71/11630</f>
        <v>10.747236602230792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0.25905604297437934</v>
      </c>
      <c r="C7" s="29">
        <f t="shared" ref="C7:V7" si="8">C20*C72/11630</f>
        <v>0.28930483554328817</v>
      </c>
      <c r="D7" s="29">
        <f t="shared" si="8"/>
        <v>0.31193799853672027</v>
      </c>
      <c r="E7" s="29">
        <f t="shared" si="8"/>
        <v>0.34005587374770169</v>
      </c>
      <c r="F7" s="29">
        <f t="shared" si="8"/>
        <v>0.3723754693642638</v>
      </c>
      <c r="G7" s="29">
        <f t="shared" si="8"/>
        <v>0.39428727191948471</v>
      </c>
      <c r="H7" s="29">
        <f t="shared" si="8"/>
        <v>0.4307048500209531</v>
      </c>
      <c r="I7" s="29">
        <f t="shared" si="8"/>
        <v>0.47181268012009225</v>
      </c>
      <c r="J7" s="29">
        <f t="shared" si="8"/>
        <v>0.51557568286861255</v>
      </c>
      <c r="K7" s="29">
        <f t="shared" si="8"/>
        <v>0.54957409954070768</v>
      </c>
      <c r="L7" s="29">
        <f t="shared" si="8"/>
        <v>0.58678768417535188</v>
      </c>
      <c r="M7" s="29">
        <f t="shared" si="8"/>
        <v>0.6085861382397455</v>
      </c>
      <c r="N7" s="29">
        <f t="shared" si="8"/>
        <v>0.64733187331968878</v>
      </c>
      <c r="O7" s="29">
        <f t="shared" si="8"/>
        <v>0.66845561531734055</v>
      </c>
      <c r="P7" s="29">
        <f t="shared" si="8"/>
        <v>0.65678796135844209</v>
      </c>
      <c r="Q7" s="29">
        <f t="shared" si="8"/>
        <v>0.67831220173059248</v>
      </c>
      <c r="R7" s="29">
        <f t="shared" si="8"/>
        <v>0.82757395776948717</v>
      </c>
      <c r="S7" s="29">
        <f t="shared" si="8"/>
        <v>0.89746758976537067</v>
      </c>
      <c r="T7" s="29">
        <f t="shared" si="8"/>
        <v>0.89643578590435591</v>
      </c>
      <c r="U7" s="29">
        <f t="shared" si="8"/>
        <v>1.0505970340906856</v>
      </c>
      <c r="V7" s="29">
        <f t="shared" si="8"/>
        <v>1.009289350786466</v>
      </c>
      <c r="W7" s="29">
        <f t="shared" ref="W7" si="9">W20*W72/11630</f>
        <v>1.1612522831400005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0.91776291901619556</v>
      </c>
      <c r="C8" s="29">
        <f t="shared" ref="C8:V8" si="10">C21*C73/11630</f>
        <v>1.0497580822882242</v>
      </c>
      <c r="D8" s="29">
        <f t="shared" si="10"/>
        <v>1.1772849456405605</v>
      </c>
      <c r="E8" s="29">
        <f t="shared" si="10"/>
        <v>1.3048809242088242</v>
      </c>
      <c r="F8" s="29">
        <f t="shared" si="10"/>
        <v>1.4299298150334854</v>
      </c>
      <c r="G8" s="29">
        <f t="shared" si="10"/>
        <v>1.5341785873937825</v>
      </c>
      <c r="H8" s="29">
        <f t="shared" si="10"/>
        <v>1.656226868331963</v>
      </c>
      <c r="I8" s="29">
        <f t="shared" si="10"/>
        <v>1.7742592037892677</v>
      </c>
      <c r="J8" s="29">
        <f t="shared" si="10"/>
        <v>1.8943802642153471</v>
      </c>
      <c r="K8" s="29">
        <f t="shared" si="10"/>
        <v>1.9805016602113164</v>
      </c>
      <c r="L8" s="29">
        <f t="shared" si="10"/>
        <v>2.0674797144210157</v>
      </c>
      <c r="M8" s="29">
        <f t="shared" si="10"/>
        <v>2.200394947436112</v>
      </c>
      <c r="N8" s="29">
        <f t="shared" si="10"/>
        <v>2.4607572958403083</v>
      </c>
      <c r="O8" s="29">
        <f t="shared" si="10"/>
        <v>2.6269308653984291</v>
      </c>
      <c r="P8" s="29">
        <f t="shared" si="10"/>
        <v>2.655746870855022</v>
      </c>
      <c r="Q8" s="29">
        <f t="shared" si="10"/>
        <v>2.8565491315475189</v>
      </c>
      <c r="R8" s="29">
        <f t="shared" si="10"/>
        <v>3.0979770341897637</v>
      </c>
      <c r="S8" s="29">
        <f t="shared" si="10"/>
        <v>3.4674036009626712</v>
      </c>
      <c r="T8" s="29">
        <f t="shared" si="10"/>
        <v>3.627250077244236</v>
      </c>
      <c r="U8" s="29">
        <f t="shared" si="10"/>
        <v>4.4749144200419106</v>
      </c>
      <c r="V8" s="29">
        <f t="shared" si="10"/>
        <v>4.7482937863611401</v>
      </c>
      <c r="W8" s="29">
        <f t="shared" ref="W8" si="11">W21*W73/11630</f>
        <v>5.9603385257410997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9.7844596230409824</v>
      </c>
      <c r="C9" s="22">
        <f t="shared" ref="C9:V9" si="12">SUM(C10:C11)</f>
        <v>12.234693323045706</v>
      </c>
      <c r="D9" s="22">
        <f t="shared" si="12"/>
        <v>14.324754290939021</v>
      </c>
      <c r="E9" s="22">
        <f t="shared" si="12"/>
        <v>16.442051984561211</v>
      </c>
      <c r="F9" s="22">
        <f t="shared" si="12"/>
        <v>17.948920572499009</v>
      </c>
      <c r="G9" s="22">
        <f t="shared" si="12"/>
        <v>19.97793911863473</v>
      </c>
      <c r="H9" s="22">
        <f t="shared" si="12"/>
        <v>22.459462977796672</v>
      </c>
      <c r="I9" s="22">
        <f t="shared" si="12"/>
        <v>25.466786858692021</v>
      </c>
      <c r="J9" s="22">
        <f t="shared" si="12"/>
        <v>29.589023744889488</v>
      </c>
      <c r="K9" s="22">
        <f t="shared" si="12"/>
        <v>32.981526993107664</v>
      </c>
      <c r="L9" s="22">
        <f t="shared" si="12"/>
        <v>36.758544437127696</v>
      </c>
      <c r="M9" s="22">
        <f t="shared" si="12"/>
        <v>38.289439643060078</v>
      </c>
      <c r="N9" s="22">
        <f t="shared" si="12"/>
        <v>40.177510921331518</v>
      </c>
      <c r="O9" s="22">
        <f t="shared" si="12"/>
        <v>38.191836011089066</v>
      </c>
      <c r="P9" s="22">
        <f t="shared" si="12"/>
        <v>35.291096203493623</v>
      </c>
      <c r="Q9" s="22">
        <f t="shared" si="12"/>
        <v>35.804169831227881</v>
      </c>
      <c r="R9" s="22">
        <f t="shared" si="12"/>
        <v>42.851265998432311</v>
      </c>
      <c r="S9" s="22">
        <f t="shared" si="12"/>
        <v>44.448957650065616</v>
      </c>
      <c r="T9" s="22">
        <f t="shared" si="12"/>
        <v>43.065928712652749</v>
      </c>
      <c r="U9" s="22">
        <f t="shared" si="12"/>
        <v>50.945547506812858</v>
      </c>
      <c r="V9" s="22">
        <f t="shared" si="12"/>
        <v>49.686730954220039</v>
      </c>
      <c r="W9" s="22">
        <f t="shared" ref="W9" si="13">SUM(W10:W11)</f>
        <v>57.860021465491727</v>
      </c>
      <c r="DA9" s="57"/>
    </row>
    <row r="10" spans="1:105" ht="12" customHeight="1" x14ac:dyDescent="0.25">
      <c r="A10" s="28" t="s">
        <v>28</v>
      </c>
      <c r="B10" s="29">
        <f>B23*B75/11630</f>
        <v>7.7682166880424619</v>
      </c>
      <c r="C10" s="29">
        <f t="shared" ref="C10:V10" si="14">C23*C75/11630</f>
        <v>9.554373342719586</v>
      </c>
      <c r="D10" s="29">
        <f t="shared" si="14"/>
        <v>11.115577942070257</v>
      </c>
      <c r="E10" s="29">
        <f t="shared" si="14"/>
        <v>12.52003719722158</v>
      </c>
      <c r="F10" s="29">
        <f t="shared" si="14"/>
        <v>13.521324086490377</v>
      </c>
      <c r="G10" s="29">
        <f t="shared" si="14"/>
        <v>14.694561288138118</v>
      </c>
      <c r="H10" s="29">
        <f t="shared" si="14"/>
        <v>16.134586263336914</v>
      </c>
      <c r="I10" s="29">
        <f t="shared" si="14"/>
        <v>18.277681326155772</v>
      </c>
      <c r="J10" s="29">
        <f t="shared" si="14"/>
        <v>21.47382321496621</v>
      </c>
      <c r="K10" s="29">
        <f t="shared" si="14"/>
        <v>24.038448435111469</v>
      </c>
      <c r="L10" s="29">
        <f t="shared" si="14"/>
        <v>26.910114730041375</v>
      </c>
      <c r="M10" s="29">
        <f t="shared" si="14"/>
        <v>28.022787795581106</v>
      </c>
      <c r="N10" s="29">
        <f t="shared" si="14"/>
        <v>29.799264264870878</v>
      </c>
      <c r="O10" s="29">
        <f t="shared" si="14"/>
        <v>28.391062258730862</v>
      </c>
      <c r="P10" s="29">
        <f t="shared" si="14"/>
        <v>26.088741387707856</v>
      </c>
      <c r="Q10" s="29">
        <f t="shared" si="14"/>
        <v>25.973024000977315</v>
      </c>
      <c r="R10" s="29">
        <f t="shared" si="14"/>
        <v>30.946189946441347</v>
      </c>
      <c r="S10" s="29">
        <f t="shared" si="14"/>
        <v>31.377196909244638</v>
      </c>
      <c r="T10" s="29">
        <f t="shared" si="14"/>
        <v>29.622997149903448</v>
      </c>
      <c r="U10" s="29">
        <f t="shared" si="14"/>
        <v>34.815580482374159</v>
      </c>
      <c r="V10" s="29">
        <f t="shared" si="14"/>
        <v>33.228263498235769</v>
      </c>
      <c r="W10" s="29">
        <f t="shared" ref="W10" si="15">W23*W75/11630</f>
        <v>38.365448399455012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2.0162429349985205</v>
      </c>
      <c r="C11" s="29">
        <f t="shared" ref="C11:V11" si="16">C24*C76/11630</f>
        <v>2.6803199803261193</v>
      </c>
      <c r="D11" s="29">
        <f t="shared" si="16"/>
        <v>3.2091763488687648</v>
      </c>
      <c r="E11" s="29">
        <f t="shared" si="16"/>
        <v>3.9220147873396307</v>
      </c>
      <c r="F11" s="29">
        <f t="shared" si="16"/>
        <v>4.4275964860086328</v>
      </c>
      <c r="G11" s="29">
        <f t="shared" si="16"/>
        <v>5.2833778304966108</v>
      </c>
      <c r="H11" s="29">
        <f t="shared" si="16"/>
        <v>6.3248767144597586</v>
      </c>
      <c r="I11" s="29">
        <f t="shared" si="16"/>
        <v>7.1891055325362485</v>
      </c>
      <c r="J11" s="29">
        <f t="shared" si="16"/>
        <v>8.1152005299232801</v>
      </c>
      <c r="K11" s="29">
        <f t="shared" si="16"/>
        <v>8.9430785579961949</v>
      </c>
      <c r="L11" s="29">
        <f t="shared" si="16"/>
        <v>9.8484297070863178</v>
      </c>
      <c r="M11" s="29">
        <f t="shared" si="16"/>
        <v>10.266651847478972</v>
      </c>
      <c r="N11" s="29">
        <f t="shared" si="16"/>
        <v>10.378246656460643</v>
      </c>
      <c r="O11" s="29">
        <f t="shared" si="16"/>
        <v>9.8007737523582072</v>
      </c>
      <c r="P11" s="29">
        <f t="shared" si="16"/>
        <v>9.2023548157857675</v>
      </c>
      <c r="Q11" s="29">
        <f t="shared" si="16"/>
        <v>9.8311458302505681</v>
      </c>
      <c r="R11" s="29">
        <f t="shared" si="16"/>
        <v>11.905076051990962</v>
      </c>
      <c r="S11" s="29">
        <f t="shared" si="16"/>
        <v>13.071760740820977</v>
      </c>
      <c r="T11" s="29">
        <f t="shared" si="16"/>
        <v>13.442931562749299</v>
      </c>
      <c r="U11" s="29">
        <f t="shared" si="16"/>
        <v>16.129967024438695</v>
      </c>
      <c r="V11" s="29">
        <f t="shared" si="16"/>
        <v>16.458467455984273</v>
      </c>
      <c r="W11" s="29">
        <f t="shared" ref="W11" si="17">W24*W76/11630</f>
        <v>19.494573066036715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16.437673501942839</v>
      </c>
      <c r="C12" s="22">
        <f t="shared" ref="C12:V12" si="18">SUM(C13:C14)</f>
        <v>18.484465258724704</v>
      </c>
      <c r="D12" s="22">
        <f t="shared" si="18"/>
        <v>20.158478650614203</v>
      </c>
      <c r="E12" s="22">
        <f t="shared" si="18"/>
        <v>20.896845628703456</v>
      </c>
      <c r="F12" s="22">
        <f t="shared" si="18"/>
        <v>21.27345353739917</v>
      </c>
      <c r="G12" s="22">
        <f t="shared" si="18"/>
        <v>21.884636307362189</v>
      </c>
      <c r="H12" s="22">
        <f t="shared" si="18"/>
        <v>22.124339076022174</v>
      </c>
      <c r="I12" s="22">
        <f t="shared" si="18"/>
        <v>22.679761199686652</v>
      </c>
      <c r="J12" s="22">
        <f t="shared" si="18"/>
        <v>23.165827807968846</v>
      </c>
      <c r="K12" s="22">
        <f t="shared" si="18"/>
        <v>23.602137202138437</v>
      </c>
      <c r="L12" s="22">
        <f t="shared" si="18"/>
        <v>24.012326009877697</v>
      </c>
      <c r="M12" s="22">
        <f t="shared" si="18"/>
        <v>24.319935305076125</v>
      </c>
      <c r="N12" s="22">
        <f t="shared" si="18"/>
        <v>24.502488627445697</v>
      </c>
      <c r="O12" s="22">
        <f t="shared" si="18"/>
        <v>23.188475702660231</v>
      </c>
      <c r="P12" s="22">
        <f t="shared" si="18"/>
        <v>21.390385715513638</v>
      </c>
      <c r="Q12" s="22">
        <f t="shared" si="18"/>
        <v>21.265948177925154</v>
      </c>
      <c r="R12" s="22">
        <f t="shared" si="18"/>
        <v>23.641965427628229</v>
      </c>
      <c r="S12" s="22">
        <f t="shared" si="18"/>
        <v>23.770745194567464</v>
      </c>
      <c r="T12" s="22">
        <f t="shared" si="18"/>
        <v>22.293747999553958</v>
      </c>
      <c r="U12" s="22">
        <f t="shared" si="18"/>
        <v>24.289106688324289</v>
      </c>
      <c r="V12" s="22">
        <f t="shared" si="18"/>
        <v>22.847982548172439</v>
      </c>
      <c r="W12" s="22">
        <f t="shared" ref="W12" si="19">SUM(W13:W14)</f>
        <v>25.618254440159099</v>
      </c>
      <c r="DA12" s="57"/>
    </row>
    <row r="13" spans="1:105" ht="12" customHeight="1" x14ac:dyDescent="0.25">
      <c r="A13" s="30" t="s">
        <v>44</v>
      </c>
      <c r="B13" s="31">
        <f>B26*B78/11630</f>
        <v>11.246426391950525</v>
      </c>
      <c r="C13" s="31">
        <f t="shared" ref="C13:V13" si="20">C26*C78/11630</f>
        <v>11.976953358136555</v>
      </c>
      <c r="D13" s="31">
        <f t="shared" si="20"/>
        <v>12.905661492658105</v>
      </c>
      <c r="E13" s="31">
        <f t="shared" si="20"/>
        <v>13.314377750918659</v>
      </c>
      <c r="F13" s="31">
        <f t="shared" si="20"/>
        <v>13.564193926284924</v>
      </c>
      <c r="G13" s="31">
        <f t="shared" si="20"/>
        <v>14.115631314404189</v>
      </c>
      <c r="H13" s="31">
        <f t="shared" si="20"/>
        <v>14.228045209088481</v>
      </c>
      <c r="I13" s="31">
        <f t="shared" si="20"/>
        <v>14.468970933871637</v>
      </c>
      <c r="J13" s="31">
        <f t="shared" si="20"/>
        <v>14.670956833800135</v>
      </c>
      <c r="K13" s="31">
        <f t="shared" si="20"/>
        <v>14.735015555430449</v>
      </c>
      <c r="L13" s="31">
        <f t="shared" si="20"/>
        <v>14.708658512434065</v>
      </c>
      <c r="M13" s="31">
        <f t="shared" si="20"/>
        <v>14.398545127696268</v>
      </c>
      <c r="N13" s="31">
        <f t="shared" si="20"/>
        <v>14.184684453154395</v>
      </c>
      <c r="O13" s="31">
        <f t="shared" si="20"/>
        <v>13.231474690569136</v>
      </c>
      <c r="P13" s="31">
        <f t="shared" si="20"/>
        <v>12.014546671706304</v>
      </c>
      <c r="Q13" s="31">
        <f t="shared" si="20"/>
        <v>11.747513171286769</v>
      </c>
      <c r="R13" s="31">
        <f t="shared" si="20"/>
        <v>12.433078436547319</v>
      </c>
      <c r="S13" s="31">
        <f t="shared" si="20"/>
        <v>12.264920077238834</v>
      </c>
      <c r="T13" s="31">
        <f t="shared" si="20"/>
        <v>11.171568403198988</v>
      </c>
      <c r="U13" s="31">
        <f t="shared" si="20"/>
        <v>11.817338930402451</v>
      </c>
      <c r="V13" s="31">
        <f t="shared" si="20"/>
        <v>10.754100073517575</v>
      </c>
      <c r="W13" s="31">
        <f t="shared" ref="W13" si="21">W26*W78/11630</f>
        <v>11.815911737785996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5.1912471099923145</v>
      </c>
      <c r="C14" s="33">
        <f t="shared" ref="C14:V14" si="22">C27*C79/11630</f>
        <v>6.5075119005881499</v>
      </c>
      <c r="D14" s="33">
        <f t="shared" si="22"/>
        <v>7.2528171579560983</v>
      </c>
      <c r="E14" s="33">
        <f t="shared" si="22"/>
        <v>7.5824678777847963</v>
      </c>
      <c r="F14" s="33">
        <f t="shared" si="22"/>
        <v>7.7092596111142475</v>
      </c>
      <c r="G14" s="33">
        <f t="shared" si="22"/>
        <v>7.7690049929580001</v>
      </c>
      <c r="H14" s="33">
        <f t="shared" si="22"/>
        <v>7.896293866933692</v>
      </c>
      <c r="I14" s="33">
        <f t="shared" si="22"/>
        <v>8.2107902658150174</v>
      </c>
      <c r="J14" s="33">
        <f t="shared" si="22"/>
        <v>8.4948709741687107</v>
      </c>
      <c r="K14" s="33">
        <f t="shared" si="22"/>
        <v>8.8671216467079894</v>
      </c>
      <c r="L14" s="33">
        <f t="shared" si="22"/>
        <v>9.3036674974436302</v>
      </c>
      <c r="M14" s="33">
        <f t="shared" si="22"/>
        <v>9.9213901773798572</v>
      </c>
      <c r="N14" s="33">
        <f t="shared" si="22"/>
        <v>10.317804174291302</v>
      </c>
      <c r="O14" s="33">
        <f t="shared" si="22"/>
        <v>9.9570010120910943</v>
      </c>
      <c r="P14" s="33">
        <f t="shared" si="22"/>
        <v>9.3758390438073356</v>
      </c>
      <c r="Q14" s="33">
        <f t="shared" si="22"/>
        <v>9.5184350066383843</v>
      </c>
      <c r="R14" s="33">
        <f t="shared" si="22"/>
        <v>11.208886991080911</v>
      </c>
      <c r="S14" s="33">
        <f t="shared" si="22"/>
        <v>11.50582511732863</v>
      </c>
      <c r="T14" s="33">
        <f t="shared" si="22"/>
        <v>11.122179596354968</v>
      </c>
      <c r="U14" s="33">
        <f t="shared" si="22"/>
        <v>12.471767757921839</v>
      </c>
      <c r="V14" s="33">
        <f t="shared" si="22"/>
        <v>12.093882474654864</v>
      </c>
      <c r="W14" s="33">
        <f t="shared" ref="W14" si="23">W27*W79/11630</f>
        <v>13.802342702373103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2345.2593954121203</v>
      </c>
      <c r="C16" s="19">
        <f t="shared" ref="C16:Q16" si="24">SUM(C17,C22,C25)</f>
        <v>2785.2184899781009</v>
      </c>
      <c r="D16" s="19">
        <f t="shared" si="24"/>
        <v>3057.2164537724934</v>
      </c>
      <c r="E16" s="19">
        <f t="shared" si="24"/>
        <v>3197.4258230043574</v>
      </c>
      <c r="F16" s="19">
        <f t="shared" si="24"/>
        <v>3267.3095235810824</v>
      </c>
      <c r="G16" s="19">
        <f t="shared" si="24"/>
        <v>3320.420956251563</v>
      </c>
      <c r="H16" s="19">
        <f t="shared" si="24"/>
        <v>3400.6212334214283</v>
      </c>
      <c r="I16" s="19">
        <f t="shared" si="24"/>
        <v>3544.5382238581597</v>
      </c>
      <c r="J16" s="19">
        <f t="shared" si="24"/>
        <v>3699.3599633859158</v>
      </c>
      <c r="K16" s="19">
        <f t="shared" si="24"/>
        <v>3867.772892743305</v>
      </c>
      <c r="L16" s="19">
        <f t="shared" si="24"/>
        <v>4052.1657322330279</v>
      </c>
      <c r="M16" s="19">
        <f t="shared" si="24"/>
        <v>4252.2688807979903</v>
      </c>
      <c r="N16" s="19">
        <f t="shared" si="24"/>
        <v>4447.7745685432847</v>
      </c>
      <c r="O16" s="19">
        <f t="shared" si="24"/>
        <v>4520.8899164990862</v>
      </c>
      <c r="P16" s="19">
        <f t="shared" si="24"/>
        <v>4599.0471470317452</v>
      </c>
      <c r="Q16" s="19">
        <f t="shared" si="24"/>
        <v>4693.8735003094707</v>
      </c>
      <c r="R16" s="19">
        <f t="shared" ref="R16" si="25">SUM(R17,R22,R25)</f>
        <v>4824.9042349108058</v>
      </c>
      <c r="S16" s="19">
        <f t="shared" ref="S16" si="26">SUM(S17,S22,S25)</f>
        <v>4870.5577471549113</v>
      </c>
      <c r="T16" s="19">
        <f t="shared" ref="T16" si="27">SUM(T17,T22,T25)</f>
        <v>4982.252008417001</v>
      </c>
      <c r="U16" s="19">
        <f t="shared" ref="U16" si="28">SUM(U17,U22,U25)</f>
        <v>5084.9337768613359</v>
      </c>
      <c r="V16" s="19">
        <f t="shared" ref="V16:W16" si="29">SUM(V17,V22,V25)</f>
        <v>5192.7142237865364</v>
      </c>
      <c r="W16" s="19">
        <f t="shared" si="29"/>
        <v>5231.1784991799104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461.39006790893984</v>
      </c>
      <c r="C17" s="22">
        <f t="shared" ref="C17:Q17" si="30">SUM(C18:C21)</f>
        <v>470.22865929652903</v>
      </c>
      <c r="D17" s="22">
        <f t="shared" si="30"/>
        <v>476.82604287864274</v>
      </c>
      <c r="E17" s="22">
        <f t="shared" si="30"/>
        <v>482.31944140066531</v>
      </c>
      <c r="F17" s="22">
        <f t="shared" si="30"/>
        <v>486.87774445768878</v>
      </c>
      <c r="G17" s="22">
        <f t="shared" si="30"/>
        <v>484.32752706452703</v>
      </c>
      <c r="H17" s="22">
        <f t="shared" si="30"/>
        <v>487.29346718976137</v>
      </c>
      <c r="I17" s="22">
        <f t="shared" si="30"/>
        <v>489.48574675235693</v>
      </c>
      <c r="J17" s="22">
        <f t="shared" si="30"/>
        <v>493.33073066797766</v>
      </c>
      <c r="K17" s="22">
        <f t="shared" si="30"/>
        <v>489.5485096729829</v>
      </c>
      <c r="L17" s="22">
        <f t="shared" si="30"/>
        <v>484.42870454694321</v>
      </c>
      <c r="M17" s="22">
        <f t="shared" si="30"/>
        <v>478.99338344395682</v>
      </c>
      <c r="N17" s="22">
        <f t="shared" si="30"/>
        <v>477.72685730722367</v>
      </c>
      <c r="O17" s="22">
        <f t="shared" si="30"/>
        <v>475.01853764520342</v>
      </c>
      <c r="P17" s="22">
        <f t="shared" si="30"/>
        <v>471.38760817551344</v>
      </c>
      <c r="Q17" s="22">
        <f t="shared" si="30"/>
        <v>465.53549464304933</v>
      </c>
      <c r="R17" s="22">
        <f t="shared" ref="R17" si="31">SUM(R18:R21)</f>
        <v>454.12681374923841</v>
      </c>
      <c r="S17" s="22">
        <f t="shared" ref="S17" si="32">SUM(S18:S21)</f>
        <v>457.86232280744349</v>
      </c>
      <c r="T17" s="22">
        <f t="shared" ref="T17" si="33">SUM(T18:T21)</f>
        <v>459.98417364663959</v>
      </c>
      <c r="U17" s="22">
        <f t="shared" ref="U17" si="34">SUM(U18:U21)</f>
        <v>469.0159046633616</v>
      </c>
      <c r="V17" s="22">
        <f t="shared" ref="V17:W17" si="35">SUM(V18:V21)</f>
        <v>481.90843676507524</v>
      </c>
      <c r="W17" s="22">
        <f t="shared" si="35"/>
        <v>490.9019218238958</v>
      </c>
      <c r="DA17" s="57"/>
    </row>
    <row r="18" spans="1:105" ht="12" customHeight="1" x14ac:dyDescent="0.25">
      <c r="A18" s="28" t="s">
        <v>32</v>
      </c>
      <c r="B18" s="29">
        <f>B31*B83/1000000</f>
        <v>37.107715574156622</v>
      </c>
      <c r="C18" s="29">
        <f t="shared" ref="C18:Q18" si="36">C31*C83/1000000</f>
        <v>37.275875003789373</v>
      </c>
      <c r="D18" s="29">
        <f t="shared" si="36"/>
        <v>37.335806188869505</v>
      </c>
      <c r="E18" s="29">
        <f t="shared" si="36"/>
        <v>37.32771405938896</v>
      </c>
      <c r="F18" s="29">
        <f t="shared" si="36"/>
        <v>37.224884793396754</v>
      </c>
      <c r="G18" s="29">
        <f t="shared" si="36"/>
        <v>36.618701900049714</v>
      </c>
      <c r="H18" s="29">
        <f t="shared" si="36"/>
        <v>36.372044866347494</v>
      </c>
      <c r="I18" s="29">
        <f t="shared" si="36"/>
        <v>36.033806863257084</v>
      </c>
      <c r="J18" s="29">
        <f t="shared" si="36"/>
        <v>35.794402367224087</v>
      </c>
      <c r="K18" s="29">
        <f t="shared" si="36"/>
        <v>35.047346306239021</v>
      </c>
      <c r="L18" s="29">
        <f t="shared" si="36"/>
        <v>34.218004462855923</v>
      </c>
      <c r="M18" s="29">
        <f t="shared" si="36"/>
        <v>33.3169907283323</v>
      </c>
      <c r="N18" s="29">
        <f t="shared" si="36"/>
        <v>32.5201026401324</v>
      </c>
      <c r="O18" s="29">
        <f t="shared" si="36"/>
        <v>31.587045133139924</v>
      </c>
      <c r="P18" s="29">
        <f t="shared" si="36"/>
        <v>30.621388469925655</v>
      </c>
      <c r="Q18" s="29">
        <f t="shared" si="36"/>
        <v>29.581065199381477</v>
      </c>
      <c r="R18" s="29">
        <f t="shared" ref="R18:V18" si="37">R31*R83/1000000</f>
        <v>28.590622271324374</v>
      </c>
      <c r="S18" s="29">
        <f t="shared" si="37"/>
        <v>27.796261030661324</v>
      </c>
      <c r="T18" s="29">
        <f t="shared" si="37"/>
        <v>26.778525619840078</v>
      </c>
      <c r="U18" s="29">
        <f t="shared" si="37"/>
        <v>26.232117165004293</v>
      </c>
      <c r="V18" s="29">
        <f t="shared" si="37"/>
        <v>25.60233759329034</v>
      </c>
      <c r="W18" s="29">
        <f t="shared" ref="W18" si="38">W31*W83/1000000</f>
        <v>24.881420545845284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393.17050603374071</v>
      </c>
      <c r="C19" s="29">
        <f t="shared" ref="C19:Q19" si="39">C32*C84/1000000</f>
        <v>397.55756329781156</v>
      </c>
      <c r="D19" s="29">
        <f t="shared" si="39"/>
        <v>400.10720983741703</v>
      </c>
      <c r="E19" s="29">
        <f t="shared" si="39"/>
        <v>401.53511408770584</v>
      </c>
      <c r="F19" s="29">
        <f t="shared" si="39"/>
        <v>401.87163962346915</v>
      </c>
      <c r="G19" s="29">
        <f t="shared" si="39"/>
        <v>396.52100869521536</v>
      </c>
      <c r="H19" s="29">
        <f t="shared" si="39"/>
        <v>395.25892930636275</v>
      </c>
      <c r="I19" s="29">
        <f t="shared" si="39"/>
        <v>393.12432872804078</v>
      </c>
      <c r="J19" s="29">
        <f t="shared" si="39"/>
        <v>392.13097982202709</v>
      </c>
      <c r="K19" s="29">
        <f t="shared" si="39"/>
        <v>385.0409813749061</v>
      </c>
      <c r="L19" s="29">
        <f t="shared" si="39"/>
        <v>376.61361241410452</v>
      </c>
      <c r="M19" s="29">
        <f t="shared" si="39"/>
        <v>367.10756097023807</v>
      </c>
      <c r="N19" s="29">
        <f t="shared" si="39"/>
        <v>356.91509911500219</v>
      </c>
      <c r="O19" s="29">
        <f t="shared" si="39"/>
        <v>345.55359678907899</v>
      </c>
      <c r="P19" s="29">
        <f t="shared" si="39"/>
        <v>333.94222742291754</v>
      </c>
      <c r="Q19" s="29">
        <f t="shared" si="39"/>
        <v>321.98447852931463</v>
      </c>
      <c r="R19" s="29">
        <f t="shared" ref="R19:V19" si="40">R32*R84/1000000</f>
        <v>311.49502841391842</v>
      </c>
      <c r="S19" s="29">
        <f t="shared" si="40"/>
        <v>305.65084650431311</v>
      </c>
      <c r="T19" s="29">
        <f t="shared" si="40"/>
        <v>298.30460341246061</v>
      </c>
      <c r="U19" s="29">
        <f t="shared" si="40"/>
        <v>295.36951545658843</v>
      </c>
      <c r="V19" s="29">
        <f t="shared" si="40"/>
        <v>294.9839722234932</v>
      </c>
      <c r="W19" s="29">
        <f t="shared" ref="W19" si="41">W32*W84/1000000</f>
        <v>291.38899595526942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9.5339483580135376</v>
      </c>
      <c r="C20" s="29">
        <f t="shared" ref="C20:Q20" si="43">C33*C85/1000000</f>
        <v>10.72381371072273</v>
      </c>
      <c r="D20" s="29">
        <f t="shared" si="43"/>
        <v>11.68926152234622</v>
      </c>
      <c r="E20" s="29">
        <f t="shared" si="43"/>
        <v>12.768468109281407</v>
      </c>
      <c r="F20" s="29">
        <f t="shared" si="43"/>
        <v>14.160252730547294</v>
      </c>
      <c r="G20" s="29">
        <f t="shared" si="43"/>
        <v>15.180010226763665</v>
      </c>
      <c r="H20" s="29">
        <f t="shared" si="43"/>
        <v>16.810008579914367</v>
      </c>
      <c r="I20" s="29">
        <f t="shared" si="43"/>
        <v>18.681406989863305</v>
      </c>
      <c r="J20" s="29">
        <f t="shared" si="43"/>
        <v>20.768604874713056</v>
      </c>
      <c r="K20" s="29">
        <f t="shared" si="43"/>
        <v>22.575816356836061</v>
      </c>
      <c r="L20" s="29">
        <f t="shared" si="43"/>
        <v>24.587612355932173</v>
      </c>
      <c r="M20" s="29">
        <f t="shared" si="43"/>
        <v>25.806810538049774</v>
      </c>
      <c r="N20" s="29">
        <f t="shared" si="43"/>
        <v>27.907632634284465</v>
      </c>
      <c r="O20" s="29">
        <f t="shared" si="43"/>
        <v>30.370987866527194</v>
      </c>
      <c r="P20" s="29">
        <f t="shared" si="43"/>
        <v>32.362025228682178</v>
      </c>
      <c r="Q20" s="29">
        <f t="shared" si="43"/>
        <v>33.604070145798723</v>
      </c>
      <c r="R20" s="29">
        <f t="shared" ref="R20:V20" si="44">R33*R85/1000000</f>
        <v>36.144337696978198</v>
      </c>
      <c r="S20" s="29">
        <f t="shared" si="44"/>
        <v>38.651336552160835</v>
      </c>
      <c r="T20" s="29">
        <f t="shared" si="44"/>
        <v>40.827024418488385</v>
      </c>
      <c r="U20" s="29">
        <f t="shared" si="44"/>
        <v>43.272905691668619</v>
      </c>
      <c r="V20" s="29">
        <f t="shared" si="44"/>
        <v>45.614746615434349</v>
      </c>
      <c r="W20" s="29">
        <f t="shared" ref="W20" si="45">W33*W85/1000000</f>
        <v>48.291474713731802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21.577897943028955</v>
      </c>
      <c r="C21" s="29">
        <f t="shared" ref="C21:Q21" si="47">C34*C86/1000000</f>
        <v>24.671407284205351</v>
      </c>
      <c r="D21" s="29">
        <f t="shared" si="47"/>
        <v>27.693765330009938</v>
      </c>
      <c r="E21" s="29">
        <f t="shared" si="47"/>
        <v>30.688145144289152</v>
      </c>
      <c r="F21" s="29">
        <f t="shared" si="47"/>
        <v>33.62096731027556</v>
      </c>
      <c r="G21" s="29">
        <f t="shared" si="47"/>
        <v>36.007806242498297</v>
      </c>
      <c r="H21" s="29">
        <f t="shared" si="47"/>
        <v>38.852484437136752</v>
      </c>
      <c r="I21" s="29">
        <f t="shared" si="47"/>
        <v>41.646204171195755</v>
      </c>
      <c r="J21" s="29">
        <f t="shared" si="47"/>
        <v>44.636743604013418</v>
      </c>
      <c r="K21" s="29">
        <f t="shared" si="47"/>
        <v>46.884365635001707</v>
      </c>
      <c r="L21" s="29">
        <f t="shared" si="47"/>
        <v>49.009475314050604</v>
      </c>
      <c r="M21" s="29">
        <f t="shared" si="47"/>
        <v>52.762021207336659</v>
      </c>
      <c r="N21" s="29">
        <f t="shared" si="47"/>
        <v>60.384022917804586</v>
      </c>
      <c r="O21" s="29">
        <f t="shared" si="47"/>
        <v>67.506907856457275</v>
      </c>
      <c r="P21" s="29">
        <f t="shared" si="47"/>
        <v>74.461967053988076</v>
      </c>
      <c r="Q21" s="29">
        <f t="shared" si="47"/>
        <v>80.365880768554447</v>
      </c>
      <c r="R21" s="29">
        <f t="shared" ref="R21:V21" si="48">R34*R86/1000000</f>
        <v>77.896825367017414</v>
      </c>
      <c r="S21" s="29">
        <f t="shared" si="48"/>
        <v>85.763878720308242</v>
      </c>
      <c r="T21" s="29">
        <f t="shared" si="48"/>
        <v>94.07402019585048</v>
      </c>
      <c r="U21" s="29">
        <f t="shared" si="48"/>
        <v>104.14136635010026</v>
      </c>
      <c r="V21" s="29">
        <f t="shared" si="48"/>
        <v>115.70738033285738</v>
      </c>
      <c r="W21" s="29">
        <f t="shared" ref="W21" si="49">W34*W86/1000000</f>
        <v>126.34003060904926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91.139776226204333</v>
      </c>
      <c r="C22" s="22">
        <f t="shared" ref="C22:Q22" si="50">SUM(C23:C24)</f>
        <v>113.96292199383034</v>
      </c>
      <c r="D22" s="22">
        <f t="shared" si="50"/>
        <v>132.66736866925578</v>
      </c>
      <c r="E22" s="22">
        <f t="shared" si="50"/>
        <v>152.91690181530458</v>
      </c>
      <c r="F22" s="22">
        <f t="shared" si="50"/>
        <v>166.80356843307499</v>
      </c>
      <c r="G22" s="22">
        <f t="shared" si="50"/>
        <v>186.96378524865676</v>
      </c>
      <c r="H22" s="22">
        <f t="shared" si="50"/>
        <v>211.82382002200853</v>
      </c>
      <c r="I22" s="22">
        <f t="shared" si="50"/>
        <v>238.99945271504151</v>
      </c>
      <c r="J22" s="22">
        <f t="shared" si="50"/>
        <v>275.30590632257832</v>
      </c>
      <c r="K22" s="22">
        <f t="shared" si="50"/>
        <v>305.79584643679914</v>
      </c>
      <c r="L22" s="22">
        <f t="shared" si="50"/>
        <v>340.05051446827326</v>
      </c>
      <c r="M22" s="22">
        <f t="shared" si="50"/>
        <v>355.50120469251402</v>
      </c>
      <c r="N22" s="22">
        <f t="shared" si="50"/>
        <v>377.04823150050333</v>
      </c>
      <c r="O22" s="22">
        <f t="shared" si="50"/>
        <v>383.10486936783775</v>
      </c>
      <c r="P22" s="22">
        <f t="shared" si="50"/>
        <v>389.690012648726</v>
      </c>
      <c r="Q22" s="22">
        <f t="shared" si="50"/>
        <v>406.92411059154125</v>
      </c>
      <c r="R22" s="22">
        <f t="shared" ref="R22" si="51">SUM(R23:R24)</f>
        <v>431.90739916047642</v>
      </c>
      <c r="S22" s="22">
        <f t="shared" ref="S22" si="52">SUM(S23:S24)</f>
        <v>446.01550848954082</v>
      </c>
      <c r="T22" s="22">
        <f t="shared" ref="T22" si="53">SUM(T23:T24)</f>
        <v>461.74485296137397</v>
      </c>
      <c r="U22" s="22">
        <f t="shared" ref="U22" si="54">SUM(U23:U24)</f>
        <v>493.24964525700801</v>
      </c>
      <c r="V22" s="22">
        <f t="shared" ref="V22:W22" si="55">SUM(V23:V24)</f>
        <v>506.6772867720199</v>
      </c>
      <c r="W22" s="22">
        <f t="shared" si="55"/>
        <v>516.63755466800114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57.713026222328189</v>
      </c>
      <c r="C23" s="29">
        <f t="shared" ref="C23:Q23" si="57">C36*C88/1000000</f>
        <v>70.534524123846452</v>
      </c>
      <c r="D23" s="29">
        <f t="shared" si="57"/>
        <v>81.730852397536623</v>
      </c>
      <c r="E23" s="29">
        <f t="shared" si="57"/>
        <v>91.841099610786884</v>
      </c>
      <c r="F23" s="29">
        <f t="shared" si="57"/>
        <v>99.071312628486481</v>
      </c>
      <c r="G23" s="29">
        <f t="shared" si="57"/>
        <v>107.56528078166522</v>
      </c>
      <c r="H23" s="29">
        <f t="shared" si="57"/>
        <v>118.23619070692581</v>
      </c>
      <c r="I23" s="29">
        <f t="shared" si="57"/>
        <v>134.26613225145263</v>
      </c>
      <c r="J23" s="29">
        <f t="shared" si="57"/>
        <v>158.6408384909291</v>
      </c>
      <c r="K23" s="29">
        <f t="shared" si="57"/>
        <v>178.81317358453595</v>
      </c>
      <c r="L23" s="29">
        <f t="shared" si="57"/>
        <v>201.17213874347985</v>
      </c>
      <c r="M23" s="29">
        <f t="shared" si="57"/>
        <v>210.87255951979017</v>
      </c>
      <c r="N23" s="29">
        <f t="shared" si="57"/>
        <v>228.92522551571602</v>
      </c>
      <c r="O23" s="29">
        <f t="shared" si="57"/>
        <v>234.45032402978521</v>
      </c>
      <c r="P23" s="29">
        <f t="shared" si="57"/>
        <v>237.55501896301922</v>
      </c>
      <c r="Q23" s="29">
        <f t="shared" si="57"/>
        <v>242.35603369936939</v>
      </c>
      <c r="R23" s="29">
        <f t="shared" ref="R23:V23" si="58">R36*R88/1000000</f>
        <v>254.44716222780556</v>
      </c>
      <c r="S23" s="29">
        <f t="shared" si="58"/>
        <v>252.97221827986633</v>
      </c>
      <c r="T23" s="29">
        <f t="shared" si="58"/>
        <v>250.98257867591454</v>
      </c>
      <c r="U23" s="29">
        <f t="shared" si="58"/>
        <v>264.4083203190641</v>
      </c>
      <c r="V23" s="29">
        <f t="shared" si="58"/>
        <v>261.82270135553227</v>
      </c>
      <c r="W23" s="29">
        <f t="shared" ref="W23" si="59">W36*W88/1000000</f>
        <v>261.24233946815696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33.426750003876137</v>
      </c>
      <c r="C24" s="29">
        <f t="shared" ref="C24:Q24" si="61">C37*C89/1000000</f>
        <v>43.428397869983883</v>
      </c>
      <c r="D24" s="29">
        <f t="shared" si="61"/>
        <v>50.936516271719171</v>
      </c>
      <c r="E24" s="29">
        <f t="shared" si="61"/>
        <v>61.075802204517714</v>
      </c>
      <c r="F24" s="29">
        <f t="shared" si="61"/>
        <v>67.73225580458849</v>
      </c>
      <c r="G24" s="29">
        <f t="shared" si="61"/>
        <v>79.39850446699154</v>
      </c>
      <c r="H24" s="29">
        <f t="shared" si="61"/>
        <v>93.587629315082722</v>
      </c>
      <c r="I24" s="29">
        <f t="shared" si="61"/>
        <v>104.7333204635889</v>
      </c>
      <c r="J24" s="29">
        <f t="shared" si="61"/>
        <v>116.66506783164924</v>
      </c>
      <c r="K24" s="29">
        <f t="shared" si="61"/>
        <v>126.98267285226322</v>
      </c>
      <c r="L24" s="29">
        <f t="shared" si="61"/>
        <v>138.87837572479339</v>
      </c>
      <c r="M24" s="29">
        <f t="shared" si="61"/>
        <v>144.62864517272385</v>
      </c>
      <c r="N24" s="29">
        <f t="shared" si="61"/>
        <v>148.12300598478734</v>
      </c>
      <c r="O24" s="29">
        <f t="shared" si="61"/>
        <v>148.65454533805251</v>
      </c>
      <c r="P24" s="29">
        <f t="shared" si="61"/>
        <v>152.1349936857068</v>
      </c>
      <c r="Q24" s="29">
        <f t="shared" si="61"/>
        <v>164.56807689217186</v>
      </c>
      <c r="R24" s="29">
        <f t="shared" ref="R24:V24" si="62">R37*R89/1000000</f>
        <v>177.46023693267088</v>
      </c>
      <c r="S24" s="29">
        <f t="shared" si="62"/>
        <v>193.0432902096745</v>
      </c>
      <c r="T24" s="29">
        <f t="shared" si="62"/>
        <v>210.76227428545943</v>
      </c>
      <c r="U24" s="29">
        <f t="shared" si="62"/>
        <v>228.84132493794391</v>
      </c>
      <c r="V24" s="29">
        <f t="shared" si="62"/>
        <v>244.85458541648762</v>
      </c>
      <c r="W24" s="29">
        <f t="shared" ref="W24" si="63">W37*W89/1000000</f>
        <v>255.39521519984416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1792.7295512769758</v>
      </c>
      <c r="C25" s="22">
        <f t="shared" ref="C25:Q25" si="64">SUM(C26:C27)</f>
        <v>2201.0269086877415</v>
      </c>
      <c r="D25" s="22">
        <f t="shared" si="64"/>
        <v>2447.7230422245948</v>
      </c>
      <c r="E25" s="22">
        <f t="shared" si="64"/>
        <v>2562.1894797883874</v>
      </c>
      <c r="F25" s="22">
        <f t="shared" si="64"/>
        <v>2613.6282106903186</v>
      </c>
      <c r="G25" s="22">
        <f t="shared" si="64"/>
        <v>2649.1296439383791</v>
      </c>
      <c r="H25" s="22">
        <f t="shared" si="64"/>
        <v>2701.5039462096584</v>
      </c>
      <c r="I25" s="22">
        <f t="shared" si="64"/>
        <v>2816.0530243907615</v>
      </c>
      <c r="J25" s="22">
        <f t="shared" si="64"/>
        <v>2930.7233263953599</v>
      </c>
      <c r="K25" s="22">
        <f t="shared" si="64"/>
        <v>3072.428536633523</v>
      </c>
      <c r="L25" s="22">
        <f t="shared" si="64"/>
        <v>3227.6865132178114</v>
      </c>
      <c r="M25" s="22">
        <f t="shared" si="64"/>
        <v>3417.7742926615192</v>
      </c>
      <c r="N25" s="22">
        <f t="shared" si="64"/>
        <v>3592.9994797355575</v>
      </c>
      <c r="O25" s="22">
        <f t="shared" si="64"/>
        <v>3662.7665094860454</v>
      </c>
      <c r="P25" s="22">
        <f t="shared" si="64"/>
        <v>3737.9695262075061</v>
      </c>
      <c r="Q25" s="22">
        <f t="shared" si="64"/>
        <v>3821.4138950748802</v>
      </c>
      <c r="R25" s="22">
        <f t="shared" ref="R25" si="65">SUM(R26:R27)</f>
        <v>3938.8700220010905</v>
      </c>
      <c r="S25" s="22">
        <f t="shared" ref="S25" si="66">SUM(S26:S27)</f>
        <v>3966.679915857927</v>
      </c>
      <c r="T25" s="22">
        <f t="shared" ref="T25" si="67">SUM(T26:T27)</f>
        <v>4060.5229818089874</v>
      </c>
      <c r="U25" s="22">
        <f t="shared" ref="U25" si="68">SUM(U26:U27)</f>
        <v>4122.6682269409666</v>
      </c>
      <c r="V25" s="22">
        <f t="shared" ref="V25:W25" si="69">SUM(V26:V27)</f>
        <v>4204.1285002494415</v>
      </c>
      <c r="W25" s="22">
        <f t="shared" si="69"/>
        <v>4223.6390226880139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246.20290234559428</v>
      </c>
      <c r="C26" s="31">
        <f t="shared" ref="C26:Q26" si="71">C39*C91/1000000</f>
        <v>261.20301083169863</v>
      </c>
      <c r="D26" s="31">
        <f t="shared" si="71"/>
        <v>280.67413223581349</v>
      </c>
      <c r="E26" s="31">
        <f t="shared" si="71"/>
        <v>288.88596014694212</v>
      </c>
      <c r="F26" s="31">
        <f t="shared" si="71"/>
        <v>293.55712709765965</v>
      </c>
      <c r="G26" s="31">
        <f t="shared" si="71"/>
        <v>304.28852764635894</v>
      </c>
      <c r="H26" s="31">
        <f t="shared" si="71"/>
        <v>306.03507100633055</v>
      </c>
      <c r="I26" s="31">
        <f t="shared" si="71"/>
        <v>310.61689158414958</v>
      </c>
      <c r="J26" s="31">
        <f t="shared" si="71"/>
        <v>315.2090254168462</v>
      </c>
      <c r="K26" s="31">
        <f t="shared" si="71"/>
        <v>316.8157746046345</v>
      </c>
      <c r="L26" s="31">
        <f t="shared" si="71"/>
        <v>315.68205513947254</v>
      </c>
      <c r="M26" s="31">
        <f t="shared" si="71"/>
        <v>307.91963093741219</v>
      </c>
      <c r="N26" s="31">
        <f t="shared" si="71"/>
        <v>306.61332704862991</v>
      </c>
      <c r="O26" s="31">
        <f t="shared" si="71"/>
        <v>301.44130211026226</v>
      </c>
      <c r="P26" s="31">
        <f t="shared" si="71"/>
        <v>295.92925295670466</v>
      </c>
      <c r="Q26" s="31">
        <f t="shared" si="71"/>
        <v>290.59466874680038</v>
      </c>
      <c r="R26" s="31">
        <f t="shared" ref="R26:V26" si="72">R39*R91/1000000</f>
        <v>276.79962864200814</v>
      </c>
      <c r="S26" s="31">
        <f t="shared" si="72"/>
        <v>269.57916238723311</v>
      </c>
      <c r="T26" s="31">
        <f t="shared" si="72"/>
        <v>258.30431775149736</v>
      </c>
      <c r="U26" s="31">
        <f t="shared" si="72"/>
        <v>245.79455973741747</v>
      </c>
      <c r="V26" s="31">
        <f t="shared" si="72"/>
        <v>234.2835144239701</v>
      </c>
      <c r="W26" s="31">
        <f t="shared" ref="W26" si="73">W39*W91/1000000</f>
        <v>226.72520274955758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1546.5266489313815</v>
      </c>
      <c r="C27" s="33">
        <f t="shared" ref="C27:Q27" si="75">C40*C92/1000000</f>
        <v>1939.823897856043</v>
      </c>
      <c r="D27" s="33">
        <f t="shared" si="75"/>
        <v>2167.0489099887814</v>
      </c>
      <c r="E27" s="33">
        <f t="shared" si="75"/>
        <v>2273.3035196414453</v>
      </c>
      <c r="F27" s="33">
        <f t="shared" si="75"/>
        <v>2320.0710835926589</v>
      </c>
      <c r="G27" s="33">
        <f t="shared" si="75"/>
        <v>2344.8411162920202</v>
      </c>
      <c r="H27" s="33">
        <f t="shared" si="75"/>
        <v>2395.468875203328</v>
      </c>
      <c r="I27" s="33">
        <f t="shared" si="75"/>
        <v>2505.436132806612</v>
      </c>
      <c r="J27" s="33">
        <f t="shared" si="75"/>
        <v>2615.5143009785138</v>
      </c>
      <c r="K27" s="33">
        <f t="shared" si="75"/>
        <v>2755.6127620288885</v>
      </c>
      <c r="L27" s="33">
        <f t="shared" si="75"/>
        <v>2912.0044580783388</v>
      </c>
      <c r="M27" s="33">
        <f t="shared" si="75"/>
        <v>3109.8546617241068</v>
      </c>
      <c r="N27" s="33">
        <f t="shared" si="75"/>
        <v>3286.3861526869277</v>
      </c>
      <c r="O27" s="33">
        <f t="shared" si="75"/>
        <v>3361.3252073757831</v>
      </c>
      <c r="P27" s="33">
        <f t="shared" si="75"/>
        <v>3442.0402732508014</v>
      </c>
      <c r="Q27" s="33">
        <f t="shared" si="75"/>
        <v>3530.8192263280798</v>
      </c>
      <c r="R27" s="33">
        <f t="shared" ref="R27:V27" si="76">R40*R92/1000000</f>
        <v>3662.0703933590826</v>
      </c>
      <c r="S27" s="33">
        <f t="shared" si="76"/>
        <v>3697.1007534706937</v>
      </c>
      <c r="T27" s="33">
        <f t="shared" si="76"/>
        <v>3802.2186640574901</v>
      </c>
      <c r="U27" s="33">
        <f t="shared" si="76"/>
        <v>3876.8736672035493</v>
      </c>
      <c r="V27" s="33">
        <f t="shared" si="76"/>
        <v>3969.8449858254717</v>
      </c>
      <c r="W27" s="33">
        <f t="shared" ref="W27" si="77">W40*W92/1000000</f>
        <v>3996.9138199384565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621499</v>
      </c>
      <c r="C31" s="34">
        <v>632050</v>
      </c>
      <c r="D31" s="34">
        <v>642549</v>
      </c>
      <c r="E31" s="34">
        <v>653731</v>
      </c>
      <c r="F31" s="34">
        <v>664900</v>
      </c>
      <c r="G31" s="34">
        <v>666140</v>
      </c>
      <c r="H31" s="34">
        <v>678314</v>
      </c>
      <c r="I31" s="34">
        <v>690722</v>
      </c>
      <c r="J31" s="34">
        <v>708023</v>
      </c>
      <c r="K31" s="34">
        <v>712514</v>
      </c>
      <c r="L31" s="34">
        <v>716729</v>
      </c>
      <c r="M31" s="34">
        <v>719924</v>
      </c>
      <c r="N31" s="34">
        <v>728275</v>
      </c>
      <c r="O31" s="34">
        <v>733615</v>
      </c>
      <c r="P31" s="34">
        <v>739605</v>
      </c>
      <c r="Q31" s="34">
        <v>745783</v>
      </c>
      <c r="R31" s="34">
        <v>755392</v>
      </c>
      <c r="S31" s="34">
        <v>774038</v>
      </c>
      <c r="T31" s="34">
        <v>784884</v>
      </c>
      <c r="U31" s="34">
        <v>807099</v>
      </c>
      <c r="V31" s="34">
        <v>821733</v>
      </c>
      <c r="W31" s="34">
        <v>829703</v>
      </c>
      <c r="DA31" s="58" t="s">
        <v>984</v>
      </c>
    </row>
    <row r="32" spans="1:105" ht="12" customHeight="1" x14ac:dyDescent="0.25">
      <c r="A32" s="28" t="s">
        <v>47</v>
      </c>
      <c r="B32" s="34">
        <v>444016</v>
      </c>
      <c r="C32" s="34">
        <v>453162</v>
      </c>
      <c r="D32" s="34">
        <v>462294</v>
      </c>
      <c r="E32" s="34">
        <v>471945</v>
      </c>
      <c r="F32" s="34">
        <v>481618</v>
      </c>
      <c r="G32" s="34">
        <v>484106</v>
      </c>
      <c r="H32" s="34">
        <v>494549</v>
      </c>
      <c r="I32" s="34">
        <v>505202</v>
      </c>
      <c r="J32" s="34">
        <v>519483</v>
      </c>
      <c r="K32" s="34">
        <v>524403</v>
      </c>
      <c r="L32" s="34">
        <v>529140</v>
      </c>
      <c r="M32" s="34">
        <v>533866</v>
      </c>
      <c r="N32" s="34">
        <v>539132</v>
      </c>
      <c r="O32" s="34">
        <v>543863</v>
      </c>
      <c r="P32" s="34">
        <v>549362</v>
      </c>
      <c r="Q32" s="34">
        <v>554905</v>
      </c>
      <c r="R32" s="34">
        <v>559723</v>
      </c>
      <c r="S32" s="34">
        <v>572109</v>
      </c>
      <c r="T32" s="34">
        <v>578981</v>
      </c>
      <c r="U32" s="34">
        <v>595009</v>
      </c>
      <c r="V32" s="34">
        <v>611861</v>
      </c>
      <c r="W32" s="34">
        <v>623708</v>
      </c>
      <c r="DA32" s="58" t="s">
        <v>985</v>
      </c>
    </row>
    <row r="33" spans="1:105" ht="12" customHeight="1" x14ac:dyDescent="0.25">
      <c r="A33" s="28" t="s">
        <v>46</v>
      </c>
      <c r="B33" s="34">
        <v>4977</v>
      </c>
      <c r="C33" s="34">
        <v>5647</v>
      </c>
      <c r="D33" s="34">
        <v>6214</v>
      </c>
      <c r="E33" s="34">
        <v>6866</v>
      </c>
      <c r="F33" s="34">
        <v>7725</v>
      </c>
      <c r="G33" s="34">
        <v>8389</v>
      </c>
      <c r="H33" s="34">
        <v>9439</v>
      </c>
      <c r="I33" s="34">
        <v>10670</v>
      </c>
      <c r="J33" s="34">
        <v>12076</v>
      </c>
      <c r="K33" s="34">
        <v>13348</v>
      </c>
      <c r="L33" s="34">
        <v>14779</v>
      </c>
      <c r="M33" s="34">
        <v>15751</v>
      </c>
      <c r="N33" s="34">
        <v>17400</v>
      </c>
      <c r="O33" s="34">
        <v>19557</v>
      </c>
      <c r="P33" s="34">
        <v>21519</v>
      </c>
      <c r="Q33" s="34">
        <v>23116</v>
      </c>
      <c r="R33" s="34">
        <v>26152</v>
      </c>
      <c r="S33" s="34">
        <v>29136</v>
      </c>
      <c r="T33" s="34">
        <v>32087</v>
      </c>
      <c r="U33" s="34">
        <v>35483</v>
      </c>
      <c r="V33" s="34">
        <v>38891</v>
      </c>
      <c r="W33" s="34">
        <v>42599</v>
      </c>
      <c r="DA33" s="58" t="s">
        <v>986</v>
      </c>
    </row>
    <row r="34" spans="1:105" ht="12" customHeight="1" x14ac:dyDescent="0.25">
      <c r="A34" s="28" t="s">
        <v>45</v>
      </c>
      <c r="B34" s="34">
        <v>27617</v>
      </c>
      <c r="C34" s="34">
        <v>32178</v>
      </c>
      <c r="D34" s="34">
        <v>36790</v>
      </c>
      <c r="E34" s="34">
        <v>41513</v>
      </c>
      <c r="F34" s="34">
        <v>46314</v>
      </c>
      <c r="G34" s="34">
        <v>50443</v>
      </c>
      <c r="H34" s="34">
        <v>55433</v>
      </c>
      <c r="I34" s="34">
        <v>60546</v>
      </c>
      <c r="J34" s="34">
        <v>66230</v>
      </c>
      <c r="K34" s="34">
        <v>70832</v>
      </c>
      <c r="L34" s="34">
        <v>75507</v>
      </c>
      <c r="M34" s="34">
        <v>83582</v>
      </c>
      <c r="N34" s="34">
        <v>99469</v>
      </c>
      <c r="O34" s="34">
        <v>115009</v>
      </c>
      <c r="P34" s="34">
        <v>130482</v>
      </c>
      <c r="Q34" s="34">
        <v>144193</v>
      </c>
      <c r="R34" s="34">
        <v>141717</v>
      </c>
      <c r="S34" s="34">
        <v>160874</v>
      </c>
      <c r="T34" s="34">
        <v>181244</v>
      </c>
      <c r="U34" s="34">
        <v>205651</v>
      </c>
      <c r="V34" s="34">
        <v>233332</v>
      </c>
      <c r="W34" s="34">
        <v>259402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133482.66218360068</v>
      </c>
      <c r="C36" s="34">
        <v>166167.78445090583</v>
      </c>
      <c r="D36" s="34">
        <v>195733.5106734393</v>
      </c>
      <c r="E36" s="34">
        <v>223367.16821932243</v>
      </c>
      <c r="F36" s="34">
        <v>244499.45595496119</v>
      </c>
      <c r="G36" s="34">
        <v>270322.15023383667</v>
      </c>
      <c r="H36" s="34">
        <v>303500.67041441851</v>
      </c>
      <c r="I36" s="34">
        <v>355929.21702847671</v>
      </c>
      <c r="J36" s="34">
        <v>436297.0226088374</v>
      </c>
      <c r="K36" s="34">
        <v>516823.9548974738</v>
      </c>
      <c r="L36" s="34">
        <v>610728.82173375017</v>
      </c>
      <c r="M36" s="34">
        <v>664777.48894070764</v>
      </c>
      <c r="N36" s="34">
        <v>751802.94054950366</v>
      </c>
      <c r="O36" s="34">
        <v>797872.13552018185</v>
      </c>
      <c r="P36" s="34">
        <v>846182.40248580975</v>
      </c>
      <c r="Q36" s="34">
        <v>942587.13939183811</v>
      </c>
      <c r="R36" s="34">
        <v>1133159.9925917578</v>
      </c>
      <c r="S36" s="34">
        <v>1249309.8480489673</v>
      </c>
      <c r="T36" s="34">
        <v>1363672.6979385484</v>
      </c>
      <c r="U36" s="34">
        <v>1539751.475024045</v>
      </c>
      <c r="V36" s="34">
        <v>1629159.3893067753</v>
      </c>
      <c r="W36" s="34">
        <v>1691877.8234609256</v>
      </c>
      <c r="DA36" s="58" t="s">
        <v>988</v>
      </c>
    </row>
    <row r="37" spans="1:105" ht="12" customHeight="1" x14ac:dyDescent="0.25">
      <c r="A37" s="28" t="s">
        <v>27</v>
      </c>
      <c r="B37" s="34">
        <v>81590.215904656055</v>
      </c>
      <c r="C37" s="34">
        <v>108645.44972841771</v>
      </c>
      <c r="D37" s="34">
        <v>130507.28701039472</v>
      </c>
      <c r="E37" s="34">
        <v>160942.69743112827</v>
      </c>
      <c r="F37" s="34">
        <v>183016.58888908461</v>
      </c>
      <c r="G37" s="34">
        <v>221856.64129902981</v>
      </c>
      <c r="H37" s="34">
        <v>274736.68403405434</v>
      </c>
      <c r="I37" s="34">
        <v>318865.82810593629</v>
      </c>
      <c r="J37" s="34">
        <v>370641.49019431323</v>
      </c>
      <c r="K37" s="34">
        <v>417633.17213394842</v>
      </c>
      <c r="L37" s="34">
        <v>478848.95789096563</v>
      </c>
      <c r="M37" s="34">
        <v>531362.03874736174</v>
      </c>
      <c r="N37" s="34">
        <v>572734.9274101319</v>
      </c>
      <c r="O37" s="34">
        <v>612589.08475418738</v>
      </c>
      <c r="P37" s="34">
        <v>663272.95205689012</v>
      </c>
      <c r="Q37" s="34">
        <v>767166.94250732334</v>
      </c>
      <c r="R37" s="34">
        <v>872188.94777303957</v>
      </c>
      <c r="S37" s="34">
        <v>978074.62807573203</v>
      </c>
      <c r="T37" s="34">
        <v>1085834.5308615507</v>
      </c>
      <c r="U37" s="34">
        <v>1190029.477649593</v>
      </c>
      <c r="V37" s="34">
        <v>1285604.1714097529</v>
      </c>
      <c r="W37" s="34">
        <v>1355705.1231063369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3148817.0330761811</v>
      </c>
      <c r="C39" s="35">
        <v>3383369.1383879529</v>
      </c>
      <c r="D39" s="35">
        <v>3711506.0578891831</v>
      </c>
      <c r="E39" s="35">
        <v>3911387.851916905</v>
      </c>
      <c r="F39" s="35">
        <v>4083750.8181003318</v>
      </c>
      <c r="G39" s="35">
        <v>4361046.5518074883</v>
      </c>
      <c r="H39" s="35">
        <v>4511942.9351887619</v>
      </c>
      <c r="I39" s="35">
        <v>4714352.3733875761</v>
      </c>
      <c r="J39" s="35">
        <v>4929711.161066494</v>
      </c>
      <c r="K39" s="35">
        <v>5127577.1804831959</v>
      </c>
      <c r="L39" s="35">
        <v>5330934.8496206878</v>
      </c>
      <c r="M39" s="35">
        <v>5462390.0095781293</v>
      </c>
      <c r="N39" s="35">
        <v>5737297.2756185196</v>
      </c>
      <c r="O39" s="35">
        <v>5868510.9291630974</v>
      </c>
      <c r="P39" s="35">
        <v>6030877.241101509</v>
      </c>
      <c r="Q39" s="35">
        <v>6349901.2633094722</v>
      </c>
      <c r="R39" s="35">
        <v>6502915.1716358857</v>
      </c>
      <c r="S39" s="35">
        <v>6928615.80879426</v>
      </c>
      <c r="T39" s="35">
        <v>7357988.9846743522</v>
      </c>
      <c r="U39" s="35">
        <v>7760475.0219636299</v>
      </c>
      <c r="V39" s="35">
        <v>8083845.7025329657</v>
      </c>
      <c r="W39" s="35">
        <v>8508241.279932607</v>
      </c>
      <c r="DA39" s="59" t="s">
        <v>990</v>
      </c>
    </row>
    <row r="40" spans="1:105" ht="12" customHeight="1" x14ac:dyDescent="0.25">
      <c r="A40" s="32" t="s">
        <v>25</v>
      </c>
      <c r="B40" s="36">
        <v>156530.59991655298</v>
      </c>
      <c r="C40" s="36">
        <v>200090.39109627847</v>
      </c>
      <c r="D40" s="36">
        <v>226385.32909169997</v>
      </c>
      <c r="E40" s="36">
        <v>239971.17256422219</v>
      </c>
      <c r="F40" s="36">
        <v>247064.75401364669</v>
      </c>
      <c r="G40" s="36">
        <v>251926.0817768769</v>
      </c>
      <c r="H40" s="36">
        <v>259950.87814261226</v>
      </c>
      <c r="I40" s="36">
        <v>274760.82963682187</v>
      </c>
      <c r="J40" s="36">
        <v>289741.13291611243</v>
      </c>
      <c r="K40" s="36">
        <v>310475.05707739526</v>
      </c>
      <c r="L40" s="36">
        <v>332172.81780516135</v>
      </c>
      <c r="M40" s="36">
        <v>358568.08974253468</v>
      </c>
      <c r="N40" s="36">
        <v>383928.43472444767</v>
      </c>
      <c r="O40" s="36">
        <v>396637.39031945303</v>
      </c>
      <c r="P40" s="36">
        <v>411160.89983761479</v>
      </c>
      <c r="Q40" s="36">
        <v>428390.26787438814</v>
      </c>
      <c r="R40" s="36">
        <v>452048.48404698534</v>
      </c>
      <c r="S40" s="36">
        <v>471055.25137085165</v>
      </c>
      <c r="T40" s="36">
        <v>497517.19714001392</v>
      </c>
      <c r="U40" s="36">
        <v>518493.88108310895</v>
      </c>
      <c r="V40" s="36">
        <v>539750.89536117588</v>
      </c>
      <c r="W40" s="36">
        <v>549496.18741467944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43229.266249368899</v>
      </c>
      <c r="D44" s="37">
        <v>43387.461370651377</v>
      </c>
      <c r="E44" s="37">
        <v>44282.008521710406</v>
      </c>
      <c r="F44" s="37">
        <v>44481.916399153532</v>
      </c>
      <c r="G44" s="37">
        <v>34767.193755527376</v>
      </c>
      <c r="H44" s="37">
        <v>45916.849399677245</v>
      </c>
      <c r="I44" s="37">
        <v>46367.892197108944</v>
      </c>
      <c r="J44" s="37">
        <v>51479.331070354092</v>
      </c>
      <c r="K44" s="37">
        <v>38889.174999335664</v>
      </c>
      <c r="L44" s="37">
        <v>38834.43302173831</v>
      </c>
      <c r="M44" s="37">
        <v>38037.114233379369</v>
      </c>
      <c r="N44" s="37">
        <v>43417.227788582677</v>
      </c>
      <c r="O44" s="37">
        <v>40631.782900555176</v>
      </c>
      <c r="P44" s="37">
        <v>41508.78884176549</v>
      </c>
      <c r="Q44" s="37">
        <v>41925.254944325192</v>
      </c>
      <c r="R44" s="37">
        <v>45586.190600372618</v>
      </c>
      <c r="S44" s="37">
        <v>54854.605262458557</v>
      </c>
      <c r="T44" s="37">
        <v>47287.508443935076</v>
      </c>
      <c r="U44" s="37">
        <v>65444.266249368899</v>
      </c>
      <c r="V44" s="37">
        <v>58021.461370651377</v>
      </c>
      <c r="W44" s="37">
        <v>52252.008521710406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36163.354997202172</v>
      </c>
      <c r="D45" s="37">
        <v>36498.164471920871</v>
      </c>
      <c r="E45" s="37">
        <v>37370.477276061138</v>
      </c>
      <c r="F45" s="37">
        <v>37750.351550176449</v>
      </c>
      <c r="G45" s="37">
        <v>30927.846185447823</v>
      </c>
      <c r="H45" s="37">
        <v>39250.020833375165</v>
      </c>
      <c r="I45" s="37">
        <v>39831.935915593232</v>
      </c>
      <c r="J45" s="37">
        <v>43836.652633814607</v>
      </c>
      <c r="K45" s="37">
        <v>34857.232979900902</v>
      </c>
      <c r="L45" s="37">
        <v>35060.739746064006</v>
      </c>
      <c r="M45" s="37">
        <v>35441.236535199219</v>
      </c>
      <c r="N45" s="37">
        <v>36377.787771351403</v>
      </c>
      <c r="O45" s="37">
        <v>36244.458710316627</v>
      </c>
      <c r="P45" s="37">
        <v>37419.315450380673</v>
      </c>
      <c r="Q45" s="37">
        <v>37875.424943195714</v>
      </c>
      <c r="R45" s="37">
        <v>40981.354997202172</v>
      </c>
      <c r="S45" s="37">
        <v>48884.164471920871</v>
      </c>
      <c r="T45" s="37">
        <v>44242.477276061196</v>
      </c>
      <c r="U45" s="37">
        <v>53778.351550176507</v>
      </c>
      <c r="V45" s="37">
        <v>47779.846185447881</v>
      </c>
      <c r="W45" s="37">
        <v>51097.020833375165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990.65927529729652</v>
      </c>
      <c r="D46" s="37">
        <v>902.29402115610719</v>
      </c>
      <c r="E46" s="37">
        <v>1002.5966902682003</v>
      </c>
      <c r="F46" s="37">
        <v>1225.5977663520225</v>
      </c>
      <c r="G46" s="37">
        <v>1047.3291243892891</v>
      </c>
      <c r="H46" s="37">
        <v>1450.82409412162</v>
      </c>
      <c r="I46" s="37">
        <v>1650.117526445134</v>
      </c>
      <c r="J46" s="37">
        <v>1844.2458628352506</v>
      </c>
      <c r="K46" s="37">
        <v>1730.2472079400286</v>
      </c>
      <c r="L46" s="37">
        <v>1910.1614054866113</v>
      </c>
      <c r="M46" s="37">
        <v>1473.0301176520261</v>
      </c>
      <c r="N46" s="37">
        <v>2172.8969080564166</v>
      </c>
      <c r="O46" s="37">
        <v>3147.6592752972974</v>
      </c>
      <c r="P46" s="37">
        <v>2864.2940211561072</v>
      </c>
      <c r="Q46" s="37">
        <v>2599.5966902682012</v>
      </c>
      <c r="R46" s="37">
        <v>4261.5977663520243</v>
      </c>
      <c r="S46" s="37">
        <v>4031.3291243892891</v>
      </c>
      <c r="T46" s="37">
        <v>4401.8240941216209</v>
      </c>
      <c r="U46" s="37">
        <v>5046.117526445134</v>
      </c>
      <c r="V46" s="37">
        <v>5252.245862835247</v>
      </c>
      <c r="W46" s="37">
        <v>5438.2472079400322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5823.2327302295307</v>
      </c>
      <c r="D47" s="37">
        <v>5939.6643201812003</v>
      </c>
      <c r="E47" s="37">
        <v>6119.4877513211613</v>
      </c>
      <c r="F47" s="37">
        <v>6269.878849831468</v>
      </c>
      <c r="G47" s="37">
        <v>5674.0225563675631</v>
      </c>
      <c r="H47" s="37">
        <v>6615.1133985341585</v>
      </c>
      <c r="I47" s="37">
        <v>6822.3559878532542</v>
      </c>
      <c r="J47" s="37">
        <v>7481.9655424940283</v>
      </c>
      <c r="K47" s="37">
        <v>6493.1684370999283</v>
      </c>
      <c r="L47" s="37">
        <v>6664.2027811177395</v>
      </c>
      <c r="M47" s="37">
        <v>10167.31902710603</v>
      </c>
      <c r="N47" s="37">
        <v>18087.780610577072</v>
      </c>
      <c r="O47" s="37">
        <v>17854.864623006928</v>
      </c>
      <c r="P47" s="37">
        <v>17907.86251973288</v>
      </c>
      <c r="Q47" s="37">
        <v>16272.080864547068</v>
      </c>
      <c r="R47" s="37">
        <v>3347.2327302295307</v>
      </c>
      <c r="S47" s="37">
        <v>25096.664320181211</v>
      </c>
      <c r="T47" s="37">
        <v>26489.487751321169</v>
      </c>
      <c r="U47" s="37">
        <v>30676.878849831468</v>
      </c>
      <c r="V47" s="37">
        <v>33355.022556367563</v>
      </c>
      <c r="W47" s="37">
        <v>32685.113398534158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45361.195528933182</v>
      </c>
      <c r="D49" s="37">
        <v>43220.612206651975</v>
      </c>
      <c r="E49" s="37">
        <v>42342.937572190654</v>
      </c>
      <c r="F49" s="37">
        <v>36977.379312673787</v>
      </c>
      <c r="G49" s="37">
        <v>42891.301759023627</v>
      </c>
      <c r="H49" s="37">
        <v>51565.12021346626</v>
      </c>
      <c r="I49" s="37">
        <v>72234.911085352011</v>
      </c>
      <c r="J49" s="37">
        <v>101703.56493054586</v>
      </c>
      <c r="K49" s="37">
        <v>125888.12781756959</v>
      </c>
      <c r="L49" s="37">
        <v>137125.47904292832</v>
      </c>
      <c r="M49" s="37">
        <v>96391.604779148125</v>
      </c>
      <c r="N49" s="37">
        <v>124002.83092146984</v>
      </c>
      <c r="O49" s="37">
        <v>88960.496729701757</v>
      </c>
      <c r="P49" s="37">
        <v>99875.387179094134</v>
      </c>
      <c r="Q49" s="37">
        <v>168639.64799138042</v>
      </c>
      <c r="R49" s="37">
        <v>292276.41813046555</v>
      </c>
      <c r="S49" s="37">
        <v>242037.98327477905</v>
      </c>
      <c r="T49" s="37">
        <v>251488.32893250929</v>
      </c>
      <c r="U49" s="37">
        <v>272470.38186464459</v>
      </c>
      <c r="V49" s="37">
        <v>213410.74520420004</v>
      </c>
      <c r="W49" s="37">
        <v>151678.93088385207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42276.770961213755</v>
      </c>
      <c r="D50" s="37">
        <v>37612.884789937438</v>
      </c>
      <c r="E50" s="37">
        <v>46734.388333259558</v>
      </c>
      <c r="F50" s="37">
        <v>38939.860585327115</v>
      </c>
      <c r="G50" s="37">
        <v>56292.736629291932</v>
      </c>
      <c r="H50" s="37">
        <v>95156.81369623827</v>
      </c>
      <c r="I50" s="37">
        <v>81742.028861819388</v>
      </c>
      <c r="J50" s="37">
        <v>98510.050421636493</v>
      </c>
      <c r="K50" s="37">
        <v>85931.542524962337</v>
      </c>
      <c r="L50" s="37">
        <v>117508.52238630911</v>
      </c>
      <c r="M50" s="37">
        <v>147669.89455263439</v>
      </c>
      <c r="N50" s="37">
        <v>123114.91752458957</v>
      </c>
      <c r="O50" s="37">
        <v>138364.20776569197</v>
      </c>
      <c r="P50" s="37">
        <v>136615.40982766508</v>
      </c>
      <c r="Q50" s="37">
        <v>221402.51283674233</v>
      </c>
      <c r="R50" s="37">
        <v>252691.89981835056</v>
      </c>
      <c r="S50" s="37">
        <v>229000.59782728204</v>
      </c>
      <c r="T50" s="37">
        <v>246124.1105515107</v>
      </c>
      <c r="U50" s="37">
        <v>240810.35661570739</v>
      </c>
      <c r="V50" s="37">
        <v>316977.20659690222</v>
      </c>
      <c r="W50" s="37">
        <v>322792.85151493456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992515.06280510128</v>
      </c>
      <c r="D52" s="38">
        <v>1093467.9688954037</v>
      </c>
      <c r="E52" s="38">
        <v>985991.14709438151</v>
      </c>
      <c r="F52" s="38">
        <v>989411.40800945554</v>
      </c>
      <c r="G52" s="38">
        <v>1189345.7427813457</v>
      </c>
      <c r="H52" s="38">
        <v>1137899.9648674806</v>
      </c>
      <c r="I52" s="38">
        <v>1229490.2986739725</v>
      </c>
      <c r="J52" s="38">
        <v>1249284.60898455</v>
      </c>
      <c r="K52" s="38">
        <v>1305521.8385587893</v>
      </c>
      <c r="L52" s="38">
        <v>1369885.3891321681</v>
      </c>
      <c r="M52" s="38">
        <v>1308648.7163124401</v>
      </c>
      <c r="N52" s="38">
        <v>1346752.0723033408</v>
      </c>
      <c r="O52" s="38">
        <v>950734.44100808725</v>
      </c>
      <c r="P52" s="38">
        <v>999548.26563297678</v>
      </c>
      <c r="Q52" s="38">
        <v>1313162.5968161318</v>
      </c>
      <c r="R52" s="38">
        <v>981065.97299504001</v>
      </c>
      <c r="S52" s="38">
        <v>1096040.3368104137</v>
      </c>
      <c r="T52" s="38">
        <v>1075012.3280565524</v>
      </c>
      <c r="U52" s="38">
        <v>970596.24385193456</v>
      </c>
      <c r="V52" s="38">
        <v>800571.74500026181</v>
      </c>
      <c r="W52" s="38">
        <v>817800.80396596808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61975.435624046571</v>
      </c>
      <c r="D53" s="39">
        <v>45028.15595927462</v>
      </c>
      <c r="E53" s="39">
        <v>32642.11143763538</v>
      </c>
      <c r="F53" s="39">
        <v>26478.470338183542</v>
      </c>
      <c r="G53" s="39">
        <v>24580.504567286145</v>
      </c>
      <c r="H53" s="39">
        <v>28084.02580269656</v>
      </c>
      <c r="I53" s="39">
        <v>35215.097692903335</v>
      </c>
      <c r="J53" s="39">
        <v>35737.331494086277</v>
      </c>
      <c r="K53" s="39">
        <v>82709.359785329405</v>
      </c>
      <c r="L53" s="39">
        <v>66725.916687040706</v>
      </c>
      <c r="M53" s="39">
        <v>59037.383375008707</v>
      </c>
      <c r="N53" s="39">
        <v>51838.815320096561</v>
      </c>
      <c r="O53" s="39">
        <v>37289.460162291478</v>
      </c>
      <c r="P53" s="39">
        <v>42607.535320858296</v>
      </c>
      <c r="Q53" s="39">
        <v>52444.465729676653</v>
      </c>
      <c r="R53" s="39">
        <v>59395.547666683502</v>
      </c>
      <c r="S53" s="39">
        <v>101716.12710919569</v>
      </c>
      <c r="T53" s="39">
        <v>93187.862456202973</v>
      </c>
      <c r="U53" s="39">
        <v>80014.067318103742</v>
      </c>
      <c r="V53" s="39">
        <v>73095.829598163487</v>
      </c>
      <c r="W53" s="39">
        <v>47034.752215795044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32678.266249368899</v>
      </c>
      <c r="D57" s="37">
        <v>32888.461370651377</v>
      </c>
      <c r="E57" s="37">
        <v>33100.008521710406</v>
      </c>
      <c r="F57" s="37">
        <v>33312.916399153532</v>
      </c>
      <c r="G57" s="37">
        <v>33527.193755527376</v>
      </c>
      <c r="H57" s="37">
        <v>33742.849399677245</v>
      </c>
      <c r="I57" s="37">
        <v>33959.892197108944</v>
      </c>
      <c r="J57" s="37">
        <v>34178.331070354092</v>
      </c>
      <c r="K57" s="37">
        <v>34398.174999335664</v>
      </c>
      <c r="L57" s="37">
        <v>34619.43302173831</v>
      </c>
      <c r="M57" s="37">
        <v>34842.114233379369</v>
      </c>
      <c r="N57" s="37">
        <v>35066.227788582677</v>
      </c>
      <c r="O57" s="37">
        <v>35291.782900555176</v>
      </c>
      <c r="P57" s="37">
        <v>35518.78884176549</v>
      </c>
      <c r="Q57" s="37">
        <v>35747.254944325192</v>
      </c>
      <c r="R57" s="37">
        <v>35977.190600372618</v>
      </c>
      <c r="S57" s="37">
        <v>36208.605262458557</v>
      </c>
      <c r="T57" s="37">
        <v>36441.508443935076</v>
      </c>
      <c r="U57" s="37">
        <v>43229.266249368899</v>
      </c>
      <c r="V57" s="37">
        <v>43387.461370651377</v>
      </c>
      <c r="W57" s="37">
        <v>44282.008521710406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27017.354997202172</v>
      </c>
      <c r="D58" s="37">
        <v>27366.164471920871</v>
      </c>
      <c r="E58" s="37">
        <v>27719.477276061138</v>
      </c>
      <c r="F58" s="37">
        <v>28077.351550176449</v>
      </c>
      <c r="G58" s="37">
        <v>28439.846185447823</v>
      </c>
      <c r="H58" s="37">
        <v>28807.020833375165</v>
      </c>
      <c r="I58" s="37">
        <v>29178.935915593291</v>
      </c>
      <c r="J58" s="37">
        <v>29555.652633814607</v>
      </c>
      <c r="K58" s="37">
        <v>29937.232979900902</v>
      </c>
      <c r="L58" s="37">
        <v>30323.739746063948</v>
      </c>
      <c r="M58" s="37">
        <v>30715.236535199219</v>
      </c>
      <c r="N58" s="37">
        <v>31111.787771351403</v>
      </c>
      <c r="O58" s="37">
        <v>31513.458710316569</v>
      </c>
      <c r="P58" s="37">
        <v>31920.315450380673</v>
      </c>
      <c r="Q58" s="37">
        <v>32332.424943195656</v>
      </c>
      <c r="R58" s="37">
        <v>36163.354997202172</v>
      </c>
      <c r="S58" s="37">
        <v>36498.164471920813</v>
      </c>
      <c r="T58" s="37">
        <v>37370.477276061196</v>
      </c>
      <c r="U58" s="37">
        <v>37750.351550176507</v>
      </c>
      <c r="V58" s="37">
        <v>30927.846185447881</v>
      </c>
      <c r="W58" s="37">
        <v>39250.020833375165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320.65927529729652</v>
      </c>
      <c r="D59" s="37">
        <v>335.29402115610719</v>
      </c>
      <c r="E59" s="37">
        <v>350.59669026820029</v>
      </c>
      <c r="F59" s="37">
        <v>366.59776635202252</v>
      </c>
      <c r="G59" s="37">
        <v>383.32912438928906</v>
      </c>
      <c r="H59" s="37">
        <v>400.82409412162087</v>
      </c>
      <c r="I59" s="37">
        <v>419.11752644513399</v>
      </c>
      <c r="J59" s="37">
        <v>438.24586283525059</v>
      </c>
      <c r="K59" s="37">
        <v>458.2472079400286</v>
      </c>
      <c r="L59" s="37">
        <v>479.16140548661133</v>
      </c>
      <c r="M59" s="37">
        <v>501.03011765202609</v>
      </c>
      <c r="N59" s="37">
        <v>523.89690805641658</v>
      </c>
      <c r="O59" s="37">
        <v>990.65927529729743</v>
      </c>
      <c r="P59" s="37">
        <v>902.29402115610719</v>
      </c>
      <c r="Q59" s="37">
        <v>1002.5966902682012</v>
      </c>
      <c r="R59" s="37">
        <v>1225.5977663520243</v>
      </c>
      <c r="S59" s="37">
        <v>1047.3291243892891</v>
      </c>
      <c r="T59" s="37">
        <v>1450.8240941216209</v>
      </c>
      <c r="U59" s="37">
        <v>1650.1175264451304</v>
      </c>
      <c r="V59" s="37">
        <v>1844.245862835247</v>
      </c>
      <c r="W59" s="37">
        <v>1730.2472079400322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1262.2327302295307</v>
      </c>
      <c r="D60" s="37">
        <v>1327.6643201811967</v>
      </c>
      <c r="E60" s="37">
        <v>1396.4877513211613</v>
      </c>
      <c r="F60" s="37">
        <v>1468.878849831468</v>
      </c>
      <c r="G60" s="37">
        <v>1545.0225563675631</v>
      </c>
      <c r="H60" s="37">
        <v>1625.1133985341585</v>
      </c>
      <c r="I60" s="37">
        <v>1709.3559878532542</v>
      </c>
      <c r="J60" s="37">
        <v>1797.9655424940283</v>
      </c>
      <c r="K60" s="37">
        <v>1891.1684370999283</v>
      </c>
      <c r="L60" s="37">
        <v>1989.2027811177395</v>
      </c>
      <c r="M60" s="37">
        <v>2092.3190271060303</v>
      </c>
      <c r="N60" s="37">
        <v>2200.7806105770724</v>
      </c>
      <c r="O60" s="37">
        <v>2314.864623006928</v>
      </c>
      <c r="P60" s="37">
        <v>2434.8625197328802</v>
      </c>
      <c r="Q60" s="37">
        <v>2561.0808645470534</v>
      </c>
      <c r="R60" s="37">
        <v>5823.2327302295307</v>
      </c>
      <c r="S60" s="37">
        <v>5939.6643201812112</v>
      </c>
      <c r="T60" s="37">
        <v>6119.4877513211686</v>
      </c>
      <c r="U60" s="37">
        <v>6269.878849831468</v>
      </c>
      <c r="V60" s="37">
        <v>5674.0225563675631</v>
      </c>
      <c r="W60" s="37">
        <v>6615.1133985341294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12676.073261628015</v>
      </c>
      <c r="D62" s="37">
        <v>13654.885984118504</v>
      </c>
      <c r="E62" s="37">
        <v>14709.280026307533</v>
      </c>
      <c r="F62" s="37">
        <v>15845.091577035026</v>
      </c>
      <c r="G62" s="37">
        <v>17068.607480148145</v>
      </c>
      <c r="H62" s="37">
        <v>18386.600032884453</v>
      </c>
      <c r="I62" s="37">
        <v>19806.364471293811</v>
      </c>
      <c r="J62" s="37">
        <v>21335.759350185166</v>
      </c>
      <c r="K62" s="37">
        <v>45361.195528933196</v>
      </c>
      <c r="L62" s="37">
        <v>43220.612206651946</v>
      </c>
      <c r="M62" s="37">
        <v>42342.937572190654</v>
      </c>
      <c r="N62" s="37">
        <v>36977.379312673816</v>
      </c>
      <c r="O62" s="37">
        <v>42891.301759023569</v>
      </c>
      <c r="P62" s="37">
        <v>51565.120213466231</v>
      </c>
      <c r="Q62" s="37">
        <v>72234.911085352069</v>
      </c>
      <c r="R62" s="37">
        <v>101703.56493054586</v>
      </c>
      <c r="S62" s="37">
        <v>125888.12781756953</v>
      </c>
      <c r="T62" s="37">
        <v>137125.4790429282</v>
      </c>
      <c r="U62" s="37">
        <v>96391.604779148009</v>
      </c>
      <c r="V62" s="37">
        <v>124002.83092146972</v>
      </c>
      <c r="W62" s="37">
        <v>88960.496729701757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15221.537137452106</v>
      </c>
      <c r="D63" s="37">
        <v>15751.047507960422</v>
      </c>
      <c r="E63" s="37">
        <v>16298.977912526025</v>
      </c>
      <c r="F63" s="37">
        <v>16865.969127370772</v>
      </c>
      <c r="G63" s="37">
        <v>17452.684219346731</v>
      </c>
      <c r="H63" s="37">
        <v>42276.770961213741</v>
      </c>
      <c r="I63" s="37">
        <v>37612.884789937409</v>
      </c>
      <c r="J63" s="37">
        <v>46734.388333259558</v>
      </c>
      <c r="K63" s="37">
        <v>38939.860585327144</v>
      </c>
      <c r="L63" s="37">
        <v>56292.736629291903</v>
      </c>
      <c r="M63" s="37">
        <v>95156.813696238329</v>
      </c>
      <c r="N63" s="37">
        <v>81742.028861819417</v>
      </c>
      <c r="O63" s="37">
        <v>98510.050421636552</v>
      </c>
      <c r="P63" s="37">
        <v>85931.542524962337</v>
      </c>
      <c r="Q63" s="37">
        <v>117508.52238630911</v>
      </c>
      <c r="R63" s="37">
        <v>147669.89455263433</v>
      </c>
      <c r="S63" s="37">
        <v>123114.91752458957</v>
      </c>
      <c r="T63" s="37">
        <v>138364.20776569215</v>
      </c>
      <c r="U63" s="37">
        <v>136615.40982766519</v>
      </c>
      <c r="V63" s="37">
        <v>221402.51283674245</v>
      </c>
      <c r="W63" s="37">
        <v>252691.89981835056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757962.95749332942</v>
      </c>
      <c r="D65" s="38">
        <v>765331.04939417355</v>
      </c>
      <c r="E65" s="38">
        <v>786109.35306665907</v>
      </c>
      <c r="F65" s="38">
        <v>817048.44182602828</v>
      </c>
      <c r="G65" s="38">
        <v>912050.0090741897</v>
      </c>
      <c r="H65" s="38">
        <v>987003.58148620743</v>
      </c>
      <c r="I65" s="38">
        <v>1027080.8604751583</v>
      </c>
      <c r="J65" s="38">
        <v>1033925.8213056317</v>
      </c>
      <c r="K65" s="38">
        <v>1107655.8191420874</v>
      </c>
      <c r="L65" s="38">
        <v>1166527.7199946763</v>
      </c>
      <c r="M65" s="38">
        <v>1177193.5563549986</v>
      </c>
      <c r="N65" s="38">
        <v>1071844.8062629504</v>
      </c>
      <c r="O65" s="38">
        <v>819520.78746350948</v>
      </c>
      <c r="P65" s="38">
        <v>837181.95369456522</v>
      </c>
      <c r="Q65" s="38">
        <v>994138.57460816856</v>
      </c>
      <c r="R65" s="38">
        <v>828052.06466862652</v>
      </c>
      <c r="S65" s="38">
        <v>670339.69965203945</v>
      </c>
      <c r="T65" s="38">
        <v>645639.15217646025</v>
      </c>
      <c r="U65" s="38">
        <v>568110.20656265691</v>
      </c>
      <c r="V65" s="38">
        <v>477201.064430926</v>
      </c>
      <c r="W65" s="38">
        <v>393405.22656632587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18415.644444321078</v>
      </c>
      <c r="D66" s="39">
        <v>18733.217963853123</v>
      </c>
      <c r="E66" s="39">
        <v>19056.267965113162</v>
      </c>
      <c r="F66" s="39">
        <v>19384.888888759015</v>
      </c>
      <c r="G66" s="39">
        <v>19719.176804055955</v>
      </c>
      <c r="H66" s="39">
        <v>20059.229436961206</v>
      </c>
      <c r="I66" s="39">
        <v>20405.146198693721</v>
      </c>
      <c r="J66" s="39">
        <v>20757.028214795748</v>
      </c>
      <c r="K66" s="39">
        <v>61975.4356240466</v>
      </c>
      <c r="L66" s="39">
        <v>45028.15595927462</v>
      </c>
      <c r="M66" s="39">
        <v>32642.11143763538</v>
      </c>
      <c r="N66" s="39">
        <v>26478.470338183572</v>
      </c>
      <c r="O66" s="39">
        <v>24580.504567286116</v>
      </c>
      <c r="P66" s="39">
        <v>28084.025802696531</v>
      </c>
      <c r="Q66" s="39">
        <v>35215.097692903306</v>
      </c>
      <c r="R66" s="39">
        <v>35737.331494086306</v>
      </c>
      <c r="S66" s="39">
        <v>82709.359785329318</v>
      </c>
      <c r="T66" s="39">
        <v>66725.916687040706</v>
      </c>
      <c r="U66" s="39">
        <v>59037.383375008707</v>
      </c>
      <c r="V66" s="39">
        <v>51838.815320096561</v>
      </c>
      <c r="W66" s="39">
        <v>37289.460162291536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8760</v>
      </c>
      <c r="D70" s="40">
        <v>8759.9999999999982</v>
      </c>
      <c r="E70" s="40">
        <v>8759.9999999999982</v>
      </c>
      <c r="F70" s="40">
        <v>8759.9999999999964</v>
      </c>
      <c r="G70" s="40">
        <v>8760.0000000000018</v>
      </c>
      <c r="H70" s="40">
        <v>8759.9999999999964</v>
      </c>
      <c r="I70" s="40">
        <v>8759.9999999999982</v>
      </c>
      <c r="J70" s="40">
        <v>8759.9999999999982</v>
      </c>
      <c r="K70" s="40">
        <v>8759.9999999999964</v>
      </c>
      <c r="L70" s="40">
        <v>8759.9999999999964</v>
      </c>
      <c r="M70" s="40">
        <v>8759.9999999999945</v>
      </c>
      <c r="N70" s="40">
        <v>8760</v>
      </c>
      <c r="O70" s="40">
        <v>8759.9999999999945</v>
      </c>
      <c r="P70" s="40">
        <v>8759.9999999999927</v>
      </c>
      <c r="Q70" s="40">
        <v>8759.9999999999964</v>
      </c>
      <c r="R70" s="40">
        <v>8759.9999999999982</v>
      </c>
      <c r="S70" s="40">
        <v>8759.9999999999964</v>
      </c>
      <c r="T70" s="40">
        <v>8759.9999999999982</v>
      </c>
      <c r="U70" s="40">
        <v>8759.9999999999964</v>
      </c>
      <c r="V70" s="40">
        <v>8759.9999999999982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422.32227744085333</v>
      </c>
      <c r="C71" s="40">
        <v>421.70155593126304</v>
      </c>
      <c r="D71" s="40">
        <v>423.87767273399504</v>
      </c>
      <c r="E71" s="40">
        <v>426.81742401562065</v>
      </c>
      <c r="F71" s="40">
        <v>432.21280913983833</v>
      </c>
      <c r="G71" s="40">
        <v>432.20002333674137</v>
      </c>
      <c r="H71" s="40">
        <v>434.78428595182282</v>
      </c>
      <c r="I71" s="40">
        <v>435.56234294860695</v>
      </c>
      <c r="J71" s="40">
        <v>433.30554542459134</v>
      </c>
      <c r="K71" s="40">
        <v>431.82000337421454</v>
      </c>
      <c r="L71" s="40">
        <v>435.27411511585132</v>
      </c>
      <c r="M71" s="40">
        <v>433.90450627066485</v>
      </c>
      <c r="N71" s="40">
        <v>427.26496679419722</v>
      </c>
      <c r="O71" s="40">
        <v>404.69024628031519</v>
      </c>
      <c r="P71" s="40">
        <v>370.69069909969261</v>
      </c>
      <c r="Q71" s="40">
        <v>369.28475448271843</v>
      </c>
      <c r="R71" s="40">
        <v>415.34420143025233</v>
      </c>
      <c r="S71" s="40">
        <v>419.00129919252242</v>
      </c>
      <c r="T71" s="40">
        <v>394.48472290623391</v>
      </c>
      <c r="U71" s="40">
        <v>433.24012952299</v>
      </c>
      <c r="V71" s="40">
        <v>396.88296242829335</v>
      </c>
      <c r="W71" s="40">
        <v>428.94674616721335</v>
      </c>
      <c r="DA71" s="58" t="s">
        <v>1009</v>
      </c>
    </row>
    <row r="72" spans="1:105" ht="12" customHeight="1" x14ac:dyDescent="0.25">
      <c r="A72" s="28" t="s">
        <v>46</v>
      </c>
      <c r="B72" s="40">
        <v>316.00986985205083</v>
      </c>
      <c r="C72" s="40">
        <v>313.75174244253856</v>
      </c>
      <c r="D72" s="40">
        <v>310.35655383761934</v>
      </c>
      <c r="E72" s="40">
        <v>309.73565331701678</v>
      </c>
      <c r="F72" s="40">
        <v>305.83682305075678</v>
      </c>
      <c r="G72" s="40">
        <v>302.07891193240886</v>
      </c>
      <c r="H72" s="40">
        <v>297.98303682776594</v>
      </c>
      <c r="I72" s="40">
        <v>293.72420785940085</v>
      </c>
      <c r="J72" s="40">
        <v>288.71198753762263</v>
      </c>
      <c r="K72" s="40">
        <v>283.11475769615043</v>
      </c>
      <c r="L72" s="40">
        <v>277.55199114780481</v>
      </c>
      <c r="M72" s="40">
        <v>274.26313597693871</v>
      </c>
      <c r="N72" s="40">
        <v>269.76382358779057</v>
      </c>
      <c r="O72" s="40">
        <v>255.97253669541615</v>
      </c>
      <c r="P72" s="40">
        <v>236.03108694905771</v>
      </c>
      <c r="Q72" s="40">
        <v>234.75641111030913</v>
      </c>
      <c r="R72" s="40">
        <v>266.28472790258917</v>
      </c>
      <c r="S72" s="40">
        <v>270.04365178641513</v>
      </c>
      <c r="T72" s="40">
        <v>255.35900150848326</v>
      </c>
      <c r="U72" s="40">
        <v>282.35782439789119</v>
      </c>
      <c r="V72" s="40">
        <v>257.32983345510638</v>
      </c>
      <c r="W72" s="40">
        <v>279.66352514552472</v>
      </c>
      <c r="DA72" s="58" t="s">
        <v>1010</v>
      </c>
    </row>
    <row r="73" spans="1:105" ht="12" customHeight="1" x14ac:dyDescent="0.25">
      <c r="A73" s="28" t="s">
        <v>45</v>
      </c>
      <c r="B73" s="40">
        <v>494.65350037057743</v>
      </c>
      <c r="C73" s="40">
        <v>494.85164572788904</v>
      </c>
      <c r="D73" s="40">
        <v>494.4009510675956</v>
      </c>
      <c r="E73" s="40">
        <v>494.51555567126638</v>
      </c>
      <c r="F73" s="40">
        <v>494.63430350966701</v>
      </c>
      <c r="G73" s="40">
        <v>495.51746782982411</v>
      </c>
      <c r="H73" s="40">
        <v>495.77057317573798</v>
      </c>
      <c r="I73" s="40">
        <v>495.47455646248193</v>
      </c>
      <c r="J73" s="40">
        <v>493.57638335524899</v>
      </c>
      <c r="K73" s="40">
        <v>491.27750789192839</v>
      </c>
      <c r="L73" s="40">
        <v>490.6151091118287</v>
      </c>
      <c r="M73" s="40">
        <v>485.01919852766292</v>
      </c>
      <c r="N73" s="40">
        <v>473.94337057633209</v>
      </c>
      <c r="O73" s="40">
        <v>452.5641439472538</v>
      </c>
      <c r="P73" s="40">
        <v>414.79344865614422</v>
      </c>
      <c r="Q73" s="40">
        <v>413.38023153846416</v>
      </c>
      <c r="R73" s="40">
        <v>462.52812920001651</v>
      </c>
      <c r="S73" s="40">
        <v>470.19682972485469</v>
      </c>
      <c r="T73" s="40">
        <v>448.42261774852057</v>
      </c>
      <c r="U73" s="40">
        <v>499.73662271848349</v>
      </c>
      <c r="V73" s="40">
        <v>477.26131709593722</v>
      </c>
      <c r="W73" s="40">
        <v>548.66804068515046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1565.4067373611597</v>
      </c>
      <c r="C75" s="40">
        <v>1575.3613334191618</v>
      </c>
      <c r="D75" s="40">
        <v>1581.705900208786</v>
      </c>
      <c r="E75" s="40">
        <v>1585.4343340918042</v>
      </c>
      <c r="F75" s="40">
        <v>1587.2707744932748</v>
      </c>
      <c r="G75" s="40">
        <v>1588.7816825201489</v>
      </c>
      <c r="H75" s="40">
        <v>1587.037244017172</v>
      </c>
      <c r="I75" s="40">
        <v>1583.194736146068</v>
      </c>
      <c r="J75" s="40">
        <v>1574.2514119675236</v>
      </c>
      <c r="K75" s="40">
        <v>1563.4595018704135</v>
      </c>
      <c r="L75" s="40">
        <v>1555.7056571807443</v>
      </c>
      <c r="M75" s="40">
        <v>1545.5070247393778</v>
      </c>
      <c r="N75" s="40">
        <v>1513.8805372789996</v>
      </c>
      <c r="O75" s="40">
        <v>1408.3497450278292</v>
      </c>
      <c r="P75" s="40">
        <v>1277.2285917742504</v>
      </c>
      <c r="Q75" s="40">
        <v>1246.3740412011543</v>
      </c>
      <c r="R75" s="40">
        <v>1414.4555039481716</v>
      </c>
      <c r="S75" s="40">
        <v>1442.5172951237005</v>
      </c>
      <c r="T75" s="40">
        <v>1372.6668148478882</v>
      </c>
      <c r="U75" s="40">
        <v>1531.3633115682912</v>
      </c>
      <c r="V75" s="40">
        <v>1475.978601105807</v>
      </c>
      <c r="W75" s="40">
        <v>1707.9550190601792</v>
      </c>
      <c r="DA75" s="58" t="s">
        <v>1012</v>
      </c>
    </row>
    <row r="76" spans="1:105" ht="12" customHeight="1" x14ac:dyDescent="0.25">
      <c r="A76" s="28" t="s">
        <v>27</v>
      </c>
      <c r="B76" s="40">
        <v>701.50120281851139</v>
      </c>
      <c r="C76" s="40">
        <v>717.78197907544256</v>
      </c>
      <c r="D76" s="40">
        <v>732.73014468140912</v>
      </c>
      <c r="E76" s="40">
        <v>746.82657174146721</v>
      </c>
      <c r="F76" s="40">
        <v>760.24261292641074</v>
      </c>
      <c r="G76" s="40">
        <v>773.88969201832367</v>
      </c>
      <c r="H76" s="40">
        <v>785.98332629537208</v>
      </c>
      <c r="I76" s="40">
        <v>798.30656541118435</v>
      </c>
      <c r="J76" s="40">
        <v>808.98064791082322</v>
      </c>
      <c r="K76" s="40">
        <v>819.07240801666592</v>
      </c>
      <c r="L76" s="40">
        <v>824.73053775042115</v>
      </c>
      <c r="M76" s="40">
        <v>825.57062498638982</v>
      </c>
      <c r="N76" s="40">
        <v>814.85659713814755</v>
      </c>
      <c r="O76" s="40">
        <v>766.76430230047356</v>
      </c>
      <c r="P76" s="40">
        <v>703.47645807700462</v>
      </c>
      <c r="Q76" s="40">
        <v>694.7655229679167</v>
      </c>
      <c r="R76" s="40">
        <v>780.20877734534793</v>
      </c>
      <c r="S76" s="40">
        <v>787.51546997891546</v>
      </c>
      <c r="T76" s="40">
        <v>741.78974678847635</v>
      </c>
      <c r="U76" s="40">
        <v>819.74493263003183</v>
      </c>
      <c r="V76" s="40">
        <v>781.73735724619235</v>
      </c>
      <c r="W76" s="40">
        <v>887.72957073843145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531.25262818708256</v>
      </c>
      <c r="C78" s="41">
        <v>533.27091104963699</v>
      </c>
      <c r="D78" s="41">
        <v>534.75837607118888</v>
      </c>
      <c r="E78" s="41">
        <v>536.01155682478066</v>
      </c>
      <c r="F78" s="41">
        <v>537.37947677289185</v>
      </c>
      <c r="G78" s="41">
        <v>539.50371858025278</v>
      </c>
      <c r="H78" s="41">
        <v>540.69674183935649</v>
      </c>
      <c r="I78" s="41">
        <v>541.741729185194</v>
      </c>
      <c r="J78" s="41">
        <v>541.30184804022019</v>
      </c>
      <c r="K78" s="41">
        <v>540.90813856574073</v>
      </c>
      <c r="L78" s="41">
        <v>541.87970369120546</v>
      </c>
      <c r="M78" s="41">
        <v>543.82722960961382</v>
      </c>
      <c r="N78" s="41">
        <v>538.03232161536528</v>
      </c>
      <c r="O78" s="41">
        <v>510.48761259341808</v>
      </c>
      <c r="P78" s="41">
        <v>472.17088677741202</v>
      </c>
      <c r="Q78" s="41">
        <v>470.15170227058559</v>
      </c>
      <c r="R78" s="41">
        <v>522.38763081599302</v>
      </c>
      <c r="S78" s="41">
        <v>529.12480043020901</v>
      </c>
      <c r="T78" s="41">
        <v>502.99329744150617</v>
      </c>
      <c r="U78" s="41">
        <v>559.1484689791472</v>
      </c>
      <c r="V78" s="41">
        <v>533.84116318434894</v>
      </c>
      <c r="W78" s="41">
        <v>606.10400539478303</v>
      </c>
      <c r="DA78" s="59" t="s">
        <v>1014</v>
      </c>
    </row>
    <row r="79" spans="1:105" ht="12" customHeight="1" x14ac:dyDescent="0.25">
      <c r="A79" s="32" t="s">
        <v>25</v>
      </c>
      <c r="B79" s="42">
        <v>39.038579730215424</v>
      </c>
      <c r="C79" s="42">
        <v>39.015069093378429</v>
      </c>
      <c r="D79" s="42">
        <v>38.924023891766289</v>
      </c>
      <c r="E79" s="42">
        <v>38.791169175925056</v>
      </c>
      <c r="F79" s="42">
        <v>38.644802700795317</v>
      </c>
      <c r="G79" s="42">
        <v>38.53289992243942</v>
      </c>
      <c r="H79" s="42">
        <v>38.336502144968989</v>
      </c>
      <c r="I79" s="42">
        <v>38.113719819494356</v>
      </c>
      <c r="J79" s="42">
        <v>37.772819438464118</v>
      </c>
      <c r="K79" s="42">
        <v>37.423482055325451</v>
      </c>
      <c r="L79" s="42">
        <v>37.157104171012428</v>
      </c>
      <c r="M79" s="42">
        <v>37.103266973562597</v>
      </c>
      <c r="N79" s="42">
        <v>36.513074535960982</v>
      </c>
      <c r="O79" s="42">
        <v>34.450674845896707</v>
      </c>
      <c r="P79" s="42">
        <v>31.67917845902965</v>
      </c>
      <c r="Q79" s="42">
        <v>31.352327046867153</v>
      </c>
      <c r="R79" s="42">
        <v>35.597173648728564</v>
      </c>
      <c r="S79" s="42">
        <v>36.193967932551956</v>
      </c>
      <c r="T79" s="42">
        <v>34.01986054310013</v>
      </c>
      <c r="U79" s="42">
        <v>37.413305533181187</v>
      </c>
      <c r="V79" s="42">
        <v>35.430061798997315</v>
      </c>
      <c r="W79" s="42">
        <v>40.161297656167847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59.706798521247208</v>
      </c>
      <c r="C83" s="29">
        <v>58.976149044837236</v>
      </c>
      <c r="D83" s="29">
        <v>58.105772771990161</v>
      </c>
      <c r="E83" s="29">
        <v>57.099501261817103</v>
      </c>
      <c r="F83" s="29">
        <v>55.985689266651761</v>
      </c>
      <c r="G83" s="29">
        <v>54.971480319527004</v>
      </c>
      <c r="H83" s="29">
        <v>53.621250433202754</v>
      </c>
      <c r="I83" s="29">
        <v>52.168320776313884</v>
      </c>
      <c r="J83" s="29">
        <v>50.555423153236674</v>
      </c>
      <c r="K83" s="29">
        <v>49.188291466889105</v>
      </c>
      <c r="L83" s="29">
        <v>47.741900303819044</v>
      </c>
      <c r="M83" s="29">
        <v>46.2784831847977</v>
      </c>
      <c r="N83" s="29">
        <v>44.65360288370794</v>
      </c>
      <c r="O83" s="29">
        <v>43.056705674147778</v>
      </c>
      <c r="P83" s="29">
        <v>41.40235459458178</v>
      </c>
      <c r="Q83" s="29">
        <v>39.664440191559045</v>
      </c>
      <c r="R83" s="29">
        <v>37.848722612000621</v>
      </c>
      <c r="S83" s="29">
        <v>35.910718893208504</v>
      </c>
      <c r="T83" s="29">
        <v>34.117813103388627</v>
      </c>
      <c r="U83" s="29">
        <v>32.50173419246498</v>
      </c>
      <c r="V83" s="29">
        <v>31.156516281189074</v>
      </c>
      <c r="W83" s="29">
        <v>29.988345885027879</v>
      </c>
      <c r="DA83" s="58" t="s">
        <v>1016</v>
      </c>
    </row>
    <row r="84" spans="1:105" ht="12" customHeight="1" x14ac:dyDescent="0.25">
      <c r="A84" s="28" t="s">
        <v>47</v>
      </c>
      <c r="B84" s="29">
        <v>885.48724828326169</v>
      </c>
      <c r="C84" s="29">
        <v>877.29677973398384</v>
      </c>
      <c r="D84" s="29">
        <v>865.48216035124187</v>
      </c>
      <c r="E84" s="29">
        <v>850.80912836814855</v>
      </c>
      <c r="F84" s="29">
        <v>834.41989216239665</v>
      </c>
      <c r="G84" s="29">
        <v>819.07889738035749</v>
      </c>
      <c r="H84" s="29">
        <v>799.23107580110923</v>
      </c>
      <c r="I84" s="29">
        <v>778.15275618077669</v>
      </c>
      <c r="J84" s="29">
        <v>754.84853175566298</v>
      </c>
      <c r="K84" s="29">
        <v>734.24633607150633</v>
      </c>
      <c r="L84" s="29">
        <v>711.74663116397267</v>
      </c>
      <c r="M84" s="29">
        <v>687.63989647259439</v>
      </c>
      <c r="N84" s="29">
        <v>662.01801991905916</v>
      </c>
      <c r="O84" s="29">
        <v>635.36882779133532</v>
      </c>
      <c r="P84" s="29">
        <v>607.87281869317053</v>
      </c>
      <c r="Q84" s="29">
        <v>580.25153590130674</v>
      </c>
      <c r="R84" s="29">
        <v>556.51639902937427</v>
      </c>
      <c r="S84" s="29">
        <v>534.25281983732668</v>
      </c>
      <c r="T84" s="29">
        <v>515.22347609413885</v>
      </c>
      <c r="U84" s="29">
        <v>496.41184495795602</v>
      </c>
      <c r="V84" s="29">
        <v>482.10945332925814</v>
      </c>
      <c r="W84" s="29">
        <v>467.18816490291834</v>
      </c>
      <c r="DA84" s="58" t="s">
        <v>1017</v>
      </c>
    </row>
    <row r="85" spans="1:105" ht="12" customHeight="1" x14ac:dyDescent="0.25">
      <c r="A85" s="28" t="s">
        <v>46</v>
      </c>
      <c r="B85" s="29">
        <v>1915.6014382185126</v>
      </c>
      <c r="C85" s="29">
        <v>1899.0284594869363</v>
      </c>
      <c r="D85" s="29">
        <v>1881.1170779443546</v>
      </c>
      <c r="E85" s="29">
        <v>1859.6661970989526</v>
      </c>
      <c r="F85" s="29">
        <v>1833.0424246663163</v>
      </c>
      <c r="G85" s="29">
        <v>1809.5136758569156</v>
      </c>
      <c r="H85" s="29">
        <v>1780.9099035824102</v>
      </c>
      <c r="I85" s="29">
        <v>1750.8347694342367</v>
      </c>
      <c r="J85" s="29">
        <v>1719.8248488500378</v>
      </c>
      <c r="K85" s="29">
        <v>1691.3257684174455</v>
      </c>
      <c r="L85" s="29">
        <v>1663.6857944334645</v>
      </c>
      <c r="M85" s="29">
        <v>1638.4236263126006</v>
      </c>
      <c r="N85" s="29">
        <v>1603.8869330048542</v>
      </c>
      <c r="O85" s="29">
        <v>1552.9471732130285</v>
      </c>
      <c r="P85" s="29">
        <v>1503.8814642261341</v>
      </c>
      <c r="Q85" s="29">
        <v>1453.7147493423915</v>
      </c>
      <c r="R85" s="29">
        <v>1382.0869416097505</v>
      </c>
      <c r="S85" s="29">
        <v>1326.5834895716926</v>
      </c>
      <c r="T85" s="29">
        <v>1272.3852157723809</v>
      </c>
      <c r="U85" s="29">
        <v>1219.5390945429817</v>
      </c>
      <c r="V85" s="29">
        <v>1172.8869562478299</v>
      </c>
      <c r="W85" s="29">
        <v>1133.6293038271274</v>
      </c>
      <c r="DA85" s="58" t="s">
        <v>1018</v>
      </c>
    </row>
    <row r="86" spans="1:105" ht="12" customHeight="1" x14ac:dyDescent="0.25">
      <c r="A86" s="28" t="s">
        <v>45</v>
      </c>
      <c r="B86" s="29">
        <v>781.32664456780071</v>
      </c>
      <c r="C86" s="29">
        <v>766.71661645240079</v>
      </c>
      <c r="D86" s="29">
        <v>752.75252324028099</v>
      </c>
      <c r="E86" s="29">
        <v>739.24180724807047</v>
      </c>
      <c r="F86" s="29">
        <v>725.93529624466817</v>
      </c>
      <c r="G86" s="29">
        <v>713.83157707706323</v>
      </c>
      <c r="H86" s="29">
        <v>700.89088516112702</v>
      </c>
      <c r="I86" s="29">
        <v>687.84402225078043</v>
      </c>
      <c r="J86" s="29">
        <v>673.96562892969075</v>
      </c>
      <c r="K86" s="29">
        <v>661.90938608258557</v>
      </c>
      <c r="L86" s="29">
        <v>649.07194450912641</v>
      </c>
      <c r="M86" s="29">
        <v>631.26057293839176</v>
      </c>
      <c r="N86" s="29">
        <v>607.06373762483372</v>
      </c>
      <c r="O86" s="29">
        <v>586.97065322241974</v>
      </c>
      <c r="P86" s="29">
        <v>570.66849875069408</v>
      </c>
      <c r="Q86" s="29">
        <v>557.34939122255901</v>
      </c>
      <c r="R86" s="29">
        <v>549.66465114994969</v>
      </c>
      <c r="S86" s="29">
        <v>533.11211706247275</v>
      </c>
      <c r="T86" s="29">
        <v>519.04625916361636</v>
      </c>
      <c r="U86" s="29">
        <v>506.39854097524568</v>
      </c>
      <c r="V86" s="29">
        <v>495.89160652142607</v>
      </c>
      <c r="W86" s="29">
        <v>487.04339445744159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432.36346412499597</v>
      </c>
      <c r="C88" s="29">
        <v>424.47773108924031</v>
      </c>
      <c r="D88" s="29">
        <v>417.56187847616917</v>
      </c>
      <c r="E88" s="29">
        <v>411.16651271062739</v>
      </c>
      <c r="F88" s="29">
        <v>405.20054427743281</v>
      </c>
      <c r="G88" s="29">
        <v>397.91515674397408</v>
      </c>
      <c r="H88" s="29">
        <v>389.57472662409225</v>
      </c>
      <c r="I88" s="29">
        <v>377.22706040372753</v>
      </c>
      <c r="J88" s="29">
        <v>363.607428586921</v>
      </c>
      <c r="K88" s="29">
        <v>345.98468567504472</v>
      </c>
      <c r="L88" s="29">
        <v>329.39683143230087</v>
      </c>
      <c r="M88" s="29">
        <v>317.2077319522445</v>
      </c>
      <c r="N88" s="29">
        <v>304.50163622450219</v>
      </c>
      <c r="O88" s="29">
        <v>293.84448158091476</v>
      </c>
      <c r="P88" s="29">
        <v>280.73736615788692</v>
      </c>
      <c r="Q88" s="29">
        <v>257.1179083301929</v>
      </c>
      <c r="R88" s="29">
        <v>224.54654584639482</v>
      </c>
      <c r="S88" s="29">
        <v>202.48957348325567</v>
      </c>
      <c r="T88" s="29">
        <v>184.04898701522924</v>
      </c>
      <c r="U88" s="29">
        <v>171.72142687178467</v>
      </c>
      <c r="V88" s="29">
        <v>160.71030439013128</v>
      </c>
      <c r="W88" s="29">
        <v>154.40969545528796</v>
      </c>
      <c r="DA88" s="58" t="s">
        <v>1020</v>
      </c>
    </row>
    <row r="89" spans="1:105" ht="12" customHeight="1" x14ac:dyDescent="0.25">
      <c r="A89" s="28" t="s">
        <v>27</v>
      </c>
      <c r="B89" s="29">
        <v>409.69066735817512</v>
      </c>
      <c r="C89" s="29">
        <v>399.72587879697085</v>
      </c>
      <c r="D89" s="29">
        <v>390.29633853059983</v>
      </c>
      <c r="E89" s="29">
        <v>379.48787474904663</v>
      </c>
      <c r="F89" s="29">
        <v>370.08806805833848</v>
      </c>
      <c r="G89" s="29">
        <v>357.88202688949099</v>
      </c>
      <c r="H89" s="29">
        <v>340.64482376689926</v>
      </c>
      <c r="I89" s="29">
        <v>328.45576801285057</v>
      </c>
      <c r="J89" s="29">
        <v>314.76526756485407</v>
      </c>
      <c r="K89" s="29">
        <v>304.05312921727347</v>
      </c>
      <c r="L89" s="29">
        <v>290.02543168615625</v>
      </c>
      <c r="M89" s="29">
        <v>272.18475281687961</v>
      </c>
      <c r="N89" s="29">
        <v>258.62401417456664</v>
      </c>
      <c r="O89" s="29">
        <v>242.66600407629346</v>
      </c>
      <c r="P89" s="29">
        <v>229.37011559708213</v>
      </c>
      <c r="Q89" s="29">
        <v>214.5140356990824</v>
      </c>
      <c r="R89" s="29">
        <v>203.46535849345511</v>
      </c>
      <c r="S89" s="29">
        <v>197.37071657759762</v>
      </c>
      <c r="T89" s="29">
        <v>194.10165020100348</v>
      </c>
      <c r="U89" s="29">
        <v>192.29887094051193</v>
      </c>
      <c r="V89" s="29">
        <v>190.4587670620171</v>
      </c>
      <c r="W89" s="29">
        <v>188.38552045496093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78.189015036250211</v>
      </c>
      <c r="C91" s="31">
        <v>77.202043332508481</v>
      </c>
      <c r="D91" s="31">
        <v>75.622706216311329</v>
      </c>
      <c r="E91" s="31">
        <v>73.857661547259752</v>
      </c>
      <c r="F91" s="31">
        <v>71.884191806349179</v>
      </c>
      <c r="G91" s="31">
        <v>69.774198470833312</v>
      </c>
      <c r="H91" s="31">
        <v>67.82777960677538</v>
      </c>
      <c r="I91" s="31">
        <v>65.8874999114567</v>
      </c>
      <c r="J91" s="31">
        <v>63.940668148324917</v>
      </c>
      <c r="K91" s="31">
        <v>61.78664181019299</v>
      </c>
      <c r="L91" s="31">
        <v>59.217016160295842</v>
      </c>
      <c r="M91" s="31">
        <v>56.370861545492872</v>
      </c>
      <c r="N91" s="31">
        <v>53.44211957634267</v>
      </c>
      <c r="O91" s="31">
        <v>51.365892600160926</v>
      </c>
      <c r="P91" s="31">
        <v>49.069022818089181</v>
      </c>
      <c r="Q91" s="31">
        <v>45.763651543039401</v>
      </c>
      <c r="R91" s="31">
        <v>42.565468153319905</v>
      </c>
      <c r="S91" s="31">
        <v>38.908083494118024</v>
      </c>
      <c r="T91" s="31">
        <v>35.105287367174462</v>
      </c>
      <c r="U91" s="31">
        <v>31.672617854161221</v>
      </c>
      <c r="V91" s="31">
        <v>28.981690527635934</v>
      </c>
      <c r="W91" s="31">
        <v>26.647716642017169</v>
      </c>
      <c r="DA91" s="59" t="s">
        <v>1022</v>
      </c>
    </row>
    <row r="92" spans="1:105" ht="12" customHeight="1" x14ac:dyDescent="0.25">
      <c r="A92" s="32" t="s">
        <v>25</v>
      </c>
      <c r="B92" s="33">
        <v>9880.027609654855</v>
      </c>
      <c r="C92" s="33">
        <v>9694.7378993459442</v>
      </c>
      <c r="D92" s="33">
        <v>9572.3911027423219</v>
      </c>
      <c r="E92" s="33">
        <v>9473.2358697503678</v>
      </c>
      <c r="F92" s="33">
        <v>9390.5384960920383</v>
      </c>
      <c r="G92" s="33">
        <v>9307.655244560081</v>
      </c>
      <c r="H92" s="33">
        <v>9215.0828353391607</v>
      </c>
      <c r="I92" s="33">
        <v>9118.607394359271</v>
      </c>
      <c r="J92" s="33">
        <v>9027.0728034178464</v>
      </c>
      <c r="K92" s="33">
        <v>8875.4722777680945</v>
      </c>
      <c r="L92" s="33">
        <v>8766.5344723853905</v>
      </c>
      <c r="M92" s="33">
        <v>8672.9822052963464</v>
      </c>
      <c r="N92" s="33">
        <v>8559.892561866709</v>
      </c>
      <c r="O92" s="33">
        <v>8474.5545664985366</v>
      </c>
      <c r="P92" s="33">
        <v>8371.5165391704613</v>
      </c>
      <c r="Q92" s="33">
        <v>8242.0621828023886</v>
      </c>
      <c r="R92" s="33">
        <v>8101.0566843941715</v>
      </c>
      <c r="S92" s="33">
        <v>7848.5501280614017</v>
      </c>
      <c r="T92" s="33">
        <v>7642.3864057656874</v>
      </c>
      <c r="U92" s="33">
        <v>7477.1830655068588</v>
      </c>
      <c r="V92" s="33">
        <v>7354.9576664787901</v>
      </c>
      <c r="W92" s="33">
        <v>7273.7789842428328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49.024058756454863</v>
      </c>
      <c r="D96" s="29">
        <v>46.640108867495542</v>
      </c>
      <c r="E96" s="29">
        <v>44.447022076964231</v>
      </c>
      <c r="F96" s="29">
        <v>42.403261241754912</v>
      </c>
      <c r="G96" s="29">
        <v>40.141822173242446</v>
      </c>
      <c r="H96" s="29">
        <v>38.504829927410448</v>
      </c>
      <c r="I96" s="29">
        <v>36.434661100057198</v>
      </c>
      <c r="J96" s="29">
        <v>34.990241588714859</v>
      </c>
      <c r="K96" s="29">
        <v>33.601865897674443</v>
      </c>
      <c r="L96" s="29">
        <v>31.870522437467589</v>
      </c>
      <c r="M96" s="29">
        <v>31.00385988346488</v>
      </c>
      <c r="N96" s="29">
        <v>29.868422636006695</v>
      </c>
      <c r="O96" s="29">
        <v>28.896144355273304</v>
      </c>
      <c r="P96" s="29">
        <v>27.826793749220379</v>
      </c>
      <c r="Q96" s="29">
        <v>26.094793688365851</v>
      </c>
      <c r="R96" s="29">
        <v>25.394531265580142</v>
      </c>
      <c r="S96" s="29">
        <v>24.930243357595621</v>
      </c>
      <c r="T96" s="29">
        <v>24.489985405430001</v>
      </c>
      <c r="U96" s="29">
        <v>24.033665955982347</v>
      </c>
      <c r="V96" s="29">
        <v>24.022427515114469</v>
      </c>
      <c r="W96" s="29">
        <v>23.870591738372759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782.85271371048918</v>
      </c>
      <c r="D97" s="29">
        <v>733.79131804061001</v>
      </c>
      <c r="E97" s="29">
        <v>695.01782691859285</v>
      </c>
      <c r="F97" s="29">
        <v>667.50801685959482</v>
      </c>
      <c r="G97" s="29">
        <v>641.25028601019108</v>
      </c>
      <c r="H97" s="29">
        <v>617.73649300879663</v>
      </c>
      <c r="I97" s="29">
        <v>595.07464421610416</v>
      </c>
      <c r="J97" s="29">
        <v>574.3550910750231</v>
      </c>
      <c r="K97" s="29">
        <v>557.10215485731942</v>
      </c>
      <c r="L97" s="29">
        <v>525.48565826158062</v>
      </c>
      <c r="M97" s="29">
        <v>499.18966056631473</v>
      </c>
      <c r="N97" s="29">
        <v>477.12163248309946</v>
      </c>
      <c r="O97" s="29">
        <v>456.43566216797655</v>
      </c>
      <c r="P97" s="29">
        <v>445.05525357386921</v>
      </c>
      <c r="Q97" s="29">
        <v>440.18518933258014</v>
      </c>
      <c r="R97" s="29">
        <v>434.85947407683193</v>
      </c>
      <c r="S97" s="29">
        <v>428.31568321752178</v>
      </c>
      <c r="T97" s="29">
        <v>421.01857676818747</v>
      </c>
      <c r="U97" s="29">
        <v>413.9876679255625</v>
      </c>
      <c r="V97" s="29">
        <v>407.01150237116605</v>
      </c>
      <c r="W97" s="29">
        <v>404.15651666366352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1821.131408783694</v>
      </c>
      <c r="D98" s="29">
        <v>1781.8332861346073</v>
      </c>
      <c r="E98" s="29">
        <v>1746.2755742583302</v>
      </c>
      <c r="F98" s="29">
        <v>1708.5865258798565</v>
      </c>
      <c r="G98" s="29">
        <v>1674.7966588156826</v>
      </c>
      <c r="H98" s="29">
        <v>1652.7279730451648</v>
      </c>
      <c r="I98" s="29">
        <v>1620.6485317145916</v>
      </c>
      <c r="J98" s="29">
        <v>1586.9371589593281</v>
      </c>
      <c r="K98" s="29">
        <v>1551.8190004243647</v>
      </c>
      <c r="L98" s="29">
        <v>1533.7333631441127</v>
      </c>
      <c r="M98" s="29">
        <v>1479.2448368644616</v>
      </c>
      <c r="N98" s="29">
        <v>1428.6916950710622</v>
      </c>
      <c r="O98" s="29">
        <v>1355.7617202663937</v>
      </c>
      <c r="P98" s="29">
        <v>1256.426489861055</v>
      </c>
      <c r="Q98" s="29">
        <v>1151.2766727885676</v>
      </c>
      <c r="R98" s="29">
        <v>1087.457717738577</v>
      </c>
      <c r="S98" s="29">
        <v>1056.9869246375874</v>
      </c>
      <c r="T98" s="29">
        <v>1039.002316507356</v>
      </c>
      <c r="U98" s="29">
        <v>1014.669553916845</v>
      </c>
      <c r="V98" s="29">
        <v>1003.1029299363282</v>
      </c>
      <c r="W98" s="29">
        <v>985.93506069044508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700.59459993272185</v>
      </c>
      <c r="D99" s="29">
        <v>683.48939188541601</v>
      </c>
      <c r="E99" s="29">
        <v>667.62008018023641</v>
      </c>
      <c r="F99" s="29">
        <v>650.80944093704807</v>
      </c>
      <c r="G99" s="29">
        <v>633.41415834480051</v>
      </c>
      <c r="H99" s="29">
        <v>621.97310090996029</v>
      </c>
      <c r="I99" s="29">
        <v>605.25793725396011</v>
      </c>
      <c r="J99" s="29">
        <v>587.45763960280419</v>
      </c>
      <c r="K99" s="29">
        <v>573.71718543064969</v>
      </c>
      <c r="L99" s="29">
        <v>552.10306982397333</v>
      </c>
      <c r="M99" s="29">
        <v>529.86736068156904</v>
      </c>
      <c r="N99" s="29">
        <v>516.4553043559921</v>
      </c>
      <c r="O99" s="29">
        <v>500.230639422862</v>
      </c>
      <c r="P99" s="29">
        <v>494.61414785251065</v>
      </c>
      <c r="Q99" s="29">
        <v>485.79862027067009</v>
      </c>
      <c r="R99" s="29">
        <v>481.19450699288728</v>
      </c>
      <c r="S99" s="29">
        <v>475.23251517948597</v>
      </c>
      <c r="T99" s="29">
        <v>467.9454165029299</v>
      </c>
      <c r="U99" s="29">
        <v>461.18911159468632</v>
      </c>
      <c r="V99" s="29">
        <v>454.50487041670516</v>
      </c>
      <c r="W99" s="29">
        <v>451.1862232122636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403.47633335069713</v>
      </c>
      <c r="D101" s="29">
        <v>395.64923324671582</v>
      </c>
      <c r="E101" s="29">
        <v>388.9669310762726</v>
      </c>
      <c r="F101" s="29">
        <v>380.80177565471939</v>
      </c>
      <c r="G101" s="29">
        <v>370.09392954005745</v>
      </c>
      <c r="H101" s="29">
        <v>361.10851544367119</v>
      </c>
      <c r="I101" s="29">
        <v>340.46542772092897</v>
      </c>
      <c r="J101" s="29">
        <v>330.36707302054913</v>
      </c>
      <c r="K101" s="29">
        <v>305.62456213329409</v>
      </c>
      <c r="L101" s="29">
        <v>287.75955799291199</v>
      </c>
      <c r="M101" s="29">
        <v>271.50106398250222</v>
      </c>
      <c r="N101" s="29">
        <v>259.13696855517901</v>
      </c>
      <c r="O101" s="29">
        <v>240.54394604127754</v>
      </c>
      <c r="P101" s="29">
        <v>217.52405227962683</v>
      </c>
      <c r="Q101" s="29">
        <v>174.30364084316773</v>
      </c>
      <c r="R101" s="29">
        <v>156.32680146607223</v>
      </c>
      <c r="S101" s="29">
        <v>152.86675047230531</v>
      </c>
      <c r="T101" s="29">
        <v>148.99111936547584</v>
      </c>
      <c r="U101" s="29">
        <v>145.32282235116233</v>
      </c>
      <c r="V101" s="29">
        <v>138.45647137141776</v>
      </c>
      <c r="W101" s="29">
        <v>137.25404653413034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384.08254000914303</v>
      </c>
      <c r="D102" s="29">
        <v>371.18066441415164</v>
      </c>
      <c r="E102" s="29">
        <v>359.83834753796089</v>
      </c>
      <c r="F102" s="29">
        <v>348.39066045905639</v>
      </c>
      <c r="G102" s="29">
        <v>334.26071699679227</v>
      </c>
      <c r="H102" s="29">
        <v>319.75528856386853</v>
      </c>
      <c r="I102" s="29">
        <v>307.14758447958161</v>
      </c>
      <c r="J102" s="29">
        <v>291.833902389147</v>
      </c>
      <c r="K102" s="29">
        <v>277.94088254824055</v>
      </c>
      <c r="L102" s="29">
        <v>261.36107199937965</v>
      </c>
      <c r="M102" s="29">
        <v>244.98672515334334</v>
      </c>
      <c r="N102" s="29">
        <v>232.3132574224328</v>
      </c>
      <c r="O102" s="29">
        <v>211.61622839590402</v>
      </c>
      <c r="P102" s="29">
        <v>200.30198021067307</v>
      </c>
      <c r="Q102" s="29">
        <v>194.87238890657181</v>
      </c>
      <c r="R102" s="29">
        <v>194.18637457695439</v>
      </c>
      <c r="S102" s="29">
        <v>192.94395396190211</v>
      </c>
      <c r="T102" s="29">
        <v>190.95689472613282</v>
      </c>
      <c r="U102" s="29">
        <v>188.71027146385737</v>
      </c>
      <c r="V102" s="29">
        <v>186.63328414080289</v>
      </c>
      <c r="W102" s="29">
        <v>184.6693736068905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74.824542568231195</v>
      </c>
      <c r="D104" s="31">
        <v>72.529187096167888</v>
      </c>
      <c r="E104" s="31">
        <v>70.559886462173395</v>
      </c>
      <c r="F104" s="31">
        <v>68.486157009264048</v>
      </c>
      <c r="G104" s="31">
        <v>66.665089886869097</v>
      </c>
      <c r="H104" s="31">
        <v>64.669199904498285</v>
      </c>
      <c r="I104" s="31">
        <v>62.974089230912938</v>
      </c>
      <c r="J104" s="31">
        <v>60.626943409997118</v>
      </c>
      <c r="K104" s="31">
        <v>57.951367587301448</v>
      </c>
      <c r="L104" s="31">
        <v>54.541725626407462</v>
      </c>
      <c r="M104" s="31">
        <v>50.891517139750469</v>
      </c>
      <c r="N104" s="31">
        <v>47.900935313738437</v>
      </c>
      <c r="O104" s="31">
        <v>45.591314108265806</v>
      </c>
      <c r="P104" s="31">
        <v>41.955126566203027</v>
      </c>
      <c r="Q104" s="31">
        <v>37.77203843693998</v>
      </c>
      <c r="R104" s="31">
        <v>30.877604221785138</v>
      </c>
      <c r="S104" s="31">
        <v>24.455506920760754</v>
      </c>
      <c r="T104" s="31">
        <v>19.135225873088014</v>
      </c>
      <c r="U104" s="31">
        <v>15.277942067050493</v>
      </c>
      <c r="V104" s="31">
        <v>13.573574317036611</v>
      </c>
      <c r="W104" s="31">
        <v>12.661765352879684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9281.8117160752226</v>
      </c>
      <c r="D105" s="33">
        <v>9156.7090423645132</v>
      </c>
      <c r="E105" s="33">
        <v>9023.0395741305383</v>
      </c>
      <c r="F105" s="33">
        <v>8999.4171996641053</v>
      </c>
      <c r="G105" s="33">
        <v>8933.748424975649</v>
      </c>
      <c r="H105" s="33">
        <v>8859.6094208471786</v>
      </c>
      <c r="I105" s="33">
        <v>8847.6445001659122</v>
      </c>
      <c r="J105" s="33">
        <v>8818.7384690605541</v>
      </c>
      <c r="K105" s="33">
        <v>8648.8734454138503</v>
      </c>
      <c r="L105" s="33">
        <v>8522.946511923923</v>
      </c>
      <c r="M105" s="33">
        <v>8340.1607385459247</v>
      </c>
      <c r="N105" s="33">
        <v>8002.1561022103479</v>
      </c>
      <c r="O105" s="33">
        <v>7898.615248654085</v>
      </c>
      <c r="P105" s="33">
        <v>7734.0442945214445</v>
      </c>
      <c r="Q105" s="33">
        <v>7633.7820003027273</v>
      </c>
      <c r="R105" s="33">
        <v>7515.8722260570094</v>
      </c>
      <c r="S105" s="33">
        <v>7377.1305197314105</v>
      </c>
      <c r="T105" s="33">
        <v>7230.7628022503723</v>
      </c>
      <c r="U105" s="33">
        <v>7086.7072388969136</v>
      </c>
      <c r="V105" s="33">
        <v>6946.957353908283</v>
      </c>
      <c r="W105" s="33">
        <v>6837.5810993841988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1.1252048093304341</v>
      </c>
      <c r="C109" s="43">
        <f>C31/RES_summary!C$6</f>
        <v>1.1341919252641004</v>
      </c>
      <c r="D109" s="43">
        <f>D31/RES_summary!D$6</f>
        <v>1.1431852672892473</v>
      </c>
      <c r="E109" s="43">
        <f>E31/RES_summary!E$6</f>
        <v>1.1521803498852632</v>
      </c>
      <c r="F109" s="43">
        <f>F31/RES_summary!F$6</f>
        <v>1.1611722443334132</v>
      </c>
      <c r="G109" s="43">
        <f>G31/RES_summary!G$6</f>
        <v>1.1701632438680347</v>
      </c>
      <c r="H109" s="43">
        <f>H31/RES_summary!H$6</f>
        <v>1.1791515429652191</v>
      </c>
      <c r="I109" s="43">
        <f>I31/RES_summary!I$6</f>
        <v>1.1881324707448684</v>
      </c>
      <c r="J109" s="43">
        <f>J31/RES_summary!J$6</f>
        <v>1.1971070851896626</v>
      </c>
      <c r="K109" s="43">
        <f>K31/RES_summary!K$6</f>
        <v>1.2060686489249697</v>
      </c>
      <c r="L109" s="43">
        <f>L31/RES_summary!L$6</f>
        <v>1.2150008476012883</v>
      </c>
      <c r="M109" s="43">
        <f>M31/RES_summary!M$6</f>
        <v>1.223100002378501</v>
      </c>
      <c r="N109" s="43">
        <f>N31/RES_summary!N$6</f>
        <v>1.2373592355735576</v>
      </c>
      <c r="O109" s="43">
        <f>O31/RES_summary!O$6</f>
        <v>1.2464256891645076</v>
      </c>
      <c r="P109" s="43">
        <f>P31/RES_summary!P$6</f>
        <v>1.2545778380899877</v>
      </c>
      <c r="Q109" s="43">
        <f>Q31/RES_summary!Q$6</f>
        <v>1.2620005313451323</v>
      </c>
      <c r="R109" s="43">
        <f>R31/RES_summary!R$6</f>
        <v>1.2686069359308085</v>
      </c>
      <c r="S109" s="43">
        <f>S31/RES_summary!S$6</f>
        <v>1.274927815286194</v>
      </c>
      <c r="T109" s="43">
        <f>T31/RES_summary!T$6</f>
        <v>1.2810354254563854</v>
      </c>
      <c r="U109" s="43">
        <f>U31/RES_summary!U$6</f>
        <v>1.2872700303835021</v>
      </c>
      <c r="V109" s="43">
        <f>V31/RES_summary!V$6</f>
        <v>1.2960004920724293</v>
      </c>
      <c r="W109" s="43">
        <f>W31/RES_summary!W$6</f>
        <v>1.3049994652305485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0.80387730088006903</v>
      </c>
      <c r="C110" s="43">
        <f>C32/RES_summary!C$6</f>
        <v>0.81318357920501594</v>
      </c>
      <c r="D110" s="43">
        <f>D32/RES_summary!D$6</f>
        <v>0.82248620720943511</v>
      </c>
      <c r="E110" s="43">
        <f>E32/RES_summary!E$6</f>
        <v>0.83178823587469553</v>
      </c>
      <c r="F110" s="43">
        <f>F32/RES_summary!F$6</f>
        <v>0.84109107229864599</v>
      </c>
      <c r="G110" s="43">
        <f>G32/RES_summary!G$6</f>
        <v>0.85039638414744467</v>
      </c>
      <c r="H110" s="43">
        <f>H32/RES_summary!H$6</f>
        <v>0.85970246290347252</v>
      </c>
      <c r="I110" s="43">
        <f>I32/RES_summary!I$6</f>
        <v>0.86901372836719981</v>
      </c>
      <c r="J110" s="43">
        <f>J32/RES_summary!J$6</f>
        <v>0.87832850053682088</v>
      </c>
      <c r="K110" s="43">
        <f>K32/RES_summary!K$6</f>
        <v>0.88765416216692006</v>
      </c>
      <c r="L110" s="43">
        <f>L32/RES_summary!L$6</f>
        <v>0.89699949143922697</v>
      </c>
      <c r="M110" s="43">
        <f>M32/RES_summary!M$6</f>
        <v>0.90700060821670181</v>
      </c>
      <c r="N110" s="43">
        <f>N32/RES_summary!N$6</f>
        <v>0.91600008155331891</v>
      </c>
      <c r="O110" s="43">
        <f>O32/RES_summary!O$6</f>
        <v>0.92403347067068764</v>
      </c>
      <c r="P110" s="43">
        <f>P32/RES_summary!P$6</f>
        <v>0.93187227004791995</v>
      </c>
      <c r="Q110" s="43">
        <f>Q32/RES_summary!Q$6</f>
        <v>0.93900022506019942</v>
      </c>
      <c r="R110" s="43">
        <f>R32/RES_summary!R$6</f>
        <v>0.94</v>
      </c>
      <c r="S110" s="43">
        <f>S32/RES_summary!S$6</f>
        <v>0.94232799613916784</v>
      </c>
      <c r="T110" s="43">
        <f>T32/RES_summary!T$6</f>
        <v>0.94497425309493299</v>
      </c>
      <c r="U110" s="43">
        <f>U32/RES_summary!U$6</f>
        <v>0.94900037480960464</v>
      </c>
      <c r="V110" s="43">
        <f>V32/RES_summary!V$6</f>
        <v>0.96499977131249282</v>
      </c>
      <c r="W110" s="43">
        <f>W32/RES_summary!W$6</f>
        <v>0.98099995596016287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9.0107053044937661E-3</v>
      </c>
      <c r="C111" s="43">
        <f>C33/RES_summary!C$6</f>
        <v>1.0133346732009137E-2</v>
      </c>
      <c r="D111" s="43">
        <f>D33/RES_summary!D$6</f>
        <v>1.1055582143829316E-2</v>
      </c>
      <c r="E111" s="43">
        <f>E33/RES_summary!E$6</f>
        <v>1.2101109297726767E-2</v>
      </c>
      <c r="F111" s="43">
        <f>F33/RES_summary!F$6</f>
        <v>1.3490834091556048E-2</v>
      </c>
      <c r="G111" s="43">
        <f>G33/RES_summary!G$6</f>
        <v>1.4736390928046572E-2</v>
      </c>
      <c r="H111" s="43">
        <f>H33/RES_summary!H$6</f>
        <v>1.6408346892513942E-2</v>
      </c>
      <c r="I111" s="43">
        <f>I33/RES_summary!I$6</f>
        <v>1.8353800027866126E-2</v>
      </c>
      <c r="J111" s="43">
        <f>J33/RES_summary!J$6</f>
        <v>2.0417790327080288E-2</v>
      </c>
      <c r="K111" s="43">
        <f>K33/RES_summary!K$6</f>
        <v>2.2594088433140255E-2</v>
      </c>
      <c r="L111" s="43">
        <f>L33/RES_summary!L$6</f>
        <v>2.5053398881166301E-2</v>
      </c>
      <c r="M111" s="43">
        <f>M33/RES_summary!M$6</f>
        <v>2.6759835951383436E-2</v>
      </c>
      <c r="N111" s="43">
        <f>N33/RES_summary!N$6</f>
        <v>2.9563078094098937E-2</v>
      </c>
      <c r="O111" s="43">
        <f>O33/RES_summary!O$6</f>
        <v>3.3227710996899293E-2</v>
      </c>
      <c r="P111" s="43">
        <f>P33/RES_summary!P$6</f>
        <v>3.6502268775709258E-2</v>
      </c>
      <c r="Q111" s="43">
        <f>Q33/RES_summary!Q$6</f>
        <v>3.9116477960176192E-2</v>
      </c>
      <c r="R111" s="43">
        <f>R33/RES_summary!R$6</f>
        <v>4.3919724578050212E-2</v>
      </c>
      <c r="S111" s="43">
        <f>S33/RES_summary!S$6</f>
        <v>4.7990275446655788E-2</v>
      </c>
      <c r="T111" s="43">
        <f>T33/RES_summary!T$6</f>
        <v>5.2370265792931227E-2</v>
      </c>
      <c r="U111" s="43">
        <f>U33/RES_summary!U$6</f>
        <v>5.6593060440042427E-2</v>
      </c>
      <c r="V111" s="43">
        <f>V33/RES_summary!V$6</f>
        <v>6.1337143740349778E-2</v>
      </c>
      <c r="W111" s="43">
        <f>W33/RES_summary!W$6</f>
        <v>6.7001893712998667E-2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4.9999728429617106E-2</v>
      </c>
      <c r="C112" s="43">
        <f>C34/RES_summary!C$6</f>
        <v>5.7742311163908273E-2</v>
      </c>
      <c r="D112" s="43">
        <f>D34/RES_summary!D$6</f>
        <v>6.5454597211374407E-2</v>
      </c>
      <c r="E112" s="43">
        <f>E34/RES_summary!E$6</f>
        <v>7.3165358327487814E-2</v>
      </c>
      <c r="F112" s="43">
        <f>F34/RES_summary!F$6</f>
        <v>8.0882134642890194E-2</v>
      </c>
      <c r="G112" s="43">
        <f>G34/RES_summary!G$6</f>
        <v>8.8609818522285513E-2</v>
      </c>
      <c r="H112" s="43">
        <f>H34/RES_summary!H$6</f>
        <v>9.6362315212705302E-2</v>
      </c>
      <c r="I112" s="43">
        <f>I34/RES_summary!I$6</f>
        <v>0.10414706433806771</v>
      </c>
      <c r="J112" s="43">
        <f>J34/RES_summary!J$6</f>
        <v>0.11197998123240538</v>
      </c>
      <c r="K112" s="43">
        <f>K34/RES_summary!K$6</f>
        <v>0.11989694874859083</v>
      </c>
      <c r="L112" s="43">
        <f>L34/RES_summary!L$6</f>
        <v>0.12799966095948465</v>
      </c>
      <c r="M112" s="43">
        <f>M34/RES_summary!M$6</f>
        <v>0.1419999116556746</v>
      </c>
      <c r="N112" s="43">
        <f>N34/RES_summary!N$6</f>
        <v>0.16900056407712225</v>
      </c>
      <c r="O112" s="43">
        <f>O34/RES_summary!O$6</f>
        <v>0.19540245508219004</v>
      </c>
      <c r="P112" s="43">
        <f>P34/RES_summary!P$6</f>
        <v>0.22133412493108859</v>
      </c>
      <c r="Q112" s="43">
        <f>Q34/RES_summary!Q$6</f>
        <v>0.24400079194115268</v>
      </c>
      <c r="R112" s="43">
        <f>R34/RES_summary!R$6</f>
        <v>0.23799983205978673</v>
      </c>
      <c r="S112" s="43">
        <f>S34/RES_summary!S$6</f>
        <v>0.26497760750292776</v>
      </c>
      <c r="T112" s="43">
        <f>T34/RES_summary!T$6</f>
        <v>0.29581439378483587</v>
      </c>
      <c r="U112" s="43">
        <f>U34/RES_summary!U$6</f>
        <v>0.32799987240524098</v>
      </c>
      <c r="V112" s="43">
        <f>V34/RES_summary!V$6</f>
        <v>0.36800078226899013</v>
      </c>
      <c r="W112" s="43">
        <f>W34/RES_summary!W$6</f>
        <v>0.40800078013425861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0.24166625119463936</v>
      </c>
      <c r="C114" s="43">
        <f>C36/RES_summary!C$6</f>
        <v>0.29818235798313891</v>
      </c>
      <c r="D114" s="43">
        <f>D36/RES_summary!D$6</f>
        <v>0.34823751296271332</v>
      </c>
      <c r="E114" s="43">
        <f>E36/RES_summary!E$6</f>
        <v>0.39367761668303841</v>
      </c>
      <c r="F114" s="43">
        <f>F36/RES_summary!F$6</f>
        <v>0.42699049783354004</v>
      </c>
      <c r="G114" s="43">
        <f>G36/RES_summary!G$6</f>
        <v>0.4748567031059665</v>
      </c>
      <c r="H114" s="43">
        <f>H36/RES_summary!H$6</f>
        <v>0.52759235960062734</v>
      </c>
      <c r="I114" s="43">
        <f>I36/RES_summary!I$6</f>
        <v>0.61224495533417278</v>
      </c>
      <c r="J114" s="43">
        <f>J36/RES_summary!J$6</f>
        <v>0.73767978866815576</v>
      </c>
      <c r="K114" s="43">
        <f>K36/RES_summary!K$6</f>
        <v>0.87482515293068719</v>
      </c>
      <c r="L114" s="43">
        <f>L36/RES_summary!L$6</f>
        <v>1.0353090722728431</v>
      </c>
      <c r="M114" s="43">
        <f>M36/RES_summary!M$6</f>
        <v>1.1294099770316777</v>
      </c>
      <c r="N114" s="43">
        <f>N36/RES_summary!N$6</f>
        <v>1.277333853036678</v>
      </c>
      <c r="O114" s="43">
        <f>O36/RES_summary!O$6</f>
        <v>1.3555997715162584</v>
      </c>
      <c r="P114" s="43">
        <f>P36/RES_summary!P$6</f>
        <v>1.4353630507371353</v>
      </c>
      <c r="Q114" s="43">
        <f>Q36/RES_summary!Q$6</f>
        <v>1.5950289437431371</v>
      </c>
      <c r="R114" s="43">
        <f>R36/RES_summary!R$6</f>
        <v>1.9030313084083597</v>
      </c>
      <c r="S114" s="43">
        <f>S36/RES_summary!S$6</f>
        <v>2.0577541092150478</v>
      </c>
      <c r="T114" s="43">
        <f>T36/RES_summary!T$6</f>
        <v>2.2256958159256213</v>
      </c>
      <c r="U114" s="43">
        <f>U36/RES_summary!U$6</f>
        <v>2.4558027305661936</v>
      </c>
      <c r="V114" s="43">
        <f>V36/RES_summary!V$6</f>
        <v>2.569437238380349</v>
      </c>
      <c r="W114" s="43">
        <f>W36/RES_summary!W$6</f>
        <v>2.6610722811077365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0.14771657449203857</v>
      </c>
      <c r="C115" s="43">
        <f>C37/RES_summary!C$6</f>
        <v>0.19496051229911893</v>
      </c>
      <c r="D115" s="43">
        <f>D37/RES_summary!D$6</f>
        <v>0.23219086448531182</v>
      </c>
      <c r="E115" s="43">
        <f>E37/RES_summary!E$6</f>
        <v>0.28365644804617712</v>
      </c>
      <c r="F115" s="43">
        <f>F37/RES_summary!F$6</f>
        <v>0.31961766170940586</v>
      </c>
      <c r="G115" s="43">
        <f>G37/RES_summary!G$6</f>
        <v>0.38972060986600371</v>
      </c>
      <c r="H115" s="43">
        <f>H37/RES_summary!H$6</f>
        <v>0.47759029724862384</v>
      </c>
      <c r="I115" s="43">
        <f>I37/RES_summary!I$6</f>
        <v>0.54849106324051444</v>
      </c>
      <c r="J115" s="43">
        <f>J37/RES_summary!J$6</f>
        <v>0.62667110245976076</v>
      </c>
      <c r="K115" s="43">
        <f>K37/RES_summary!K$6</f>
        <v>0.70692544379737166</v>
      </c>
      <c r="L115" s="43">
        <f>L37/RES_summary!L$6</f>
        <v>0.8117459872706656</v>
      </c>
      <c r="M115" s="43">
        <f>M37/RES_summary!M$6</f>
        <v>0.90274655499155931</v>
      </c>
      <c r="N115" s="43">
        <f>N37/RES_summary!N$6</f>
        <v>0.97309237851975949</v>
      </c>
      <c r="O115" s="43">
        <f>O37/RES_summary!O$6</f>
        <v>1.0408003818615934</v>
      </c>
      <c r="P115" s="43">
        <f>P37/RES_summary!P$6</f>
        <v>1.1250972427918919</v>
      </c>
      <c r="Q115" s="43">
        <f>Q37/RES_summary!Q$6</f>
        <v>1.2981860528795408</v>
      </c>
      <c r="R115" s="43">
        <f>R37/RES_summary!R$6</f>
        <v>1.4647559791301361</v>
      </c>
      <c r="S115" s="43">
        <f>S37/RES_summary!S$6</f>
        <v>1.610999135390575</v>
      </c>
      <c r="T115" s="43">
        <f>T37/RES_summary!T$6</f>
        <v>1.7722268516334403</v>
      </c>
      <c r="U115" s="43">
        <f>U37/RES_summary!U$6</f>
        <v>1.8980190557183871</v>
      </c>
      <c r="V115" s="43">
        <f>V37/RES_summary!V$6</f>
        <v>2.0275973324150391</v>
      </c>
      <c r="W115" s="43">
        <f>W37/RES_summary!W$6</f>
        <v>2.1323226029845435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5.7008363156158062</v>
      </c>
      <c r="C117" s="44">
        <f>C39/RES_summary!C$6</f>
        <v>6.0713392246616138</v>
      </c>
      <c r="D117" s="44">
        <f>D39/RES_summary!D$6</f>
        <v>6.6032925813186338</v>
      </c>
      <c r="E117" s="44">
        <f>E39/RES_summary!E$6</f>
        <v>6.8936982088329728</v>
      </c>
      <c r="F117" s="44">
        <f>F39/RES_summary!F$6</f>
        <v>7.1318064411971331</v>
      </c>
      <c r="G117" s="44">
        <f>G39/RES_summary!G$6</f>
        <v>7.6607565672719815</v>
      </c>
      <c r="H117" s="44">
        <f>H39/RES_summary!H$6</f>
        <v>7.8433652759619399</v>
      </c>
      <c r="I117" s="44">
        <f>I39/RES_summary!I$6</f>
        <v>8.1093046599860941</v>
      </c>
      <c r="J117" s="44">
        <f>J39/RES_summary!J$6</f>
        <v>8.335028888681947</v>
      </c>
      <c r="K117" s="44">
        <f>K39/RES_summary!K$6</f>
        <v>8.6794225549587427</v>
      </c>
      <c r="L117" s="44">
        <f>L39/RES_summary!L$6</f>
        <v>9.0370144933390204</v>
      </c>
      <c r="M117" s="44">
        <f>M39/RES_summary!M$6</f>
        <v>9.2802146250261277</v>
      </c>
      <c r="N117" s="44">
        <f>N39/RES_summary!N$6</f>
        <v>9.747825713113297</v>
      </c>
      <c r="O117" s="44">
        <f>O39/RES_summary!O$6</f>
        <v>9.970710494266827</v>
      </c>
      <c r="P117" s="44">
        <f>P39/RES_summary!P$6</f>
        <v>10.23006189915866</v>
      </c>
      <c r="Q117" s="44">
        <f>Q39/RES_summary!Q$6</f>
        <v>10.745188303146735</v>
      </c>
      <c r="R117" s="44">
        <f>R39/RES_summary!R$6</f>
        <v>10.921009608927509</v>
      </c>
      <c r="S117" s="44">
        <f>S39/RES_summary!S$6</f>
        <v>11.412211049151917</v>
      </c>
      <c r="T117" s="44">
        <f>T39/RES_summary!T$6</f>
        <v>12.009219896807306</v>
      </c>
      <c r="U117" s="44">
        <f>U39/RES_summary!U$6</f>
        <v>12.377449256303787</v>
      </c>
      <c r="V117" s="44">
        <f>V39/RES_summary!V$6</f>
        <v>12.749479463913845</v>
      </c>
      <c r="W117" s="44">
        <f>W39/RES_summary!W$6</f>
        <v>13.382198594394055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0.28339383302866694</v>
      </c>
      <c r="C118" s="45">
        <f>C40/RES_summary!C$6</f>
        <v>0.35905530559977045</v>
      </c>
      <c r="D118" s="45">
        <f>D40/RES_summary!D$6</f>
        <v>0.40277141968637298</v>
      </c>
      <c r="E118" s="45">
        <f>E40/RES_summary!E$6</f>
        <v>0.42294165270948203</v>
      </c>
      <c r="F118" s="45">
        <f>F40/RES_summary!F$6</f>
        <v>0.43147049919342573</v>
      </c>
      <c r="G118" s="45">
        <f>G40/RES_summary!G$6</f>
        <v>0.442541569440349</v>
      </c>
      <c r="H118" s="45">
        <f>H40/RES_summary!H$6</f>
        <v>0.45188729564335228</v>
      </c>
      <c r="I118" s="45">
        <f>I40/RES_summary!I$6</f>
        <v>0.47262467878583142</v>
      </c>
      <c r="J118" s="45">
        <f>J40/RES_summary!J$6</f>
        <v>0.48988685831499534</v>
      </c>
      <c r="K118" s="45">
        <f>K40/RES_summary!K$6</f>
        <v>0.52553947377067245</v>
      </c>
      <c r="L118" s="45">
        <f>L40/RES_summary!L$6</f>
        <v>0.56310021665563881</v>
      </c>
      <c r="M118" s="45">
        <f>M40/RES_summary!M$6</f>
        <v>0.60918184616285709</v>
      </c>
      <c r="N118" s="45">
        <f>N40/RES_summary!N$6</f>
        <v>0.65230495967264446</v>
      </c>
      <c r="O118" s="45">
        <f>O40/RES_summary!O$6</f>
        <v>0.67389438953311476</v>
      </c>
      <c r="P118" s="45">
        <f>P40/RES_summary!P$6</f>
        <v>0.69744438291440536</v>
      </c>
      <c r="Q118" s="45">
        <f>Q40/RES_summary!Q$6</f>
        <v>0.72491427892639204</v>
      </c>
      <c r="R118" s="45">
        <f>R40/RES_summary!R$6</f>
        <v>0.75917118825591623</v>
      </c>
      <c r="S118" s="45">
        <f>S40/RES_summary!S$6</f>
        <v>0.7758810840156799</v>
      </c>
      <c r="T118" s="45">
        <f>T40/RES_summary!T$6</f>
        <v>0.81201445603442812</v>
      </c>
      <c r="U118" s="45">
        <f>U40/RES_summary!U$6</f>
        <v>0.82696377279059141</v>
      </c>
      <c r="V118" s="45">
        <f>V40/RES_summary!V$6</f>
        <v>0.85127094321953511</v>
      </c>
      <c r="W118" s="45">
        <f>W40/RES_summary!W$6</f>
        <v>0.86427580799681569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67.182376845830603</v>
      </c>
      <c r="C122" s="29">
        <f t="shared" si="78"/>
        <v>66.890272029826477</v>
      </c>
      <c r="D122" s="29">
        <f t="shared" si="78"/>
        <v>66.425663377395836</v>
      </c>
      <c r="E122" s="29">
        <f t="shared" si="78"/>
        <v>65.788923342114458</v>
      </c>
      <c r="F122" s="29">
        <f t="shared" si="78"/>
        <v>65.0090284563111</v>
      </c>
      <c r="G122" s="29">
        <f t="shared" si="78"/>
        <v>64.325605730925545</v>
      </c>
      <c r="H122" s="29">
        <f t="shared" si="78"/>
        <v>63.227580184035446</v>
      </c>
      <c r="I122" s="29">
        <f t="shared" si="78"/>
        <v>61.982875858572662</v>
      </c>
      <c r="J122" s="29">
        <f t="shared" si="78"/>
        <v>60.520255251501133</v>
      </c>
      <c r="K122" s="29">
        <f t="shared" si="78"/>
        <v>59.32445623239856</v>
      </c>
      <c r="L122" s="29">
        <f t="shared" si="78"/>
        <v>58.006449335236347</v>
      </c>
      <c r="M122" s="29">
        <f t="shared" si="78"/>
        <v>56.603212893399487</v>
      </c>
      <c r="N122" s="29">
        <f t="shared" si="78"/>
        <v>55.252547929790069</v>
      </c>
      <c r="O122" s="29">
        <f t="shared" si="78"/>
        <v>53.666984043053006</v>
      </c>
      <c r="P122" s="29">
        <f t="shared" si="78"/>
        <v>51.942476519105476</v>
      </c>
      <c r="Q122" s="29">
        <f t="shared" si="78"/>
        <v>50.056544597254735</v>
      </c>
      <c r="R122" s="29">
        <f t="shared" ref="R122:V122" si="79">R83*R109</f>
        <v>48.015152021705219</v>
      </c>
      <c r="S122" s="29">
        <f t="shared" si="79"/>
        <v>45.783574383874971</v>
      </c>
      <c r="T122" s="29">
        <f t="shared" si="79"/>
        <v>43.706127224540893</v>
      </c>
      <c r="U122" s="29">
        <f t="shared" si="79"/>
        <v>41.838508361450906</v>
      </c>
      <c r="V122" s="29">
        <f t="shared" si="79"/>
        <v>40.378860431683691</v>
      </c>
      <c r="W122" s="29">
        <f t="shared" ref="W122" si="80">W83*W109</f>
        <v>39.134775343110107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711.82309911366792</v>
      </c>
      <c r="C123" s="29">
        <f t="shared" si="81"/>
        <v>713.40333536911544</v>
      </c>
      <c r="D123" s="29">
        <f t="shared" si="81"/>
        <v>711.84713947472108</v>
      </c>
      <c r="E123" s="29">
        <f t="shared" si="81"/>
        <v>707.69302395142961</v>
      </c>
      <c r="F123" s="29">
        <f t="shared" si="81"/>
        <v>701.8231218461907</v>
      </c>
      <c r="G123" s="29">
        <f t="shared" si="81"/>
        <v>696.54173266373186</v>
      </c>
      <c r="H123" s="29">
        <f t="shared" si="81"/>
        <v>687.10092429520557</v>
      </c>
      <c r="I123" s="29">
        <f t="shared" si="81"/>
        <v>676.22542788786939</v>
      </c>
      <c r="J123" s="29">
        <f t="shared" si="81"/>
        <v>663.00497902937229</v>
      </c>
      <c r="K123" s="29">
        <f t="shared" si="81"/>
        <v>651.75681626968378</v>
      </c>
      <c r="L123" s="29">
        <f t="shared" si="81"/>
        <v>638.43636618766652</v>
      </c>
      <c r="M123" s="29">
        <f t="shared" si="81"/>
        <v>623.68980433471302</v>
      </c>
      <c r="N123" s="29">
        <f t="shared" si="81"/>
        <v>606.40856023562492</v>
      </c>
      <c r="O123" s="29">
        <f t="shared" si="81"/>
        <v>587.10206309999398</v>
      </c>
      <c r="P123" s="29">
        <f t="shared" si="81"/>
        <v>566.4598234560325</v>
      </c>
      <c r="Q123" s="29">
        <f t="shared" si="81"/>
        <v>544.85632280285336</v>
      </c>
      <c r="R123" s="29">
        <f t="shared" ref="R123:V123" si="82">R84*R110</f>
        <v>523.12541508761183</v>
      </c>
      <c r="S123" s="29">
        <f t="shared" si="82"/>
        <v>503.44138914900793</v>
      </c>
      <c r="T123" s="29">
        <f t="shared" si="82"/>
        <v>486.87291949903391</v>
      </c>
      <c r="U123" s="29">
        <f t="shared" si="82"/>
        <v>471.09502692502764</v>
      </c>
      <c r="V123" s="29">
        <f t="shared" si="82"/>
        <v>465.23551221032506</v>
      </c>
      <c r="W123" s="29">
        <f t="shared" ref="W123" si="83">W84*W110</f>
        <v>458.31156919487222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17.260920040651438</v>
      </c>
      <c r="C124" s="29">
        <f t="shared" si="84"/>
        <v>19.243513833934291</v>
      </c>
      <c r="D124" s="29">
        <f t="shared" si="84"/>
        <v>20.796844377373986</v>
      </c>
      <c r="E124" s="29">
        <f t="shared" si="84"/>
        <v>22.504023908382315</v>
      </c>
      <c r="F124" s="29">
        <f t="shared" si="84"/>
        <v>24.729271233956897</v>
      </c>
      <c r="G124" s="29">
        <f t="shared" si="84"/>
        <v>26.665700917074055</v>
      </c>
      <c r="H124" s="29">
        <f t="shared" si="84"/>
        <v>29.221787482293745</v>
      </c>
      <c r="I124" s="29">
        <f t="shared" si="84"/>
        <v>32.134471240031075</v>
      </c>
      <c r="J124" s="29">
        <f t="shared" si="84"/>
        <v>35.115023163122622</v>
      </c>
      <c r="K124" s="29">
        <f t="shared" si="84"/>
        <v>38.213963980872656</v>
      </c>
      <c r="L124" s="29">
        <f t="shared" si="84"/>
        <v>41.680983820871624</v>
      </c>
      <c r="M124" s="29">
        <f t="shared" si="84"/>
        <v>43.843947458995949</v>
      </c>
      <c r="N124" s="29">
        <f t="shared" si="84"/>
        <v>47.41583465452733</v>
      </c>
      <c r="O124" s="29">
        <f t="shared" si="84"/>
        <v>51.600879864974218</v>
      </c>
      <c r="P124" s="29">
        <f t="shared" si="84"/>
        <v>54.895085413989534</v>
      </c>
      <c r="Q124" s="29">
        <f t="shared" si="84"/>
        <v>56.864200953034718</v>
      </c>
      <c r="R124" s="29">
        <f t="shared" ref="R124:V124" si="85">R85*R111</f>
        <v>60.700877818420011</v>
      </c>
      <c r="S124" s="29">
        <f t="shared" si="85"/>
        <v>63.66310706753135</v>
      </c>
      <c r="T124" s="29">
        <f t="shared" si="85"/>
        <v>66.63515194099574</v>
      </c>
      <c r="U124" s="29">
        <f t="shared" si="85"/>
        <v>69.017449686465582</v>
      </c>
      <c r="V124" s="29">
        <f t="shared" si="85"/>
        <v>71.941535826554485</v>
      </c>
      <c r="W124" s="29">
        <f t="shared" ref="W124" si="86">W85*W111</f>
        <v>75.955310124965862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39.066120043214006</v>
      </c>
      <c r="C125" s="29">
        <f t="shared" si="87"/>
        <v>44.271989441733439</v>
      </c>
      <c r="D125" s="29">
        <f t="shared" si="87"/>
        <v>49.271113208538345</v>
      </c>
      <c r="E125" s="29">
        <f t="shared" si="87"/>
        <v>54.086891717964754</v>
      </c>
      <c r="F125" s="29">
        <f t="shared" si="87"/>
        <v>58.715196372887632</v>
      </c>
      <c r="G125" s="29">
        <f t="shared" si="87"/>
        <v>63.252486500275438</v>
      </c>
      <c r="H125" s="29">
        <f t="shared" si="87"/>
        <v>67.539468405608559</v>
      </c>
      <c r="I125" s="29">
        <f t="shared" si="87"/>
        <v>71.636935639907307</v>
      </c>
      <c r="J125" s="29">
        <f t="shared" si="87"/>
        <v>75.470658478833059</v>
      </c>
      <c r="K125" s="29">
        <f t="shared" si="87"/>
        <v>79.360915739354979</v>
      </c>
      <c r="L125" s="29">
        <f t="shared" si="87"/>
        <v>83.080988835481605</v>
      </c>
      <c r="M125" s="29">
        <f t="shared" si="87"/>
        <v>89.638945588962159</v>
      </c>
      <c r="N125" s="29">
        <f t="shared" si="87"/>
        <v>102.59411408936303</v>
      </c>
      <c r="O125" s="29">
        <f t="shared" si="87"/>
        <v>114.69550670085762</v>
      </c>
      <c r="P125" s="29">
        <f t="shared" si="87"/>
        <v>126.30841279672289</v>
      </c>
      <c r="Q125" s="29">
        <f t="shared" si="87"/>
        <v>135.99369284622372</v>
      </c>
      <c r="R125" s="29">
        <f t="shared" ref="R125:V125" si="88">R86*R112</f>
        <v>130.82009466288929</v>
      </c>
      <c r="S125" s="29">
        <f t="shared" si="88"/>
        <v>141.26277331003479</v>
      </c>
      <c r="T125" s="29">
        <f t="shared" si="88"/>
        <v>153.54135450077197</v>
      </c>
      <c r="U125" s="29">
        <f t="shared" si="88"/>
        <v>166.09865682608077</v>
      </c>
      <c r="V125" s="29">
        <f t="shared" si="88"/>
        <v>182.48849912051105</v>
      </c>
      <c r="W125" s="29">
        <f t="shared" ref="W125" si="89">W86*W112</f>
        <v>198.71408489787362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104.48765752861571</v>
      </c>
      <c r="C127" s="29">
        <f t="shared" si="90"/>
        <v>126.57177076752242</v>
      </c>
      <c r="D127" s="29">
        <f t="shared" si="90"/>
        <v>145.41071006857987</v>
      </c>
      <c r="E127" s="29">
        <f t="shared" si="90"/>
        <v>161.867052783796</v>
      </c>
      <c r="F127" s="29">
        <f t="shared" si="90"/>
        <v>173.01678212344243</v>
      </c>
      <c r="G127" s="29">
        <f t="shared" si="90"/>
        <v>188.95267944733743</v>
      </c>
      <c r="H127" s="29">
        <f t="shared" si="90"/>
        <v>205.53664926037416</v>
      </c>
      <c r="I127" s="29">
        <f t="shared" si="90"/>
        <v>230.95536474772146</v>
      </c>
      <c r="J127" s="29">
        <f t="shared" si="90"/>
        <v>268.22585107817144</v>
      </c>
      <c r="K127" s="29">
        <f t="shared" si="90"/>
        <v>302.67610555734672</v>
      </c>
      <c r="L127" s="29">
        <f t="shared" si="90"/>
        <v>341.0275279597895</v>
      </c>
      <c r="M127" s="29">
        <f t="shared" si="90"/>
        <v>358.257577258455</v>
      </c>
      <c r="N127" s="29">
        <f t="shared" si="90"/>
        <v>388.95024825461627</v>
      </c>
      <c r="O127" s="29">
        <f t="shared" si="90"/>
        <v>398.33551209240147</v>
      </c>
      <c r="P127" s="29">
        <f t="shared" si="90"/>
        <v>402.96004234429279</v>
      </c>
      <c r="Q127" s="29">
        <f t="shared" si="90"/>
        <v>410.11050574135231</v>
      </c>
      <c r="R127" s="29">
        <f t="shared" ref="R127:V127" si="91">R88*R114</f>
        <v>427.31910694064243</v>
      </c>
      <c r="S127" s="29">
        <f t="shared" si="91"/>
        <v>416.67375190837174</v>
      </c>
      <c r="T127" s="29">
        <f t="shared" si="91"/>
        <v>409.63706032514472</v>
      </c>
      <c r="U127" s="29">
        <f t="shared" si="91"/>
        <v>421.71394900845172</v>
      </c>
      <c r="V127" s="29">
        <f t="shared" si="91"/>
        <v>412.93504069144421</v>
      </c>
      <c r="W127" s="29">
        <f t="shared" ref="W127" si="92">W88*W114</f>
        <v>410.89536051035401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60.518101983506867</v>
      </c>
      <c r="C128" s="29">
        <f t="shared" si="93"/>
        <v>77.930762109472951</v>
      </c>
      <c r="D128" s="29">
        <f t="shared" si="93"/>
        <v>90.623244248871885</v>
      </c>
      <c r="E128" s="29">
        <f t="shared" si="93"/>
        <v>107.64418262790711</v>
      </c>
      <c r="F128" s="29">
        <f t="shared" si="93"/>
        <v>118.2866829393576</v>
      </c>
      <c r="G128" s="29">
        <f t="shared" si="93"/>
        <v>139.47400177945397</v>
      </c>
      <c r="H128" s="29">
        <f t="shared" si="93"/>
        <v>162.68866263903851</v>
      </c>
      <c r="I128" s="29">
        <f t="shared" si="93"/>
        <v>180.15505342484815</v>
      </c>
      <c r="J128" s="29">
        <f t="shared" si="93"/>
        <v>197.25429724090867</v>
      </c>
      <c r="K128" s="29">
        <f t="shared" si="93"/>
        <v>214.94289330990063</v>
      </c>
      <c r="L128" s="29">
        <f t="shared" si="93"/>
        <v>235.42698037767988</v>
      </c>
      <c r="M128" s="29">
        <f t="shared" si="93"/>
        <v>245.7138479266672</v>
      </c>
      <c r="N128" s="29">
        <f t="shared" si="93"/>
        <v>251.66505709545706</v>
      </c>
      <c r="O128" s="29">
        <f t="shared" si="93"/>
        <v>252.56686970743323</v>
      </c>
      <c r="P128" s="29">
        <f t="shared" si="93"/>
        <v>258.06368463713466</v>
      </c>
      <c r="Q128" s="29">
        <f t="shared" si="93"/>
        <v>278.47912929145269</v>
      </c>
      <c r="R128" s="29">
        <f t="shared" ref="R128:V128" si="94">R89*R115</f>
        <v>298.02710039914501</v>
      </c>
      <c r="S128" s="29">
        <f t="shared" si="94"/>
        <v>317.96405375792801</v>
      </c>
      <c r="T128" s="29">
        <f t="shared" si="94"/>
        <v>343.99215643257975</v>
      </c>
      <c r="U128" s="29">
        <f t="shared" si="94"/>
        <v>364.98692143822245</v>
      </c>
      <c r="V128" s="29">
        <f t="shared" si="94"/>
        <v>386.17368803000318</v>
      </c>
      <c r="W128" s="29">
        <f t="shared" ref="W128" si="95">W89*W115</f>
        <v>401.69870334112022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445.74277640088553</v>
      </c>
      <c r="C130" s="31">
        <f t="shared" si="96"/>
        <v>468.71979390868432</v>
      </c>
      <c r="D130" s="31">
        <f t="shared" si="96"/>
        <v>499.35885493740716</v>
      </c>
      <c r="E130" s="31">
        <f t="shared" si="96"/>
        <v>509.1524291169365</v>
      </c>
      <c r="F130" s="31">
        <f t="shared" si="96"/>
        <v>512.66414214477129</v>
      </c>
      <c r="G130" s="31">
        <f t="shared" si="96"/>
        <v>534.52314916157491</v>
      </c>
      <c r="H130" s="31">
        <f t="shared" si="96"/>
        <v>531.99805131338144</v>
      </c>
      <c r="I130" s="31">
        <f t="shared" si="96"/>
        <v>534.30181006680914</v>
      </c>
      <c r="J130" s="31">
        <f t="shared" si="96"/>
        <v>532.94731617791376</v>
      </c>
      <c r="K130" s="31">
        <f t="shared" si="96"/>
        <v>536.27237252254588</v>
      </c>
      <c r="L130" s="31">
        <f t="shared" si="96"/>
        <v>535.14503329288448</v>
      </c>
      <c r="M130" s="31">
        <f t="shared" si="96"/>
        <v>523.13369373980595</v>
      </c>
      <c r="N130" s="31">
        <f t="shared" si="96"/>
        <v>520.94446736954853</v>
      </c>
      <c r="O130" s="31">
        <f t="shared" si="96"/>
        <v>512.15444439580733</v>
      </c>
      <c r="P130" s="31">
        <f t="shared" si="96"/>
        <v>501.97914076028098</v>
      </c>
      <c r="Q130" s="31">
        <f t="shared" si="96"/>
        <v>491.73905326955003</v>
      </c>
      <c r="R130" s="31">
        <f t="shared" ref="R130:V130" si="97">R91*R117</f>
        <v>464.85788671090455</v>
      </c>
      <c r="S130" s="31">
        <f t="shared" si="97"/>
        <v>444.02726035289908</v>
      </c>
      <c r="T130" s="31">
        <f t="shared" si="97"/>
        <v>421.58711553300969</v>
      </c>
      <c r="U130" s="31">
        <f t="shared" si="97"/>
        <v>392.02622030418183</v>
      </c>
      <c r="V130" s="31">
        <f t="shared" si="97"/>
        <v>369.50146821160075</v>
      </c>
      <c r="W130" s="31">
        <f t="shared" ref="W130" si="98">W91*W117</f>
        <v>356.60503619061325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2799.9388947291473</v>
      </c>
      <c r="C131" s="33">
        <f t="shared" si="99"/>
        <v>3480.9470791593344</v>
      </c>
      <c r="D131" s="33">
        <f t="shared" si="99"/>
        <v>3855.4855542447303</v>
      </c>
      <c r="E131" s="33">
        <f t="shared" si="99"/>
        <v>4006.6260352589679</v>
      </c>
      <c r="F131" s="33">
        <f t="shared" si="99"/>
        <v>4051.740332603913</v>
      </c>
      <c r="G131" s="33">
        <f t="shared" si="99"/>
        <v>4119.0243597373137</v>
      </c>
      <c r="H131" s="33">
        <f t="shared" si="99"/>
        <v>4164.1788615908881</v>
      </c>
      <c r="I131" s="33">
        <f t="shared" si="99"/>
        <v>4309.6788907331575</v>
      </c>
      <c r="J131" s="33">
        <f t="shared" si="99"/>
        <v>4422.2443354471061</v>
      </c>
      <c r="K131" s="33">
        <f t="shared" si="99"/>
        <v>4664.4110303244361</v>
      </c>
      <c r="L131" s="33">
        <f t="shared" si="99"/>
        <v>4936.4374607193395</v>
      </c>
      <c r="M131" s="33">
        <f t="shared" si="99"/>
        <v>5283.4233115600355</v>
      </c>
      <c r="N131" s="33">
        <f t="shared" si="99"/>
        <v>5583.660372370633</v>
      </c>
      <c r="O131" s="33">
        <f t="shared" si="99"/>
        <v>5710.9547761556014</v>
      </c>
      <c r="P131" s="33">
        <f t="shared" si="99"/>
        <v>5838.6671867194809</v>
      </c>
      <c r="Q131" s="33">
        <f t="shared" si="99"/>
        <v>5974.7885641126786</v>
      </c>
      <c r="R131" s="33">
        <f t="shared" ref="R131:V131" si="100">R92*R118</f>
        <v>6150.0888292200561</v>
      </c>
      <c r="S131" s="33">
        <f t="shared" si="100"/>
        <v>6089.5415813116833</v>
      </c>
      <c r="T131" s="33">
        <f t="shared" si="100"/>
        <v>6205.7282400827326</v>
      </c>
      <c r="U131" s="33">
        <f t="shared" si="100"/>
        <v>6183.3595176974713</v>
      </c>
      <c r="V131" s="33">
        <f t="shared" si="100"/>
        <v>6261.0617500831504</v>
      </c>
      <c r="W131" s="33">
        <f t="shared" ref="W131" si="101">W92*W118</f>
        <v>6286.5512087967318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1466.0420512831088</v>
      </c>
      <c r="C133" s="19">
        <f t="shared" ref="C133:Q133" si="103">SUM(C134,C139,C142)</f>
        <v>1555.845424899813</v>
      </c>
      <c r="D133" s="19">
        <f t="shared" si="103"/>
        <v>1627.9457453008779</v>
      </c>
      <c r="E133" s="19">
        <f t="shared" si="103"/>
        <v>1677.4382032857397</v>
      </c>
      <c r="F133" s="19">
        <f t="shared" si="103"/>
        <v>1706.0466571915479</v>
      </c>
      <c r="G133" s="19">
        <f t="shared" si="103"/>
        <v>1759.1727455011292</v>
      </c>
      <c r="H133" s="19">
        <f t="shared" si="103"/>
        <v>1796.1605235653524</v>
      </c>
      <c r="I133" s="19">
        <f t="shared" si="103"/>
        <v>1845.6190352159463</v>
      </c>
      <c r="J133" s="19">
        <f t="shared" si="103"/>
        <v>1902.1856707739091</v>
      </c>
      <c r="K133" s="19">
        <f t="shared" si="103"/>
        <v>1964.8392569676471</v>
      </c>
      <c r="L133" s="19">
        <f t="shared" si="103"/>
        <v>2036.470976645363</v>
      </c>
      <c r="M133" s="19">
        <f t="shared" si="103"/>
        <v>2059.0376999970167</v>
      </c>
      <c r="N133" s="19">
        <f t="shared" si="103"/>
        <v>2082.5810417228286</v>
      </c>
      <c r="O133" s="19">
        <f t="shared" si="103"/>
        <v>1985.6824628221643</v>
      </c>
      <c r="P133" s="19">
        <f t="shared" si="103"/>
        <v>1848.5442611518688</v>
      </c>
      <c r="Q133" s="19">
        <f t="shared" si="103"/>
        <v>1832.4130683827648</v>
      </c>
      <c r="R133" s="19">
        <f t="shared" ref="R133:V133" si="104">SUM(R134,R139,R142)</f>
        <v>2013.2705423535883</v>
      </c>
      <c r="S133" s="19">
        <f t="shared" si="104"/>
        <v>2002.4310468297931</v>
      </c>
      <c r="T133" s="19">
        <f t="shared" si="104"/>
        <v>1901.4354613633204</v>
      </c>
      <c r="U133" s="19">
        <f t="shared" si="104"/>
        <v>2068.6300310214756</v>
      </c>
      <c r="V133" s="19">
        <f t="shared" si="104"/>
        <v>1974.4248509194022</v>
      </c>
      <c r="W133" s="19">
        <f t="shared" ref="W133" si="105">SUM(W134,W139,W142)</f>
        <v>2196.6882916248105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913.91518764301236</v>
      </c>
      <c r="C134" s="22">
        <f t="shared" ref="C134:Q134" si="107">SUM(C135:C138)</f>
        <v>914.74783234399194</v>
      </c>
      <c r="D134" s="22">
        <f t="shared" si="107"/>
        <v>914.43904219100352</v>
      </c>
      <c r="E134" s="22">
        <f t="shared" si="107"/>
        <v>912.08378981366229</v>
      </c>
      <c r="F134" s="22">
        <f t="shared" si="107"/>
        <v>909.42170430360852</v>
      </c>
      <c r="G134" s="22">
        <f t="shared" si="107"/>
        <v>903.93551717868843</v>
      </c>
      <c r="H134" s="22">
        <f t="shared" si="107"/>
        <v>894.80596509762131</v>
      </c>
      <c r="I134" s="22">
        <f t="shared" si="107"/>
        <v>882.44127527583441</v>
      </c>
      <c r="J134" s="22">
        <f t="shared" si="107"/>
        <v>864.82983285196804</v>
      </c>
      <c r="K134" s="22">
        <f t="shared" si="107"/>
        <v>850.93103725805906</v>
      </c>
      <c r="L134" s="22">
        <f t="shared" si="107"/>
        <v>838.36074898190725</v>
      </c>
      <c r="M134" s="22">
        <f t="shared" si="107"/>
        <v>821.96734963221593</v>
      </c>
      <c r="N134" s="22">
        <f t="shared" si="107"/>
        <v>804.52433030556938</v>
      </c>
      <c r="O134" s="22">
        <f t="shared" si="107"/>
        <v>772.8327406441847</v>
      </c>
      <c r="P134" s="22">
        <f t="shared" si="107"/>
        <v>730.34633109283061</v>
      </c>
      <c r="Q134" s="22">
        <f t="shared" si="107"/>
        <v>709.26880403949224</v>
      </c>
      <c r="R134" s="22">
        <f t="shared" ref="R134:V134" si="108">SUM(R135:R138)</f>
        <v>714.56152986709253</v>
      </c>
      <c r="S134" s="22">
        <f t="shared" si="108"/>
        <v>695.61983380857203</v>
      </c>
      <c r="T134" s="22">
        <f t="shared" si="108"/>
        <v>660.79690520901204</v>
      </c>
      <c r="U134" s="22">
        <f t="shared" si="108"/>
        <v>673.09580246824839</v>
      </c>
      <c r="V134" s="22">
        <f t="shared" si="108"/>
        <v>643.97027057229491</v>
      </c>
      <c r="W134" s="22">
        <f t="shared" ref="W134" si="109">SUM(W135:W138)</f>
        <v>669.68188574310295</v>
      </c>
      <c r="DA134" s="57"/>
    </row>
    <row r="135" spans="1:105" ht="12" customHeight="1" x14ac:dyDescent="0.25">
      <c r="A135" s="28" t="s">
        <v>32</v>
      </c>
      <c r="B135" s="29">
        <f>B5*1000*11630/RES_summary!B$6</f>
        <v>588.517621169476</v>
      </c>
      <c r="C135" s="29">
        <f>C5*1000*11630/RES_summary!C$6</f>
        <v>585.95878298127991</v>
      </c>
      <c r="D135" s="29">
        <f>D5*1000*11630/RES_summary!D$6</f>
        <v>581.88881118598761</v>
      </c>
      <c r="E135" s="29">
        <f>E5*1000*11630/RES_summary!E$6</f>
        <v>576.31096847692265</v>
      </c>
      <c r="F135" s="29">
        <f>F5*1000*11630/RES_summary!F$6</f>
        <v>569.47908927728497</v>
      </c>
      <c r="G135" s="29">
        <f>G5*1000*11630/RES_summary!G$6</f>
        <v>563.49230620290791</v>
      </c>
      <c r="H135" s="29">
        <f>H5*1000*11630/RES_summary!H$6</f>
        <v>553.87360241215026</v>
      </c>
      <c r="I135" s="29">
        <f>I5*1000*11630/RES_summary!I$6</f>
        <v>542.96999252109651</v>
      </c>
      <c r="J135" s="29">
        <f>J5*1000*11630/RES_summary!J$6</f>
        <v>530.15743600314977</v>
      </c>
      <c r="K135" s="29">
        <f>K5*1000*11630/RES_summary!K$6</f>
        <v>519.6822365958111</v>
      </c>
      <c r="L135" s="29">
        <f>L5*1000*11630/RES_summary!L$6</f>
        <v>508.13649617667016</v>
      </c>
      <c r="M135" s="29">
        <f>M5*1000*11630/RES_summary!M$6</f>
        <v>495.8441449461792</v>
      </c>
      <c r="N135" s="29">
        <f>N5*1000*11630/RES_summary!N$6</f>
        <v>484.01231986496094</v>
      </c>
      <c r="O135" s="29">
        <f>O5*1000*11630/RES_summary!O$6</f>
        <v>470.122780217144</v>
      </c>
      <c r="P135" s="29">
        <f>P5*1000*11630/RES_summary!P$6</f>
        <v>455.01609430736357</v>
      </c>
      <c r="Q135" s="29">
        <f>Q5*1000*11630/RES_summary!Q$6</f>
        <v>438.49533067195131</v>
      </c>
      <c r="R135" s="29">
        <f>R5*1000*11630/RES_summary!R$6</f>
        <v>420.61273171013767</v>
      </c>
      <c r="S135" s="29">
        <f>S5*1000*11630/RES_summary!S$6</f>
        <v>401.06411160274456</v>
      </c>
      <c r="T135" s="29">
        <f>T5*1000*11630/RES_summary!T$6</f>
        <v>382.86567448697809</v>
      </c>
      <c r="U135" s="29">
        <f>U5*1000*11630/RES_summary!U$6</f>
        <v>366.50533324630976</v>
      </c>
      <c r="V135" s="29">
        <f>V5*1000*11630/RES_summary!V$6</f>
        <v>353.71881738154906</v>
      </c>
      <c r="W135" s="29">
        <f>W5*1000*11630/RES_summary!W$6</f>
        <v>342.82063200564437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300.61875235269054</v>
      </c>
      <c r="C136" s="29">
        <f>C6*1000*11630/RES_summary!C$6</f>
        <v>300.84329653170863</v>
      </c>
      <c r="D136" s="29">
        <f>D6*1000*11630/RES_summary!D$6</f>
        <v>301.73610882289637</v>
      </c>
      <c r="E136" s="29">
        <f>E6*1000*11630/RES_summary!E$6</f>
        <v>302.05571347677409</v>
      </c>
      <c r="F136" s="29">
        <f>F6*1000*11630/RES_summary!F$6</f>
        <v>303.33694301243315</v>
      </c>
      <c r="G136" s="29">
        <f>G6*1000*11630/RES_summary!G$6</f>
        <v>301.0453531122792</v>
      </c>
      <c r="H136" s="29">
        <f>H6*1000*11630/RES_summary!H$6</f>
        <v>298.74068474652842</v>
      </c>
      <c r="I136" s="29">
        <f>I6*1000*11630/RES_summary!I$6</f>
        <v>294.53833173226462</v>
      </c>
      <c r="J136" s="29">
        <f>J6*1000*11630/RES_summary!J$6</f>
        <v>287.28373405754189</v>
      </c>
      <c r="K136" s="29">
        <f>K6*1000*11630/RES_summary!K$6</f>
        <v>281.44163060074209</v>
      </c>
      <c r="L136" s="29">
        <f>L6*1000*11630/RES_summary!L$6</f>
        <v>277.89482435011621</v>
      </c>
      <c r="M136" s="29">
        <f>M6*1000*11630/RES_summary!M$6</f>
        <v>270.6218166159012</v>
      </c>
      <c r="N136" s="29">
        <f>N6*1000*11630/RES_summary!N$6</f>
        <v>259.09713335279116</v>
      </c>
      <c r="O136" s="29">
        <f>O6*1000*11630/RES_summary!O$6</f>
        <v>237.59447850761774</v>
      </c>
      <c r="P136" s="29">
        <f>P6*1000*11630/RES_summary!P$6</f>
        <v>209.98138796880511</v>
      </c>
      <c r="Q136" s="29">
        <f>Q6*1000*11630/RES_summary!Q$6</f>
        <v>201.20713339460849</v>
      </c>
      <c r="R136" s="29">
        <f>R6*1000*11630/RES_summary!R$6</f>
        <v>217.27710777743337</v>
      </c>
      <c r="S136" s="29">
        <f>S6*1000*11630/RES_summary!S$6</f>
        <v>210.94259612072256</v>
      </c>
      <c r="T136" s="29">
        <f>T6*1000*11630/RES_summary!T$6</f>
        <v>192.06392873912554</v>
      </c>
      <c r="U136" s="29">
        <f>U6*1000*11630/RES_summary!U$6</f>
        <v>204.09727048263542</v>
      </c>
      <c r="V136" s="29">
        <f>V6*1000*11630/RES_summary!V$6</f>
        <v>184.64404831287823</v>
      </c>
      <c r="W136" s="29">
        <f>W6*1000*11630/RES_summary!W$6</f>
        <v>196.59125633693012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5.4546210955729171</v>
      </c>
      <c r="C137" s="29">
        <f>C7*1000*11630/RES_summary!C$6</f>
        <v>6.0376859961139795</v>
      </c>
      <c r="D137" s="29">
        <f>D7*1000*11630/RES_summary!D$6</f>
        <v>6.4544369516590612</v>
      </c>
      <c r="E137" s="29">
        <f>E7*1000*11630/RES_summary!E$6</f>
        <v>6.9702985475245614</v>
      </c>
      <c r="F137" s="29">
        <f>F7*1000*11630/RES_summary!F$6</f>
        <v>7.5631217505538446</v>
      </c>
      <c r="G137" s="29">
        <f>G7*1000*11630/RES_summary!G$6</f>
        <v>8.0551459189447669</v>
      </c>
      <c r="H137" s="29">
        <f>H7*1000*11630/RES_summary!H$6</f>
        <v>8.7075969755094853</v>
      </c>
      <c r="I137" s="29">
        <f>I7*1000*11630/RES_summary!I$6</f>
        <v>9.4386721099588247</v>
      </c>
      <c r="J137" s="29">
        <f>J7*1000*11630/RES_summary!J$6</f>
        <v>10.138128129854788</v>
      </c>
      <c r="K137" s="29">
        <f>K7*1000*11630/RES_summary!K$6</f>
        <v>10.818937153054181</v>
      </c>
      <c r="L137" s="29">
        <f>L7*1000*11630/RES_summary!L$6</f>
        <v>11.568640052482356</v>
      </c>
      <c r="M137" s="29">
        <f>M7*1000*11630/RES_summary!M$6</f>
        <v>12.024778523712365</v>
      </c>
      <c r="N137" s="29">
        <f>N7*1000*11630/RES_summary!N$6</f>
        <v>12.791076855011758</v>
      </c>
      <c r="O137" s="29">
        <f>O7*1000*11630/RES_summary!O$6</f>
        <v>13.208408114752871</v>
      </c>
      <c r="P137" s="29">
        <f>P7*1000*11630/RES_summary!P$6</f>
        <v>12.956946678425311</v>
      </c>
      <c r="Q137" s="29">
        <f>Q7*1000*11630/RES_summary!Q$6</f>
        <v>13.349235736389849</v>
      </c>
      <c r="R137" s="29">
        <f>R7*1000*11630/RES_summary!R$6</f>
        <v>16.163716733326286</v>
      </c>
      <c r="S137" s="29">
        <f>S7*1000*11630/RES_summary!S$6</f>
        <v>17.191817916585702</v>
      </c>
      <c r="T137" s="29">
        <f>T7*1000*11630/RES_summary!T$6</f>
        <v>17.015885865018745</v>
      </c>
      <c r="U137" s="29">
        <f>U7*1000*11630/RES_summary!U$6</f>
        <v>19.487616938961338</v>
      </c>
      <c r="V137" s="29">
        <f>V7*1000*11630/RES_summary!V$6</f>
        <v>18.512703432751834</v>
      </c>
      <c r="W137" s="29">
        <f>W7*1000*11630/RES_summary!W$6</f>
        <v>21.241929783069523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19.324193025272983</v>
      </c>
      <c r="C138" s="29">
        <f>C8*1000*11630/RES_summary!C$6</f>
        <v>21.908066834889517</v>
      </c>
      <c r="D138" s="29">
        <f>D8*1000*11630/RES_summary!D$6</f>
        <v>24.359685230460524</v>
      </c>
      <c r="E138" s="29">
        <f>E8*1000*11630/RES_summary!E$6</f>
        <v>26.746809312440959</v>
      </c>
      <c r="F138" s="29">
        <f>F8*1000*11630/RES_summary!F$6</f>
        <v>29.042550263336601</v>
      </c>
      <c r="G138" s="29">
        <f>G8*1000*11630/RES_summary!G$6</f>
        <v>31.342711944556616</v>
      </c>
      <c r="H138" s="29">
        <f>H8*1000*11630/RES_summary!H$6</f>
        <v>33.4840809634332</v>
      </c>
      <c r="I138" s="29">
        <f>I8*1000*11630/RES_summary!I$6</f>
        <v>35.494278912514446</v>
      </c>
      <c r="J138" s="29">
        <f>J8*1000*11630/RES_summary!J$6</f>
        <v>37.250534661421582</v>
      </c>
      <c r="K138" s="29">
        <f>K8*1000*11630/RES_summary!K$6</f>
        <v>38.988232908451643</v>
      </c>
      <c r="L138" s="29">
        <f>L8*1000*11630/RES_summary!L$6</f>
        <v>40.760788402638433</v>
      </c>
      <c r="M138" s="29">
        <f>M8*1000*11630/RES_summary!M$6</f>
        <v>43.476609546423212</v>
      </c>
      <c r="N138" s="29">
        <f>N8*1000*11630/RES_summary!N$6</f>
        <v>48.623800232805479</v>
      </c>
      <c r="O138" s="29">
        <f>O8*1000*11630/RES_summary!O$6</f>
        <v>51.907073804670141</v>
      </c>
      <c r="P138" s="29">
        <f>P8*1000*11630/RES_summary!P$6</f>
        <v>52.391902138236553</v>
      </c>
      <c r="Q138" s="29">
        <f>Q8*1000*11630/RES_summary!Q$6</f>
        <v>56.217104236542738</v>
      </c>
      <c r="R138" s="29">
        <f>R8*1000*11630/RES_summary!R$6</f>
        <v>60.507973646195239</v>
      </c>
      <c r="S138" s="29">
        <f>S8*1000*11630/RES_summary!S$6</f>
        <v>66.421308168519175</v>
      </c>
      <c r="T138" s="29">
        <f>T8*1000*11630/RES_summary!T$6</f>
        <v>68.851416117889755</v>
      </c>
      <c r="U138" s="29">
        <f>U8*1000*11630/RES_summary!U$6</f>
        <v>83.005581800341986</v>
      </c>
      <c r="V138" s="29">
        <f>V8*1000*11630/RES_summary!V$6</f>
        <v>87.094701445115888</v>
      </c>
      <c r="W138" s="29">
        <f>W8*1000*11630/RES_summary!W$6</f>
        <v>109.02806761745894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206.01920440010394</v>
      </c>
      <c r="C139" s="22">
        <f t="shared" ref="C139:Q139" si="111">SUM(C140:C141)</f>
        <v>255.33357022734361</v>
      </c>
      <c r="D139" s="22">
        <f t="shared" si="111"/>
        <v>296.39936093899644</v>
      </c>
      <c r="E139" s="22">
        <f t="shared" si="111"/>
        <v>337.02111892159286</v>
      </c>
      <c r="F139" s="22">
        <f t="shared" si="111"/>
        <v>364.55105867362568</v>
      </c>
      <c r="G139" s="22">
        <f t="shared" si="111"/>
        <v>408.14204825069595</v>
      </c>
      <c r="H139" s="22">
        <f t="shared" si="111"/>
        <v>454.06489359828544</v>
      </c>
      <c r="I139" s="22">
        <f t="shared" si="111"/>
        <v>509.46627969434678</v>
      </c>
      <c r="J139" s="22">
        <f t="shared" si="111"/>
        <v>581.82983397114651</v>
      </c>
      <c r="K139" s="22">
        <f t="shared" si="111"/>
        <v>649.27562643217561</v>
      </c>
      <c r="L139" s="22">
        <f t="shared" si="111"/>
        <v>724.70227462925072</v>
      </c>
      <c r="M139" s="22">
        <f t="shared" si="111"/>
        <v>756.5437373196819</v>
      </c>
      <c r="N139" s="22">
        <f t="shared" si="111"/>
        <v>793.89514284588051</v>
      </c>
      <c r="O139" s="22">
        <f t="shared" si="111"/>
        <v>754.65497652629801</v>
      </c>
      <c r="P139" s="22">
        <f t="shared" si="111"/>
        <v>696.21381425152595</v>
      </c>
      <c r="Q139" s="22">
        <f t="shared" si="111"/>
        <v>704.62878627772488</v>
      </c>
      <c r="R139" s="22">
        <f t="shared" ref="R139:V139" si="112">SUM(R140:R141)</f>
        <v>836.9472223726051</v>
      </c>
      <c r="S139" s="22">
        <f t="shared" si="112"/>
        <v>851.46070478348395</v>
      </c>
      <c r="T139" s="22">
        <f t="shared" si="112"/>
        <v>817.46505345751393</v>
      </c>
      <c r="U139" s="22">
        <f t="shared" si="112"/>
        <v>944.99344881334241</v>
      </c>
      <c r="V139" s="22">
        <f t="shared" si="112"/>
        <v>911.36968202591743</v>
      </c>
      <c r="W139" s="22">
        <f t="shared" ref="W139" si="113">SUM(W140:W141)</f>
        <v>1058.390610775398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163.56568306638053</v>
      </c>
      <c r="C140" s="29">
        <f>C10*1000*11630/RES_summary!C$6</f>
        <v>199.39627356954861</v>
      </c>
      <c r="D140" s="29">
        <f>D10*1000*11630/RES_summary!D$6</f>
        <v>229.99697806902191</v>
      </c>
      <c r="E140" s="29">
        <f>E10*1000*11630/RES_summary!E$6</f>
        <v>256.62958304168058</v>
      </c>
      <c r="F140" s="29">
        <f>F10*1000*11630/RES_summary!F$6</f>
        <v>274.62448176141061</v>
      </c>
      <c r="G140" s="29">
        <f>G10*1000*11630/RES_summary!G$6</f>
        <v>300.20455596903116</v>
      </c>
      <c r="H140" s="29">
        <f>H10*1000*11630/RES_summary!H$6</f>
        <v>326.19431738670835</v>
      </c>
      <c r="I140" s="29">
        <f>I10*1000*11630/RES_summary!I$6</f>
        <v>365.64731775328784</v>
      </c>
      <c r="J140" s="29">
        <f>J10*1000*11630/RES_summary!J$6</f>
        <v>422.25492478600211</v>
      </c>
      <c r="K140" s="29">
        <f>K10*1000*11630/RES_summary!K$6</f>
        <v>473.22183322276601</v>
      </c>
      <c r="L140" s="29">
        <f>L10*1000*11630/RES_summary!L$6</f>
        <v>530.53845450140898</v>
      </c>
      <c r="M140" s="29">
        <f>M10*1000*11630/RES_summary!M$6</f>
        <v>553.6896023190526</v>
      </c>
      <c r="N140" s="29">
        <f>N10*1000*11630/RES_summary!N$6</f>
        <v>588.82421080249878</v>
      </c>
      <c r="O140" s="29">
        <f>O10*1000*11630/RES_summary!O$6</f>
        <v>560.99571689086338</v>
      </c>
      <c r="P140" s="29">
        <f>P10*1000*11630/RES_summary!P$6</f>
        <v>514.67208742469336</v>
      </c>
      <c r="Q140" s="29">
        <f>Q10*1000*11630/RES_summary!Q$6</f>
        <v>511.15108837989857</v>
      </c>
      <c r="R140" s="29">
        <f>R10*1000*11630/RES_summary!R$6</f>
        <v>604.42386275440901</v>
      </c>
      <c r="S140" s="29">
        <f>S10*1000*11630/RES_summary!S$6</f>
        <v>601.05909355190818</v>
      </c>
      <c r="T140" s="29">
        <f>T10*1000*11630/RES_summary!T$6</f>
        <v>562.29519884016861</v>
      </c>
      <c r="U140" s="29">
        <f>U10*1000*11630/RES_summary!U$6</f>
        <v>645.79726948812402</v>
      </c>
      <c r="V140" s="29">
        <f>V10*1000*11630/RES_summary!V$6</f>
        <v>609.48328370732725</v>
      </c>
      <c r="W140" s="29">
        <f>W10*1000*11630/RES_summary!W$6</f>
        <v>701.79079329220087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42.453521333723415</v>
      </c>
      <c r="C141" s="29">
        <f>C11*1000*11630/RES_summary!C$6</f>
        <v>55.937296657795002</v>
      </c>
      <c r="D141" s="29">
        <f>D11*1000*11630/RES_summary!D$6</f>
        <v>66.402382869974559</v>
      </c>
      <c r="E141" s="29">
        <f>E11*1000*11630/RES_summary!E$6</f>
        <v>80.391535879912283</v>
      </c>
      <c r="F141" s="29">
        <f>F11*1000*11630/RES_summary!F$6</f>
        <v>89.926576912215083</v>
      </c>
      <c r="G141" s="29">
        <f>G11*1000*11630/RES_summary!G$6</f>
        <v>107.93749228166477</v>
      </c>
      <c r="H141" s="29">
        <f>H11*1000*11630/RES_summary!H$6</f>
        <v>127.87057621157709</v>
      </c>
      <c r="I141" s="29">
        <f>I11*1000*11630/RES_summary!I$6</f>
        <v>143.81896194105897</v>
      </c>
      <c r="J141" s="29">
        <f>J11*1000*11630/RES_summary!J$6</f>
        <v>159.57490918514443</v>
      </c>
      <c r="K141" s="29">
        <f>K11*1000*11630/RES_summary!K$6</f>
        <v>176.0537932094096</v>
      </c>
      <c r="L141" s="29">
        <f>L11*1000*11630/RES_summary!L$6</f>
        <v>194.1638201278418</v>
      </c>
      <c r="M141" s="29">
        <f>M11*1000*11630/RES_summary!M$6</f>
        <v>202.85413500062936</v>
      </c>
      <c r="N141" s="29">
        <f>N11*1000*11630/RES_summary!N$6</f>
        <v>205.07093204338176</v>
      </c>
      <c r="O141" s="29">
        <f>O11*1000*11630/RES_summary!O$6</f>
        <v>193.65925963543467</v>
      </c>
      <c r="P141" s="29">
        <f>P11*1000*11630/RES_summary!P$6</f>
        <v>181.54172682683259</v>
      </c>
      <c r="Q141" s="29">
        <f>Q11*1000*11630/RES_summary!Q$6</f>
        <v>193.47769789782626</v>
      </c>
      <c r="R141" s="29">
        <f>R11*1000*11630/RES_summary!R$6</f>
        <v>232.52335961819611</v>
      </c>
      <c r="S141" s="29">
        <f>S11*1000*11630/RES_summary!S$6</f>
        <v>250.40161123157577</v>
      </c>
      <c r="T141" s="29">
        <f>T11*1000*11630/RES_summary!T$6</f>
        <v>255.16985461734527</v>
      </c>
      <c r="U141" s="29">
        <f>U11*1000*11630/RES_summary!U$6</f>
        <v>299.19617932521834</v>
      </c>
      <c r="V141" s="29">
        <f>V11*1000*11630/RES_summary!V$6</f>
        <v>301.88639831859018</v>
      </c>
      <c r="W141" s="29">
        <f>W11*1000*11630/RES_summary!W$6</f>
        <v>356.59981748319723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346.10765923999259</v>
      </c>
      <c r="C142" s="22">
        <f t="shared" ref="C142:Q142" si="115">SUM(C143:C144)</f>
        <v>385.76402232847749</v>
      </c>
      <c r="D142" s="22">
        <f t="shared" si="115"/>
        <v>417.10734217087793</v>
      </c>
      <c r="E142" s="22">
        <f t="shared" si="115"/>
        <v>428.33329455048454</v>
      </c>
      <c r="F142" s="22">
        <f t="shared" si="115"/>
        <v>432.07389421431367</v>
      </c>
      <c r="G142" s="22">
        <f t="shared" si="115"/>
        <v>447.09518007174484</v>
      </c>
      <c r="H142" s="22">
        <f t="shared" si="115"/>
        <v>447.28966486944569</v>
      </c>
      <c r="I142" s="22">
        <f t="shared" si="115"/>
        <v>453.71148024576513</v>
      </c>
      <c r="J142" s="22">
        <f t="shared" si="115"/>
        <v>455.52600395079457</v>
      </c>
      <c r="K142" s="22">
        <f t="shared" si="115"/>
        <v>464.63259327741241</v>
      </c>
      <c r="L142" s="22">
        <f t="shared" si="115"/>
        <v>473.40795303420509</v>
      </c>
      <c r="M142" s="22">
        <f t="shared" si="115"/>
        <v>480.52661304511906</v>
      </c>
      <c r="N142" s="22">
        <f t="shared" si="115"/>
        <v>484.16156857137867</v>
      </c>
      <c r="O142" s="22">
        <f t="shared" si="115"/>
        <v>458.19474565168161</v>
      </c>
      <c r="P142" s="22">
        <f t="shared" si="115"/>
        <v>421.98411580751224</v>
      </c>
      <c r="Q142" s="22">
        <f t="shared" si="115"/>
        <v>418.5154780655476</v>
      </c>
      <c r="R142" s="22">
        <f t="shared" ref="R142:V142" si="116">SUM(R143:R144)</f>
        <v>461.76179011389087</v>
      </c>
      <c r="S142" s="22">
        <f t="shared" si="116"/>
        <v>455.35050823773702</v>
      </c>
      <c r="T142" s="22">
        <f t="shared" si="116"/>
        <v>423.17350269679446</v>
      </c>
      <c r="U142" s="22">
        <f t="shared" si="116"/>
        <v>450.54077973988456</v>
      </c>
      <c r="V142" s="22">
        <f t="shared" si="116"/>
        <v>419.08489832118994</v>
      </c>
      <c r="W142" s="22">
        <f t="shared" ref="W142" si="117">SUM(W143:W144)</f>
        <v>468.61579510630952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236.80202145837751</v>
      </c>
      <c r="C143" s="31">
        <f>C13*1000*11630/RES_summary!C$6</f>
        <v>249.95463152468227</v>
      </c>
      <c r="D143" s="31">
        <f>D13*1000*11630/RES_summary!D$6</f>
        <v>267.03633034309621</v>
      </c>
      <c r="E143" s="31">
        <f>E13*1000*11630/RES_summary!E$6</f>
        <v>272.91158619208795</v>
      </c>
      <c r="F143" s="31">
        <f>F13*1000*11630/RES_summary!F$6</f>
        <v>275.49518846598068</v>
      </c>
      <c r="G143" s="31">
        <f>G13*1000*11630/RES_summary!G$6</f>
        <v>288.37722663989683</v>
      </c>
      <c r="H143" s="31">
        <f>H13*1000*11630/RES_summary!H$6</f>
        <v>287.64961301003211</v>
      </c>
      <c r="I143" s="31">
        <f>I13*1000*11630/RES_summary!I$6</f>
        <v>289.45358649237232</v>
      </c>
      <c r="J143" s="31">
        <f>J13*1000*11630/RES_summary!J$6</f>
        <v>288.48536715518026</v>
      </c>
      <c r="K143" s="31">
        <f>K13*1000*11630/RES_summary!K$6</f>
        <v>290.07409078540377</v>
      </c>
      <c r="L143" s="31">
        <f>L13*1000*11630/RES_summary!L$6</f>
        <v>289.98423207256855</v>
      </c>
      <c r="M143" s="31">
        <f>M13*1000*11630/RES_summary!M$6</f>
        <v>284.49434738196283</v>
      </c>
      <c r="N143" s="31">
        <f>N13*1000*11630/RES_summary!N$6</f>
        <v>280.28496121151807</v>
      </c>
      <c r="O143" s="31">
        <f>O13*1000*11630/RES_summary!O$6</f>
        <v>261.44849959872414</v>
      </c>
      <c r="P143" s="31">
        <f>P13*1000*11630/RES_summary!P$6</f>
        <v>237.01993603654523</v>
      </c>
      <c r="Q143" s="31">
        <f>Q13*1000*11630/RES_summary!Q$6</f>
        <v>231.19195296760509</v>
      </c>
      <c r="R143" s="31">
        <f>R13*1000*11630/RES_summary!R$6</f>
        <v>242.83601010503872</v>
      </c>
      <c r="S143" s="31">
        <f>S13*1000*11630/RES_summary!S$6</f>
        <v>234.9458355198002</v>
      </c>
      <c r="T143" s="31">
        <f>T13*1000*11630/RES_summary!T$6</f>
        <v>212.05549340080174</v>
      </c>
      <c r="U143" s="31">
        <f>U13*1000*11630/RES_summary!U$6</f>
        <v>219.20086088276514</v>
      </c>
      <c r="V143" s="31">
        <f>V13*1000*11630/RES_summary!V$6</f>
        <v>197.25509358840569</v>
      </c>
      <c r="W143" s="31">
        <f>W13*1000*11630/RES_summary!W$6</f>
        <v>216.13974077908219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109.30563778161506</v>
      </c>
      <c r="C144" s="33">
        <f>C14*1000*11630/RES_summary!C$6</f>
        <v>135.80939080379525</v>
      </c>
      <c r="D144" s="33">
        <f>D14*1000*11630/RES_summary!D$6</f>
        <v>150.07101182778169</v>
      </c>
      <c r="E144" s="33">
        <f>E14*1000*11630/RES_summary!E$6</f>
        <v>155.42170835839656</v>
      </c>
      <c r="F144" s="33">
        <f>F14*1000*11630/RES_summary!F$6</f>
        <v>156.57870574833296</v>
      </c>
      <c r="G144" s="33">
        <f>G14*1000*11630/RES_summary!G$6</f>
        <v>158.717953431848</v>
      </c>
      <c r="H144" s="33">
        <f>H14*1000*11630/RES_summary!H$6</f>
        <v>159.6400518594136</v>
      </c>
      <c r="I144" s="33">
        <f>I14*1000*11630/RES_summary!I$6</f>
        <v>164.25789375339281</v>
      </c>
      <c r="J144" s="33">
        <f>J14*1000*11630/RES_summary!J$6</f>
        <v>167.04063679561432</v>
      </c>
      <c r="K144" s="33">
        <f>K14*1000*11630/RES_summary!K$6</f>
        <v>174.55850249200867</v>
      </c>
      <c r="L144" s="33">
        <f>L14*1000*11630/RES_summary!L$6</f>
        <v>183.42372096163658</v>
      </c>
      <c r="M144" s="33">
        <f>M14*1000*11630/RES_summary!M$6</f>
        <v>196.03226566315624</v>
      </c>
      <c r="N144" s="33">
        <f>N14*1000*11630/RES_summary!N$6</f>
        <v>203.87660735986057</v>
      </c>
      <c r="O144" s="33">
        <f>O14*1000*11630/RES_summary!O$6</f>
        <v>196.74624605295745</v>
      </c>
      <c r="P144" s="33">
        <f>P14*1000*11630/RES_summary!P$6</f>
        <v>184.96417977096698</v>
      </c>
      <c r="Q144" s="33">
        <f>Q14*1000*11630/RES_summary!Q$6</f>
        <v>187.32352509794251</v>
      </c>
      <c r="R144" s="33">
        <f>R14*1000*11630/RES_summary!R$6</f>
        <v>218.92578000885214</v>
      </c>
      <c r="S144" s="33">
        <f>S14*1000*11630/RES_summary!S$6</f>
        <v>220.40467271793685</v>
      </c>
      <c r="T144" s="33">
        <f>T14*1000*11630/RES_summary!T$6</f>
        <v>211.11800929599275</v>
      </c>
      <c r="U144" s="33">
        <f>U14*1000*11630/RES_summary!U$6</f>
        <v>231.33991885711939</v>
      </c>
      <c r="V144" s="33">
        <f>V14*1000*11630/RES_summary!V$6</f>
        <v>221.82980473278428</v>
      </c>
      <c r="W144" s="33">
        <f>W14*1000*11630/RES_summary!W$6</f>
        <v>252.4760543272273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27.950437526191905</v>
      </c>
      <c r="C3" s="49">
        <f t="shared" ref="C3:W3" si="0">C5*C11/11630</f>
        <v>28.077099314978067</v>
      </c>
      <c r="D3" s="49">
        <f t="shared" si="0"/>
        <v>28.122240947076254</v>
      </c>
      <c r="E3" s="49">
        <f t="shared" si="0"/>
        <v>28.116145757544903</v>
      </c>
      <c r="F3" s="49">
        <f t="shared" si="0"/>
        <v>28.038692243349562</v>
      </c>
      <c r="G3" s="49">
        <f t="shared" si="0"/>
        <v>27.582100485334099</v>
      </c>
      <c r="H3" s="49">
        <f t="shared" si="0"/>
        <v>27.396312384282364</v>
      </c>
      <c r="I3" s="49">
        <f t="shared" si="0"/>
        <v>27.141543260716421</v>
      </c>
      <c r="J3" s="49">
        <f t="shared" si="0"/>
        <v>26.961217948141268</v>
      </c>
      <c r="K3" s="49">
        <f t="shared" si="0"/>
        <v>26.398517080193784</v>
      </c>
      <c r="L3" s="49">
        <f t="shared" si="0"/>
        <v>25.773836551557846</v>
      </c>
      <c r="M3" s="49">
        <f t="shared" si="0"/>
        <v>25.095171004315628</v>
      </c>
      <c r="N3" s="49">
        <f t="shared" si="0"/>
        <v>24.494935436591557</v>
      </c>
      <c r="O3" s="49">
        <f t="shared" si="0"/>
        <v>23.792133737429538</v>
      </c>
      <c r="P3" s="49">
        <f t="shared" si="0"/>
        <v>23.064777557742779</v>
      </c>
      <c r="Q3" s="49">
        <f t="shared" si="0"/>
        <v>22.281180666086126</v>
      </c>
      <c r="R3" s="49">
        <f t="shared" si="0"/>
        <v>21.535154866448966</v>
      </c>
      <c r="S3" s="49">
        <f t="shared" si="0"/>
        <v>20.936822581994246</v>
      </c>
      <c r="T3" s="49">
        <f t="shared" si="0"/>
        <v>20.170239417867503</v>
      </c>
      <c r="U3" s="49">
        <f t="shared" si="0"/>
        <v>19.758671226606836</v>
      </c>
      <c r="V3" s="49">
        <f t="shared" si="0"/>
        <v>19.284305874223847</v>
      </c>
      <c r="W3" s="49">
        <f t="shared" si="0"/>
        <v>18.741293549579073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37.107715574156622</v>
      </c>
      <c r="C5" s="49">
        <f t="shared" ref="C5:W5" si="1">C7*C13/1000000</f>
        <v>37.275875003789373</v>
      </c>
      <c r="D5" s="49">
        <f t="shared" si="1"/>
        <v>37.335806188869505</v>
      </c>
      <c r="E5" s="49">
        <f t="shared" si="1"/>
        <v>37.32771405938896</v>
      </c>
      <c r="F5" s="49">
        <f t="shared" si="1"/>
        <v>37.224884793396754</v>
      </c>
      <c r="G5" s="49">
        <f t="shared" si="1"/>
        <v>36.618701900049714</v>
      </c>
      <c r="H5" s="49">
        <f t="shared" si="1"/>
        <v>36.372044866347494</v>
      </c>
      <c r="I5" s="49">
        <f t="shared" si="1"/>
        <v>36.033806863257084</v>
      </c>
      <c r="J5" s="49">
        <f t="shared" si="1"/>
        <v>35.794402367224087</v>
      </c>
      <c r="K5" s="49">
        <f t="shared" si="1"/>
        <v>35.047346306239021</v>
      </c>
      <c r="L5" s="49">
        <f t="shared" si="1"/>
        <v>34.218004462855923</v>
      </c>
      <c r="M5" s="49">
        <f t="shared" si="1"/>
        <v>33.3169907283323</v>
      </c>
      <c r="N5" s="49">
        <f t="shared" si="1"/>
        <v>32.5201026401324</v>
      </c>
      <c r="O5" s="49">
        <f t="shared" si="1"/>
        <v>31.587045133139924</v>
      </c>
      <c r="P5" s="49">
        <f t="shared" si="1"/>
        <v>30.621388469925655</v>
      </c>
      <c r="Q5" s="49">
        <f t="shared" si="1"/>
        <v>29.581065199381477</v>
      </c>
      <c r="R5" s="49">
        <f t="shared" si="1"/>
        <v>28.590622271324374</v>
      </c>
      <c r="S5" s="49">
        <f t="shared" si="1"/>
        <v>27.796261030661324</v>
      </c>
      <c r="T5" s="49">
        <f t="shared" si="1"/>
        <v>26.778525619840078</v>
      </c>
      <c r="U5" s="49">
        <f t="shared" si="1"/>
        <v>26.232117165004293</v>
      </c>
      <c r="V5" s="49">
        <f t="shared" si="1"/>
        <v>25.60233759329034</v>
      </c>
      <c r="W5" s="49">
        <f t="shared" si="1"/>
        <v>24.881420545845284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621499</v>
      </c>
      <c r="C7" s="35">
        <v>632050</v>
      </c>
      <c r="D7" s="35">
        <v>642549</v>
      </c>
      <c r="E7" s="35">
        <v>653731</v>
      </c>
      <c r="F7" s="35">
        <v>664900</v>
      </c>
      <c r="G7" s="35">
        <v>666140</v>
      </c>
      <c r="H7" s="35">
        <v>678314</v>
      </c>
      <c r="I7" s="35">
        <v>690722</v>
      </c>
      <c r="J7" s="35">
        <v>708023</v>
      </c>
      <c r="K7" s="35">
        <v>712514</v>
      </c>
      <c r="L7" s="35">
        <v>716729</v>
      </c>
      <c r="M7" s="35">
        <v>719924</v>
      </c>
      <c r="N7" s="35">
        <v>728275</v>
      </c>
      <c r="O7" s="35">
        <v>733615</v>
      </c>
      <c r="P7" s="35">
        <v>739605</v>
      </c>
      <c r="Q7" s="35">
        <v>745783</v>
      </c>
      <c r="R7" s="35">
        <v>755392</v>
      </c>
      <c r="S7" s="35">
        <v>774038</v>
      </c>
      <c r="T7" s="35">
        <v>784884</v>
      </c>
      <c r="U7" s="35">
        <v>807099</v>
      </c>
      <c r="V7" s="35">
        <v>821733</v>
      </c>
      <c r="W7" s="35">
        <v>829703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43229.266249368899</v>
      </c>
      <c r="D8" s="52">
        <v>43387.461370651377</v>
      </c>
      <c r="E8" s="52">
        <v>44282.008521710406</v>
      </c>
      <c r="F8" s="52">
        <v>44481.916399153532</v>
      </c>
      <c r="G8" s="52">
        <v>34767.193755527376</v>
      </c>
      <c r="H8" s="52">
        <v>45916.849399677245</v>
      </c>
      <c r="I8" s="52">
        <v>46367.892197108944</v>
      </c>
      <c r="J8" s="52">
        <v>51479.331070354092</v>
      </c>
      <c r="K8" s="52">
        <v>38889.174999335664</v>
      </c>
      <c r="L8" s="52">
        <v>38834.43302173831</v>
      </c>
      <c r="M8" s="52">
        <v>38037.114233379369</v>
      </c>
      <c r="N8" s="52">
        <v>43417.227788582677</v>
      </c>
      <c r="O8" s="52">
        <v>40631.782900555176</v>
      </c>
      <c r="P8" s="52">
        <v>41508.78884176549</v>
      </c>
      <c r="Q8" s="52">
        <v>41925.254944325192</v>
      </c>
      <c r="R8" s="52">
        <v>45586.190600372618</v>
      </c>
      <c r="S8" s="52">
        <v>54854.605262458557</v>
      </c>
      <c r="T8" s="52">
        <v>47287.508443935076</v>
      </c>
      <c r="U8" s="52">
        <v>65444.266249368899</v>
      </c>
      <c r="V8" s="52">
        <v>58021.461370651377</v>
      </c>
      <c r="W8" s="52">
        <v>52252.008521710406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32678.266249368899</v>
      </c>
      <c r="D9" s="36">
        <v>32888.461370651377</v>
      </c>
      <c r="E9" s="36">
        <v>33100.008521710406</v>
      </c>
      <c r="F9" s="36">
        <v>33312.916399153532</v>
      </c>
      <c r="G9" s="36">
        <v>33527.193755527376</v>
      </c>
      <c r="H9" s="36">
        <v>33742.849399677245</v>
      </c>
      <c r="I9" s="36">
        <v>33959.892197108944</v>
      </c>
      <c r="J9" s="36">
        <v>34178.331070354092</v>
      </c>
      <c r="K9" s="36">
        <v>34398.174999335664</v>
      </c>
      <c r="L9" s="36">
        <v>34619.43302173831</v>
      </c>
      <c r="M9" s="36">
        <v>34842.114233379369</v>
      </c>
      <c r="N9" s="36">
        <v>35066.227788582677</v>
      </c>
      <c r="O9" s="36">
        <v>35291.782900555176</v>
      </c>
      <c r="P9" s="36">
        <v>35518.78884176549</v>
      </c>
      <c r="Q9" s="36">
        <v>35747.254944325192</v>
      </c>
      <c r="R9" s="36">
        <v>35977.190600372618</v>
      </c>
      <c r="S9" s="36">
        <v>36208.605262458557</v>
      </c>
      <c r="T9" s="36">
        <v>36441.508443935076</v>
      </c>
      <c r="U9" s="36">
        <v>43229.266249368899</v>
      </c>
      <c r="V9" s="36">
        <v>43387.461370651377</v>
      </c>
      <c r="W9" s="36">
        <v>44282.008521710406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8760</v>
      </c>
      <c r="D11" s="54">
        <v>8759.9999999999982</v>
      </c>
      <c r="E11" s="54">
        <v>8759.9999999999982</v>
      </c>
      <c r="F11" s="54">
        <v>8759.9999999999964</v>
      </c>
      <c r="G11" s="54">
        <v>8760.0000000000018</v>
      </c>
      <c r="H11" s="54">
        <v>8759.9999999999964</v>
      </c>
      <c r="I11" s="54">
        <v>8759.9999999999982</v>
      </c>
      <c r="J11" s="54">
        <v>8759.9999999999982</v>
      </c>
      <c r="K11" s="54">
        <v>8759.9999999999964</v>
      </c>
      <c r="L11" s="54">
        <v>8759.9999999999964</v>
      </c>
      <c r="M11" s="54">
        <v>8759.9999999999945</v>
      </c>
      <c r="N11" s="54">
        <v>8760</v>
      </c>
      <c r="O11" s="54">
        <v>8759.9999999999945</v>
      </c>
      <c r="P11" s="54">
        <v>8759.9999999999927</v>
      </c>
      <c r="Q11" s="54">
        <v>8759.9999999999964</v>
      </c>
      <c r="R11" s="54">
        <v>8759.9999999999982</v>
      </c>
      <c r="S11" s="54">
        <v>8759.9999999999964</v>
      </c>
      <c r="T11" s="54">
        <v>8759.9999999999982</v>
      </c>
      <c r="U11" s="54">
        <v>8759.9999999999964</v>
      </c>
      <c r="V11" s="54">
        <v>8759.9999999999982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59.706798521247208</v>
      </c>
      <c r="C13" s="35">
        <v>58.976149044837236</v>
      </c>
      <c r="D13" s="35">
        <v>58.105772771990161</v>
      </c>
      <c r="E13" s="35">
        <v>57.099501261817103</v>
      </c>
      <c r="F13" s="35">
        <v>55.985689266651761</v>
      </c>
      <c r="G13" s="35">
        <v>54.971480319527004</v>
      </c>
      <c r="H13" s="35">
        <v>53.621250433202754</v>
      </c>
      <c r="I13" s="35">
        <v>52.168320776313884</v>
      </c>
      <c r="J13" s="35">
        <v>50.555423153236674</v>
      </c>
      <c r="K13" s="35">
        <v>49.188291466889105</v>
      </c>
      <c r="L13" s="35">
        <v>47.741900303819044</v>
      </c>
      <c r="M13" s="35">
        <v>46.2784831847977</v>
      </c>
      <c r="N13" s="35">
        <v>44.65360288370794</v>
      </c>
      <c r="O13" s="35">
        <v>43.056705674147778</v>
      </c>
      <c r="P13" s="35">
        <v>41.40235459458178</v>
      </c>
      <c r="Q13" s="35">
        <v>39.664440191559045</v>
      </c>
      <c r="R13" s="35">
        <v>37.848722612000621</v>
      </c>
      <c r="S13" s="35">
        <v>35.910718893208504</v>
      </c>
      <c r="T13" s="35">
        <v>34.117813103388627</v>
      </c>
      <c r="U13" s="35">
        <v>32.50173419246498</v>
      </c>
      <c r="V13" s="35">
        <v>31.156516281189074</v>
      </c>
      <c r="W13" s="35">
        <v>29.988345885027879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49.024058756454863</v>
      </c>
      <c r="D14" s="36">
        <v>46.640108867495542</v>
      </c>
      <c r="E14" s="36">
        <v>44.447022076964231</v>
      </c>
      <c r="F14" s="36">
        <v>42.403261241754912</v>
      </c>
      <c r="G14" s="36">
        <v>40.141822173242446</v>
      </c>
      <c r="H14" s="36">
        <v>38.504829927410448</v>
      </c>
      <c r="I14" s="36">
        <v>36.434661100057198</v>
      </c>
      <c r="J14" s="36">
        <v>34.990241588714859</v>
      </c>
      <c r="K14" s="36">
        <v>33.601865897674443</v>
      </c>
      <c r="L14" s="36">
        <v>31.870522437467589</v>
      </c>
      <c r="M14" s="36">
        <v>31.00385988346488</v>
      </c>
      <c r="N14" s="36">
        <v>29.868422636006695</v>
      </c>
      <c r="O14" s="36">
        <v>28.896144355273304</v>
      </c>
      <c r="P14" s="36">
        <v>27.826793749220379</v>
      </c>
      <c r="Q14" s="36">
        <v>26.094793688365851</v>
      </c>
      <c r="R14" s="36">
        <v>25.394531265580142</v>
      </c>
      <c r="S14" s="36">
        <v>24.930243357595621</v>
      </c>
      <c r="T14" s="36">
        <v>24.489985405430001</v>
      </c>
      <c r="U14" s="36">
        <v>24.033665955982347</v>
      </c>
      <c r="V14" s="36">
        <v>24.022427515114469</v>
      </c>
      <c r="W14" s="36">
        <v>23.870591738372759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1.1252048093304341</v>
      </c>
      <c r="C16" s="44">
        <f>C7/RES_summary!C$6</f>
        <v>1.1341919252641004</v>
      </c>
      <c r="D16" s="44">
        <f>D7/RES_summary!D$6</f>
        <v>1.1431852672892473</v>
      </c>
      <c r="E16" s="44">
        <f>E7/RES_summary!E$6</f>
        <v>1.1521803498852632</v>
      </c>
      <c r="F16" s="44">
        <f>F7/RES_summary!F$6</f>
        <v>1.1611722443334132</v>
      </c>
      <c r="G16" s="44">
        <f>G7/RES_summary!G$6</f>
        <v>1.1701632438680347</v>
      </c>
      <c r="H16" s="44">
        <f>H7/RES_summary!H$6</f>
        <v>1.1791515429652191</v>
      </c>
      <c r="I16" s="44">
        <f>I7/RES_summary!I$6</f>
        <v>1.1881324707448684</v>
      </c>
      <c r="J16" s="44">
        <f>J7/RES_summary!J$6</f>
        <v>1.1971070851896626</v>
      </c>
      <c r="K16" s="44">
        <f>K7/RES_summary!K$6</f>
        <v>1.2060686489249697</v>
      </c>
      <c r="L16" s="44">
        <f>L7/RES_summary!L$6</f>
        <v>1.2150008476012883</v>
      </c>
      <c r="M16" s="44">
        <f>M7/RES_summary!M$6</f>
        <v>1.223100002378501</v>
      </c>
      <c r="N16" s="44">
        <f>N7/RES_summary!N$6</f>
        <v>1.2373592355735576</v>
      </c>
      <c r="O16" s="44">
        <f>O7/RES_summary!O$6</f>
        <v>1.2464256891645076</v>
      </c>
      <c r="P16" s="44">
        <f>P7/RES_summary!P$6</f>
        <v>1.2545778380899877</v>
      </c>
      <c r="Q16" s="44">
        <f>Q7/RES_summary!Q$6</f>
        <v>1.2620005313451323</v>
      </c>
      <c r="R16" s="44">
        <f>R7/RES_summary!R$6</f>
        <v>1.2686069359308085</v>
      </c>
      <c r="S16" s="44">
        <f>S7/RES_summary!S$6</f>
        <v>1.274927815286194</v>
      </c>
      <c r="T16" s="44">
        <f>T7/RES_summary!T$6</f>
        <v>1.2810354254563854</v>
      </c>
      <c r="U16" s="44">
        <f>U7/RES_summary!U$6</f>
        <v>1.2872700303835021</v>
      </c>
      <c r="V16" s="44">
        <f>V7/RES_summary!V$6</f>
        <v>1.2960004920724293</v>
      </c>
      <c r="W16" s="44">
        <f>W7/RES_summary!W$6</f>
        <v>1.3049994652305485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67.182376845830603</v>
      </c>
      <c r="C17" s="52">
        <f t="shared" si="2"/>
        <v>66.890272029826477</v>
      </c>
      <c r="D17" s="52">
        <f t="shared" si="2"/>
        <v>66.425663377395836</v>
      </c>
      <c r="E17" s="52">
        <f t="shared" si="2"/>
        <v>65.788923342114458</v>
      </c>
      <c r="F17" s="52">
        <f t="shared" si="2"/>
        <v>65.0090284563111</v>
      </c>
      <c r="G17" s="52">
        <f t="shared" si="2"/>
        <v>64.325605730925545</v>
      </c>
      <c r="H17" s="52">
        <f t="shared" si="2"/>
        <v>63.227580184035446</v>
      </c>
      <c r="I17" s="52">
        <f t="shared" si="2"/>
        <v>61.982875858572662</v>
      </c>
      <c r="J17" s="52">
        <f t="shared" si="2"/>
        <v>60.520255251501133</v>
      </c>
      <c r="K17" s="52">
        <f t="shared" si="2"/>
        <v>59.32445623239856</v>
      </c>
      <c r="L17" s="52">
        <f t="shared" si="2"/>
        <v>58.006449335236347</v>
      </c>
      <c r="M17" s="52">
        <f t="shared" si="2"/>
        <v>56.603212893399487</v>
      </c>
      <c r="N17" s="52">
        <f t="shared" si="2"/>
        <v>55.252547929790069</v>
      </c>
      <c r="O17" s="52">
        <f t="shared" si="2"/>
        <v>53.666984043053006</v>
      </c>
      <c r="P17" s="52">
        <f t="shared" si="2"/>
        <v>51.942476519105476</v>
      </c>
      <c r="Q17" s="52">
        <f t="shared" si="2"/>
        <v>50.056544597254735</v>
      </c>
      <c r="R17" s="52">
        <f t="shared" ref="R17:V17" si="3">R13*R16</f>
        <v>48.015152021705219</v>
      </c>
      <c r="S17" s="52">
        <f t="shared" si="3"/>
        <v>45.783574383874971</v>
      </c>
      <c r="T17" s="52">
        <f t="shared" si="3"/>
        <v>43.706127224540893</v>
      </c>
      <c r="U17" s="52">
        <f t="shared" si="3"/>
        <v>41.838508361450906</v>
      </c>
      <c r="V17" s="52">
        <f t="shared" si="3"/>
        <v>40.378860431683691</v>
      </c>
      <c r="W17" s="52">
        <f t="shared" ref="W17" si="4">W13*W16</f>
        <v>39.134775343110107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588.517621169476</v>
      </c>
      <c r="C18" s="36">
        <f>C3*11630*1000/RES_summary!C$6</f>
        <v>585.95878298128002</v>
      </c>
      <c r="D18" s="36">
        <f>D3*11630*1000/RES_summary!D$6</f>
        <v>581.88881118598749</v>
      </c>
      <c r="E18" s="36">
        <f>E3*11630*1000/RES_summary!E$6</f>
        <v>576.31096847692265</v>
      </c>
      <c r="F18" s="36">
        <f>F3*11630*1000/RES_summary!F$6</f>
        <v>569.47908927728497</v>
      </c>
      <c r="G18" s="36">
        <f>G3*11630*1000/RES_summary!G$6</f>
        <v>563.49230620290791</v>
      </c>
      <c r="H18" s="36">
        <f>H3*11630*1000/RES_summary!H$6</f>
        <v>553.87360241215026</v>
      </c>
      <c r="I18" s="36">
        <f>I3*11630*1000/RES_summary!I$6</f>
        <v>542.96999252109651</v>
      </c>
      <c r="J18" s="36">
        <f>J3*11630*1000/RES_summary!J$6</f>
        <v>530.15743600314977</v>
      </c>
      <c r="K18" s="36">
        <f>K3*11630*1000/RES_summary!K$6</f>
        <v>519.6822365958111</v>
      </c>
      <c r="L18" s="36">
        <f>L3*11630*1000/RES_summary!L$6</f>
        <v>508.13649617667028</v>
      </c>
      <c r="M18" s="36">
        <f>M3*11630*1000/RES_summary!M$6</f>
        <v>495.8441449461792</v>
      </c>
      <c r="N18" s="36">
        <f>N3*11630*1000/RES_summary!N$6</f>
        <v>484.01231986496094</v>
      </c>
      <c r="O18" s="36">
        <f>O3*11630*1000/RES_summary!O$6</f>
        <v>470.122780217144</v>
      </c>
      <c r="P18" s="36">
        <f>P3*11630*1000/RES_summary!P$6</f>
        <v>455.01609430736363</v>
      </c>
      <c r="Q18" s="36">
        <f>Q3*11630*1000/RES_summary!Q$6</f>
        <v>438.49533067195131</v>
      </c>
      <c r="R18" s="36">
        <f>R3*11630*1000/RES_summary!R$6</f>
        <v>420.61273171013767</v>
      </c>
      <c r="S18" s="36">
        <f>S3*11630*1000/RES_summary!S$6</f>
        <v>401.0641116027445</v>
      </c>
      <c r="T18" s="36">
        <f>T3*11630*1000/RES_summary!T$6</f>
        <v>382.86567448697815</v>
      </c>
      <c r="U18" s="36">
        <f>U3*11630*1000/RES_summary!U$6</f>
        <v>366.50533324630976</v>
      </c>
      <c r="V18" s="36">
        <f>V3*11630*1000/RES_summary!V$6</f>
        <v>353.71881738154906</v>
      </c>
      <c r="W18" s="36">
        <f>W3*11630*1000/RES_summary!W$6</f>
        <v>342.82063200564437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14.277271154835953</v>
      </c>
      <c r="C3" s="49">
        <f t="shared" ref="C3:W3" si="0">C5*C11/11630</f>
        <v>14.415360534387681</v>
      </c>
      <c r="D3" s="49">
        <f t="shared" si="0"/>
        <v>14.582675232156195</v>
      </c>
      <c r="E3" s="49">
        <f t="shared" si="0"/>
        <v>14.736215223278842</v>
      </c>
      <c r="F3" s="49">
        <f t="shared" si="0"/>
        <v>14.935001743361337</v>
      </c>
      <c r="G3" s="49">
        <f t="shared" si="0"/>
        <v>14.735717043128142</v>
      </c>
      <c r="H3" s="49">
        <f t="shared" si="0"/>
        <v>14.776644139686065</v>
      </c>
      <c r="I3" s="49">
        <f t="shared" si="0"/>
        <v>14.723143051666707</v>
      </c>
      <c r="J3" s="49">
        <f t="shared" si="0"/>
        <v>14.609847643135243</v>
      </c>
      <c r="K3" s="49">
        <f t="shared" si="0"/>
        <v>14.29650884578872</v>
      </c>
      <c r="L3" s="49">
        <f t="shared" si="0"/>
        <v>14.095456309899705</v>
      </c>
      <c r="M3" s="49">
        <f t="shared" si="0"/>
        <v>13.696442389597518</v>
      </c>
      <c r="N3" s="49">
        <f t="shared" si="0"/>
        <v>13.112409111927688</v>
      </c>
      <c r="O3" s="49">
        <f t="shared" si="0"/>
        <v>12.024262268927009</v>
      </c>
      <c r="P3" s="49">
        <f t="shared" si="0"/>
        <v>10.643961972683563</v>
      </c>
      <c r="Q3" s="49">
        <f t="shared" si="0"/>
        <v>10.223900180648673</v>
      </c>
      <c r="R3" s="49">
        <f t="shared" si="0"/>
        <v>11.124475823394041</v>
      </c>
      <c r="S3" s="49">
        <f t="shared" si="0"/>
        <v>11.011874616044835</v>
      </c>
      <c r="T3" s="49">
        <f t="shared" si="0"/>
        <v>10.118367052348971</v>
      </c>
      <c r="U3" s="49">
        <f t="shared" si="0"/>
        <v>11.003089177433807</v>
      </c>
      <c r="V3" s="49">
        <f t="shared" si="0"/>
        <v>10.066561716674581</v>
      </c>
      <c r="W3" s="49">
        <f t="shared" si="0"/>
        <v>10.747236602230792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393.17050603374071</v>
      </c>
      <c r="C5" s="49">
        <f t="shared" ref="C5:W5" si="1">C7*C13/1000000</f>
        <v>397.55756329781156</v>
      </c>
      <c r="D5" s="49">
        <f t="shared" si="1"/>
        <v>400.10720983741703</v>
      </c>
      <c r="E5" s="49">
        <f t="shared" si="1"/>
        <v>401.53511408770584</v>
      </c>
      <c r="F5" s="49">
        <f t="shared" si="1"/>
        <v>401.87163962346915</v>
      </c>
      <c r="G5" s="49">
        <f t="shared" si="1"/>
        <v>396.52100869521536</v>
      </c>
      <c r="H5" s="49">
        <f t="shared" si="1"/>
        <v>395.25892930636275</v>
      </c>
      <c r="I5" s="49">
        <f t="shared" si="1"/>
        <v>393.12432872804078</v>
      </c>
      <c r="J5" s="49">
        <f t="shared" si="1"/>
        <v>392.13097982202709</v>
      </c>
      <c r="K5" s="49">
        <f t="shared" si="1"/>
        <v>385.0409813749061</v>
      </c>
      <c r="L5" s="49">
        <f t="shared" si="1"/>
        <v>376.61361241410452</v>
      </c>
      <c r="M5" s="49">
        <f t="shared" si="1"/>
        <v>367.10756097023807</v>
      </c>
      <c r="N5" s="49">
        <f t="shared" si="1"/>
        <v>356.91509911500219</v>
      </c>
      <c r="O5" s="49">
        <f t="shared" si="1"/>
        <v>345.55359678907899</v>
      </c>
      <c r="P5" s="49">
        <f t="shared" si="1"/>
        <v>333.94222742291754</v>
      </c>
      <c r="Q5" s="49">
        <f t="shared" si="1"/>
        <v>321.98447852931463</v>
      </c>
      <c r="R5" s="49">
        <f t="shared" si="1"/>
        <v>311.49502841391842</v>
      </c>
      <c r="S5" s="49">
        <f t="shared" si="1"/>
        <v>305.65084650431311</v>
      </c>
      <c r="T5" s="49">
        <f t="shared" si="1"/>
        <v>298.30460341246061</v>
      </c>
      <c r="U5" s="49">
        <f t="shared" si="1"/>
        <v>295.36951545658843</v>
      </c>
      <c r="V5" s="49">
        <f t="shared" si="1"/>
        <v>294.9839722234932</v>
      </c>
      <c r="W5" s="49">
        <f t="shared" si="1"/>
        <v>291.38899595526942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444016</v>
      </c>
      <c r="C7" s="35">
        <v>453162</v>
      </c>
      <c r="D7" s="35">
        <v>462294</v>
      </c>
      <c r="E7" s="35">
        <v>471945</v>
      </c>
      <c r="F7" s="35">
        <v>481618</v>
      </c>
      <c r="G7" s="35">
        <v>484106</v>
      </c>
      <c r="H7" s="35">
        <v>494549</v>
      </c>
      <c r="I7" s="35">
        <v>505202</v>
      </c>
      <c r="J7" s="35">
        <v>519483</v>
      </c>
      <c r="K7" s="35">
        <v>524403</v>
      </c>
      <c r="L7" s="35">
        <v>529140</v>
      </c>
      <c r="M7" s="35">
        <v>533866</v>
      </c>
      <c r="N7" s="35">
        <v>539132</v>
      </c>
      <c r="O7" s="35">
        <v>543863</v>
      </c>
      <c r="P7" s="35">
        <v>549362</v>
      </c>
      <c r="Q7" s="35">
        <v>554905</v>
      </c>
      <c r="R7" s="35">
        <v>559723</v>
      </c>
      <c r="S7" s="35">
        <v>572109</v>
      </c>
      <c r="T7" s="35">
        <v>578981</v>
      </c>
      <c r="U7" s="35">
        <v>595009</v>
      </c>
      <c r="V7" s="35">
        <v>611861</v>
      </c>
      <c r="W7" s="35">
        <v>623708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36163.354997202172</v>
      </c>
      <c r="D8" s="52">
        <v>36498.164471920871</v>
      </c>
      <c r="E8" s="52">
        <v>37370.477276061138</v>
      </c>
      <c r="F8" s="52">
        <v>37750.351550176449</v>
      </c>
      <c r="G8" s="52">
        <v>30927.846185447823</v>
      </c>
      <c r="H8" s="52">
        <v>39250.020833375165</v>
      </c>
      <c r="I8" s="52">
        <v>39831.935915593232</v>
      </c>
      <c r="J8" s="52">
        <v>43836.652633814607</v>
      </c>
      <c r="K8" s="52">
        <v>34857.232979900902</v>
      </c>
      <c r="L8" s="52">
        <v>35060.739746064006</v>
      </c>
      <c r="M8" s="52">
        <v>35441.236535199219</v>
      </c>
      <c r="N8" s="52">
        <v>36377.787771351403</v>
      </c>
      <c r="O8" s="52">
        <v>36244.458710316627</v>
      </c>
      <c r="P8" s="52">
        <v>37419.315450380673</v>
      </c>
      <c r="Q8" s="52">
        <v>37875.424943195714</v>
      </c>
      <c r="R8" s="52">
        <v>40981.354997202172</v>
      </c>
      <c r="S8" s="52">
        <v>48884.164471920871</v>
      </c>
      <c r="T8" s="52">
        <v>44242.477276061196</v>
      </c>
      <c r="U8" s="52">
        <v>53778.351550176507</v>
      </c>
      <c r="V8" s="52">
        <v>47779.846185447881</v>
      </c>
      <c r="W8" s="52">
        <v>51097.020833375165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27017.354997202172</v>
      </c>
      <c r="D9" s="36">
        <v>27366.164471920871</v>
      </c>
      <c r="E9" s="36">
        <v>27719.477276061138</v>
      </c>
      <c r="F9" s="36">
        <v>28077.351550176449</v>
      </c>
      <c r="G9" s="36">
        <v>28439.846185447823</v>
      </c>
      <c r="H9" s="36">
        <v>28807.020833375165</v>
      </c>
      <c r="I9" s="36">
        <v>29178.935915593291</v>
      </c>
      <c r="J9" s="36">
        <v>29555.652633814607</v>
      </c>
      <c r="K9" s="36">
        <v>29937.232979900902</v>
      </c>
      <c r="L9" s="36">
        <v>30323.739746063948</v>
      </c>
      <c r="M9" s="36">
        <v>30715.236535199219</v>
      </c>
      <c r="N9" s="36">
        <v>31111.787771351403</v>
      </c>
      <c r="O9" s="36">
        <v>31513.458710316569</v>
      </c>
      <c r="P9" s="36">
        <v>31920.315450380673</v>
      </c>
      <c r="Q9" s="36">
        <v>32332.424943195656</v>
      </c>
      <c r="R9" s="36">
        <v>36163.354997202172</v>
      </c>
      <c r="S9" s="36">
        <v>36498.164471920813</v>
      </c>
      <c r="T9" s="36">
        <v>37370.477276061196</v>
      </c>
      <c r="U9" s="36">
        <v>37750.351550176507</v>
      </c>
      <c r="V9" s="36">
        <v>30927.846185447881</v>
      </c>
      <c r="W9" s="36">
        <v>39250.020833375165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422.32227744085333</v>
      </c>
      <c r="C11" s="54">
        <v>421.70155593126304</v>
      </c>
      <c r="D11" s="54">
        <v>423.87767273399504</v>
      </c>
      <c r="E11" s="54">
        <v>426.81742401562065</v>
      </c>
      <c r="F11" s="54">
        <v>432.21280913983833</v>
      </c>
      <c r="G11" s="54">
        <v>432.20002333674137</v>
      </c>
      <c r="H11" s="54">
        <v>434.78428595182282</v>
      </c>
      <c r="I11" s="54">
        <v>435.56234294860695</v>
      </c>
      <c r="J11" s="54">
        <v>433.30554542459134</v>
      </c>
      <c r="K11" s="54">
        <v>431.82000337421454</v>
      </c>
      <c r="L11" s="54">
        <v>435.27411511585132</v>
      </c>
      <c r="M11" s="54">
        <v>433.90450627066485</v>
      </c>
      <c r="N11" s="54">
        <v>427.26496679419722</v>
      </c>
      <c r="O11" s="54">
        <v>404.69024628031519</v>
      </c>
      <c r="P11" s="54">
        <v>370.69069909969261</v>
      </c>
      <c r="Q11" s="54">
        <v>369.28475448271843</v>
      </c>
      <c r="R11" s="54">
        <v>415.34420143025233</v>
      </c>
      <c r="S11" s="54">
        <v>419.00129919252242</v>
      </c>
      <c r="T11" s="54">
        <v>394.48472290623391</v>
      </c>
      <c r="U11" s="54">
        <v>433.24012952299</v>
      </c>
      <c r="V11" s="54">
        <v>396.88296242829335</v>
      </c>
      <c r="W11" s="54">
        <v>428.94674616721335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885.48724828326169</v>
      </c>
      <c r="C13" s="35">
        <v>877.29677973398384</v>
      </c>
      <c r="D13" s="35">
        <v>865.48216035124187</v>
      </c>
      <c r="E13" s="35">
        <v>850.80912836814855</v>
      </c>
      <c r="F13" s="35">
        <v>834.41989216239665</v>
      </c>
      <c r="G13" s="35">
        <v>819.07889738035749</v>
      </c>
      <c r="H13" s="35">
        <v>799.23107580110923</v>
      </c>
      <c r="I13" s="35">
        <v>778.15275618077669</v>
      </c>
      <c r="J13" s="35">
        <v>754.84853175566298</v>
      </c>
      <c r="K13" s="35">
        <v>734.24633607150633</v>
      </c>
      <c r="L13" s="35">
        <v>711.74663116397267</v>
      </c>
      <c r="M13" s="35">
        <v>687.63989647259439</v>
      </c>
      <c r="N13" s="35">
        <v>662.01801991905916</v>
      </c>
      <c r="O13" s="35">
        <v>635.36882779133532</v>
      </c>
      <c r="P13" s="35">
        <v>607.87281869317053</v>
      </c>
      <c r="Q13" s="35">
        <v>580.25153590130674</v>
      </c>
      <c r="R13" s="35">
        <v>556.51639902937427</v>
      </c>
      <c r="S13" s="35">
        <v>534.25281983732668</v>
      </c>
      <c r="T13" s="35">
        <v>515.22347609413885</v>
      </c>
      <c r="U13" s="35">
        <v>496.41184495795602</v>
      </c>
      <c r="V13" s="35">
        <v>482.10945332925814</v>
      </c>
      <c r="W13" s="35">
        <v>467.18816490291834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782.85271371048918</v>
      </c>
      <c r="D14" s="36">
        <v>733.79131804061001</v>
      </c>
      <c r="E14" s="36">
        <v>695.01782691859285</v>
      </c>
      <c r="F14" s="36">
        <v>667.50801685959482</v>
      </c>
      <c r="G14" s="36">
        <v>641.25028601019108</v>
      </c>
      <c r="H14" s="36">
        <v>617.73649300879663</v>
      </c>
      <c r="I14" s="36">
        <v>595.07464421610416</v>
      </c>
      <c r="J14" s="36">
        <v>574.3550910750231</v>
      </c>
      <c r="K14" s="36">
        <v>557.10215485731942</v>
      </c>
      <c r="L14" s="36">
        <v>525.48565826158062</v>
      </c>
      <c r="M14" s="36">
        <v>499.18966056631473</v>
      </c>
      <c r="N14" s="36">
        <v>477.12163248309946</v>
      </c>
      <c r="O14" s="36">
        <v>456.43566216797655</v>
      </c>
      <c r="P14" s="36">
        <v>445.05525357386921</v>
      </c>
      <c r="Q14" s="36">
        <v>440.18518933258014</v>
      </c>
      <c r="R14" s="36">
        <v>434.85947407683193</v>
      </c>
      <c r="S14" s="36">
        <v>428.31568321752178</v>
      </c>
      <c r="T14" s="36">
        <v>421.01857676818747</v>
      </c>
      <c r="U14" s="36">
        <v>413.9876679255625</v>
      </c>
      <c r="V14" s="36">
        <v>407.01150237116605</v>
      </c>
      <c r="W14" s="36">
        <v>404.15651666366352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0.80387730088006903</v>
      </c>
      <c r="C16" s="44">
        <f>C7/RES_summary!C$6</f>
        <v>0.81318357920501594</v>
      </c>
      <c r="D16" s="44">
        <f>D7/RES_summary!D$6</f>
        <v>0.82248620720943511</v>
      </c>
      <c r="E16" s="44">
        <f>E7/RES_summary!E$6</f>
        <v>0.83178823587469553</v>
      </c>
      <c r="F16" s="44">
        <f>F7/RES_summary!F$6</f>
        <v>0.84109107229864599</v>
      </c>
      <c r="G16" s="44">
        <f>G7/RES_summary!G$6</f>
        <v>0.85039638414744467</v>
      </c>
      <c r="H16" s="44">
        <f>H7/RES_summary!H$6</f>
        <v>0.85970246290347252</v>
      </c>
      <c r="I16" s="44">
        <f>I7/RES_summary!I$6</f>
        <v>0.86901372836719981</v>
      </c>
      <c r="J16" s="44">
        <f>J7/RES_summary!J$6</f>
        <v>0.87832850053682088</v>
      </c>
      <c r="K16" s="44">
        <f>K7/RES_summary!K$6</f>
        <v>0.88765416216692006</v>
      </c>
      <c r="L16" s="44">
        <f>L7/RES_summary!L$6</f>
        <v>0.89699949143922697</v>
      </c>
      <c r="M16" s="44">
        <f>M7/RES_summary!M$6</f>
        <v>0.90700060821670181</v>
      </c>
      <c r="N16" s="44">
        <f>N7/RES_summary!N$6</f>
        <v>0.91600008155331891</v>
      </c>
      <c r="O16" s="44">
        <f>O7/RES_summary!O$6</f>
        <v>0.92403347067068764</v>
      </c>
      <c r="P16" s="44">
        <f>P7/RES_summary!P$6</f>
        <v>0.93187227004791995</v>
      </c>
      <c r="Q16" s="44">
        <f>Q7/RES_summary!Q$6</f>
        <v>0.93900022506019942</v>
      </c>
      <c r="R16" s="44">
        <f>R7/RES_summary!R$6</f>
        <v>0.94</v>
      </c>
      <c r="S16" s="44">
        <f>S7/RES_summary!S$6</f>
        <v>0.94232799613916784</v>
      </c>
      <c r="T16" s="44">
        <f>T7/RES_summary!T$6</f>
        <v>0.94497425309493299</v>
      </c>
      <c r="U16" s="44">
        <f>U7/RES_summary!U$6</f>
        <v>0.94900037480960464</v>
      </c>
      <c r="V16" s="44">
        <f>V7/RES_summary!V$6</f>
        <v>0.96499977131249282</v>
      </c>
      <c r="W16" s="44">
        <f>W7/RES_summary!W$6</f>
        <v>0.98099995596016287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711.82309911366792</v>
      </c>
      <c r="C17" s="52">
        <f t="shared" si="2"/>
        <v>713.40333536911544</v>
      </c>
      <c r="D17" s="52">
        <f t="shared" si="2"/>
        <v>711.84713947472108</v>
      </c>
      <c r="E17" s="52">
        <f t="shared" si="2"/>
        <v>707.69302395142961</v>
      </c>
      <c r="F17" s="52">
        <f t="shared" si="2"/>
        <v>701.8231218461907</v>
      </c>
      <c r="G17" s="52">
        <f t="shared" si="2"/>
        <v>696.54173266373186</v>
      </c>
      <c r="H17" s="52">
        <f t="shared" si="2"/>
        <v>687.10092429520557</v>
      </c>
      <c r="I17" s="52">
        <f t="shared" si="2"/>
        <v>676.22542788786939</v>
      </c>
      <c r="J17" s="52">
        <f t="shared" si="2"/>
        <v>663.00497902937229</v>
      </c>
      <c r="K17" s="52">
        <f t="shared" si="2"/>
        <v>651.75681626968378</v>
      </c>
      <c r="L17" s="52">
        <f t="shared" si="2"/>
        <v>638.43636618766652</v>
      </c>
      <c r="M17" s="52">
        <f t="shared" si="2"/>
        <v>623.68980433471302</v>
      </c>
      <c r="N17" s="52">
        <f t="shared" si="2"/>
        <v>606.40856023562492</v>
      </c>
      <c r="O17" s="52">
        <f t="shared" si="2"/>
        <v>587.10206309999398</v>
      </c>
      <c r="P17" s="52">
        <f t="shared" si="2"/>
        <v>566.4598234560325</v>
      </c>
      <c r="Q17" s="52">
        <f t="shared" si="2"/>
        <v>544.85632280285336</v>
      </c>
      <c r="R17" s="52">
        <f t="shared" ref="R17:V17" si="3">R13*R16</f>
        <v>523.12541508761183</v>
      </c>
      <c r="S17" s="52">
        <f t="shared" si="3"/>
        <v>503.44138914900793</v>
      </c>
      <c r="T17" s="52">
        <f t="shared" si="3"/>
        <v>486.87291949903391</v>
      </c>
      <c r="U17" s="52">
        <f t="shared" si="3"/>
        <v>471.09502692502764</v>
      </c>
      <c r="V17" s="52">
        <f t="shared" si="3"/>
        <v>465.23551221032506</v>
      </c>
      <c r="W17" s="52">
        <f t="shared" ref="W17" si="4">W13*W16</f>
        <v>458.31156919487222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300.61875235269054</v>
      </c>
      <c r="C18" s="36">
        <f>C3*11630*1000/RES_summary!C$6</f>
        <v>300.84329653170863</v>
      </c>
      <c r="D18" s="36">
        <f>D3*11630*1000/RES_summary!D$6</f>
        <v>301.73610882289637</v>
      </c>
      <c r="E18" s="36">
        <f>E3*11630*1000/RES_summary!E$6</f>
        <v>302.05571347677409</v>
      </c>
      <c r="F18" s="36">
        <f>F3*11630*1000/RES_summary!F$6</f>
        <v>303.33694301243315</v>
      </c>
      <c r="G18" s="36">
        <f>G3*11630*1000/RES_summary!G$6</f>
        <v>301.0453531122792</v>
      </c>
      <c r="H18" s="36">
        <f>H3*11630*1000/RES_summary!H$6</f>
        <v>298.74068474652842</v>
      </c>
      <c r="I18" s="36">
        <f>I3*11630*1000/RES_summary!I$6</f>
        <v>294.53833173226468</v>
      </c>
      <c r="J18" s="36">
        <f>J3*11630*1000/RES_summary!J$6</f>
        <v>287.28373405754189</v>
      </c>
      <c r="K18" s="36">
        <f>K3*11630*1000/RES_summary!K$6</f>
        <v>281.44163060074209</v>
      </c>
      <c r="L18" s="36">
        <f>L3*11630*1000/RES_summary!L$6</f>
        <v>277.89482435011621</v>
      </c>
      <c r="M18" s="36">
        <f>M3*11630*1000/RES_summary!M$6</f>
        <v>270.6218166159012</v>
      </c>
      <c r="N18" s="36">
        <f>N3*11630*1000/RES_summary!N$6</f>
        <v>259.09713335279122</v>
      </c>
      <c r="O18" s="36">
        <f>O3*11630*1000/RES_summary!O$6</f>
        <v>237.59447850761774</v>
      </c>
      <c r="P18" s="36">
        <f>P3*11630*1000/RES_summary!P$6</f>
        <v>209.98138796880511</v>
      </c>
      <c r="Q18" s="36">
        <f>Q3*11630*1000/RES_summary!Q$6</f>
        <v>201.20713339460849</v>
      </c>
      <c r="R18" s="36">
        <f>R3*11630*1000/RES_summary!R$6</f>
        <v>217.27710777743337</v>
      </c>
      <c r="S18" s="36">
        <f>S3*11630*1000/RES_summary!S$6</f>
        <v>210.94259612072256</v>
      </c>
      <c r="T18" s="36">
        <f>T3*11630*1000/RES_summary!T$6</f>
        <v>192.06392873912554</v>
      </c>
      <c r="U18" s="36">
        <f>U3*11630*1000/RES_summary!U$6</f>
        <v>204.09727048263542</v>
      </c>
      <c r="V18" s="36">
        <f>V3*11630*1000/RES_summary!V$6</f>
        <v>184.64404831287823</v>
      </c>
      <c r="W18" s="36">
        <f>W3*11630*1000/RES_summary!W$6</f>
        <v>196.59125633693009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0.25905604297437934</v>
      </c>
      <c r="C3" s="49">
        <f t="shared" ref="C3:W3" si="0">C5*C11/11630</f>
        <v>0.28930483554328817</v>
      </c>
      <c r="D3" s="49">
        <f t="shared" si="0"/>
        <v>0.31193799853672027</v>
      </c>
      <c r="E3" s="49">
        <f t="shared" si="0"/>
        <v>0.34005587374770169</v>
      </c>
      <c r="F3" s="49">
        <f t="shared" si="0"/>
        <v>0.3723754693642638</v>
      </c>
      <c r="G3" s="49">
        <f t="shared" si="0"/>
        <v>0.39428727191948471</v>
      </c>
      <c r="H3" s="49">
        <f t="shared" si="0"/>
        <v>0.4307048500209531</v>
      </c>
      <c r="I3" s="49">
        <f t="shared" si="0"/>
        <v>0.47181268012009225</v>
      </c>
      <c r="J3" s="49">
        <f t="shared" si="0"/>
        <v>0.51557568286861255</v>
      </c>
      <c r="K3" s="49">
        <f t="shared" si="0"/>
        <v>0.54957409954070768</v>
      </c>
      <c r="L3" s="49">
        <f t="shared" si="0"/>
        <v>0.58678768417535188</v>
      </c>
      <c r="M3" s="49">
        <f t="shared" si="0"/>
        <v>0.6085861382397455</v>
      </c>
      <c r="N3" s="49">
        <f t="shared" si="0"/>
        <v>0.64733187331968878</v>
      </c>
      <c r="O3" s="49">
        <f t="shared" si="0"/>
        <v>0.66845561531734055</v>
      </c>
      <c r="P3" s="49">
        <f t="shared" si="0"/>
        <v>0.65678796135844209</v>
      </c>
      <c r="Q3" s="49">
        <f t="shared" si="0"/>
        <v>0.67831220173059248</v>
      </c>
      <c r="R3" s="49">
        <f t="shared" si="0"/>
        <v>0.82757395776948717</v>
      </c>
      <c r="S3" s="49">
        <f t="shared" si="0"/>
        <v>0.89746758976537067</v>
      </c>
      <c r="T3" s="49">
        <f t="shared" si="0"/>
        <v>0.89643578590435591</v>
      </c>
      <c r="U3" s="49">
        <f t="shared" si="0"/>
        <v>1.0505970340906856</v>
      </c>
      <c r="V3" s="49">
        <f t="shared" si="0"/>
        <v>1.009289350786466</v>
      </c>
      <c r="W3" s="49">
        <f t="shared" si="0"/>
        <v>1.1612522831400005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9.5339483580135376</v>
      </c>
      <c r="C5" s="49">
        <f t="shared" ref="C5:W5" si="1">C7*C13/1000000</f>
        <v>10.72381371072273</v>
      </c>
      <c r="D5" s="49">
        <f t="shared" si="1"/>
        <v>11.68926152234622</v>
      </c>
      <c r="E5" s="49">
        <f t="shared" si="1"/>
        <v>12.768468109281407</v>
      </c>
      <c r="F5" s="49">
        <f t="shared" si="1"/>
        <v>14.160252730547294</v>
      </c>
      <c r="G5" s="49">
        <f t="shared" si="1"/>
        <v>15.180010226763665</v>
      </c>
      <c r="H5" s="49">
        <f t="shared" si="1"/>
        <v>16.810008579914367</v>
      </c>
      <c r="I5" s="49">
        <f t="shared" si="1"/>
        <v>18.681406989863305</v>
      </c>
      <c r="J5" s="49">
        <f t="shared" si="1"/>
        <v>20.768604874713056</v>
      </c>
      <c r="K5" s="49">
        <f t="shared" si="1"/>
        <v>22.575816356836061</v>
      </c>
      <c r="L5" s="49">
        <f t="shared" si="1"/>
        <v>24.587612355932173</v>
      </c>
      <c r="M5" s="49">
        <f t="shared" si="1"/>
        <v>25.806810538049774</v>
      </c>
      <c r="N5" s="49">
        <f t="shared" si="1"/>
        <v>27.907632634284465</v>
      </c>
      <c r="O5" s="49">
        <f t="shared" si="1"/>
        <v>30.370987866527194</v>
      </c>
      <c r="P5" s="49">
        <f t="shared" si="1"/>
        <v>32.362025228682178</v>
      </c>
      <c r="Q5" s="49">
        <f t="shared" si="1"/>
        <v>33.604070145798723</v>
      </c>
      <c r="R5" s="49">
        <f t="shared" si="1"/>
        <v>36.144337696978198</v>
      </c>
      <c r="S5" s="49">
        <f t="shared" si="1"/>
        <v>38.651336552160835</v>
      </c>
      <c r="T5" s="49">
        <f t="shared" si="1"/>
        <v>40.827024418488385</v>
      </c>
      <c r="U5" s="49">
        <f t="shared" si="1"/>
        <v>43.272905691668619</v>
      </c>
      <c r="V5" s="49">
        <f t="shared" si="1"/>
        <v>45.614746615434349</v>
      </c>
      <c r="W5" s="49">
        <f t="shared" si="1"/>
        <v>48.291474713731802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4977</v>
      </c>
      <c r="C7" s="35">
        <v>5647</v>
      </c>
      <c r="D7" s="35">
        <v>6214</v>
      </c>
      <c r="E7" s="35">
        <v>6866</v>
      </c>
      <c r="F7" s="35">
        <v>7725</v>
      </c>
      <c r="G7" s="35">
        <v>8389</v>
      </c>
      <c r="H7" s="35">
        <v>9439</v>
      </c>
      <c r="I7" s="35">
        <v>10670</v>
      </c>
      <c r="J7" s="35">
        <v>12076</v>
      </c>
      <c r="K7" s="35">
        <v>13348</v>
      </c>
      <c r="L7" s="35">
        <v>14779</v>
      </c>
      <c r="M7" s="35">
        <v>15751</v>
      </c>
      <c r="N7" s="35">
        <v>17400</v>
      </c>
      <c r="O7" s="35">
        <v>19557</v>
      </c>
      <c r="P7" s="35">
        <v>21519</v>
      </c>
      <c r="Q7" s="35">
        <v>23116</v>
      </c>
      <c r="R7" s="35">
        <v>26152</v>
      </c>
      <c r="S7" s="35">
        <v>29136</v>
      </c>
      <c r="T7" s="35">
        <v>32087</v>
      </c>
      <c r="U7" s="35">
        <v>35483</v>
      </c>
      <c r="V7" s="35">
        <v>38891</v>
      </c>
      <c r="W7" s="35">
        <v>42599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990.65927529729652</v>
      </c>
      <c r="D8" s="52">
        <v>902.29402115610719</v>
      </c>
      <c r="E8" s="52">
        <v>1002.5966902682003</v>
      </c>
      <c r="F8" s="52">
        <v>1225.5977663520225</v>
      </c>
      <c r="G8" s="52">
        <v>1047.3291243892891</v>
      </c>
      <c r="H8" s="52">
        <v>1450.82409412162</v>
      </c>
      <c r="I8" s="52">
        <v>1650.117526445134</v>
      </c>
      <c r="J8" s="52">
        <v>1844.2458628352506</v>
      </c>
      <c r="K8" s="52">
        <v>1730.2472079400286</v>
      </c>
      <c r="L8" s="52">
        <v>1910.1614054866113</v>
      </c>
      <c r="M8" s="52">
        <v>1473.0301176520261</v>
      </c>
      <c r="N8" s="52">
        <v>2172.8969080564166</v>
      </c>
      <c r="O8" s="52">
        <v>3147.6592752972974</v>
      </c>
      <c r="P8" s="52">
        <v>2864.2940211561072</v>
      </c>
      <c r="Q8" s="52">
        <v>2599.5966902682012</v>
      </c>
      <c r="R8" s="52">
        <v>4261.5977663520243</v>
      </c>
      <c r="S8" s="52">
        <v>4031.3291243892891</v>
      </c>
      <c r="T8" s="52">
        <v>4401.8240941216209</v>
      </c>
      <c r="U8" s="52">
        <v>5046.117526445134</v>
      </c>
      <c r="V8" s="52">
        <v>5252.245862835247</v>
      </c>
      <c r="W8" s="52">
        <v>5438.2472079400322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320.65927529729652</v>
      </c>
      <c r="D9" s="36">
        <v>335.29402115610719</v>
      </c>
      <c r="E9" s="36">
        <v>350.59669026820029</v>
      </c>
      <c r="F9" s="36">
        <v>366.59776635202252</v>
      </c>
      <c r="G9" s="36">
        <v>383.32912438928906</v>
      </c>
      <c r="H9" s="36">
        <v>400.82409412162087</v>
      </c>
      <c r="I9" s="36">
        <v>419.11752644513399</v>
      </c>
      <c r="J9" s="36">
        <v>438.24586283525059</v>
      </c>
      <c r="K9" s="36">
        <v>458.2472079400286</v>
      </c>
      <c r="L9" s="36">
        <v>479.16140548661133</v>
      </c>
      <c r="M9" s="36">
        <v>501.03011765202609</v>
      </c>
      <c r="N9" s="36">
        <v>523.89690805641658</v>
      </c>
      <c r="O9" s="36">
        <v>990.65927529729743</v>
      </c>
      <c r="P9" s="36">
        <v>902.29402115610719</v>
      </c>
      <c r="Q9" s="36">
        <v>1002.5966902682012</v>
      </c>
      <c r="R9" s="36">
        <v>1225.5977663520243</v>
      </c>
      <c r="S9" s="36">
        <v>1047.3291243892891</v>
      </c>
      <c r="T9" s="36">
        <v>1450.8240941216209</v>
      </c>
      <c r="U9" s="36">
        <v>1650.1175264451304</v>
      </c>
      <c r="V9" s="36">
        <v>1844.245862835247</v>
      </c>
      <c r="W9" s="36">
        <v>1730.2472079400322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316.00986985205083</v>
      </c>
      <c r="C11" s="54">
        <v>313.75174244253856</v>
      </c>
      <c r="D11" s="54">
        <v>310.35655383761934</v>
      </c>
      <c r="E11" s="54">
        <v>309.73565331701678</v>
      </c>
      <c r="F11" s="54">
        <v>305.83682305075678</v>
      </c>
      <c r="G11" s="54">
        <v>302.07891193240886</v>
      </c>
      <c r="H11" s="54">
        <v>297.98303682776594</v>
      </c>
      <c r="I11" s="54">
        <v>293.72420785940085</v>
      </c>
      <c r="J11" s="54">
        <v>288.71198753762263</v>
      </c>
      <c r="K11" s="54">
        <v>283.11475769615043</v>
      </c>
      <c r="L11" s="54">
        <v>277.55199114780481</v>
      </c>
      <c r="M11" s="54">
        <v>274.26313597693871</v>
      </c>
      <c r="N11" s="54">
        <v>269.76382358779057</v>
      </c>
      <c r="O11" s="54">
        <v>255.97253669541615</v>
      </c>
      <c r="P11" s="54">
        <v>236.03108694905771</v>
      </c>
      <c r="Q11" s="54">
        <v>234.75641111030913</v>
      </c>
      <c r="R11" s="54">
        <v>266.28472790258917</v>
      </c>
      <c r="S11" s="54">
        <v>270.04365178641513</v>
      </c>
      <c r="T11" s="54">
        <v>255.35900150848326</v>
      </c>
      <c r="U11" s="54">
        <v>282.35782439789119</v>
      </c>
      <c r="V11" s="54">
        <v>257.32983345510638</v>
      </c>
      <c r="W11" s="54">
        <v>279.66352514552472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1915.6014382185126</v>
      </c>
      <c r="C13" s="35">
        <v>1899.0284594869363</v>
      </c>
      <c r="D13" s="35">
        <v>1881.1170779443546</v>
      </c>
      <c r="E13" s="35">
        <v>1859.6661970989526</v>
      </c>
      <c r="F13" s="35">
        <v>1833.0424246663163</v>
      </c>
      <c r="G13" s="35">
        <v>1809.5136758569156</v>
      </c>
      <c r="H13" s="35">
        <v>1780.9099035824102</v>
      </c>
      <c r="I13" s="35">
        <v>1750.8347694342367</v>
      </c>
      <c r="J13" s="35">
        <v>1719.8248488500378</v>
      </c>
      <c r="K13" s="35">
        <v>1691.3257684174455</v>
      </c>
      <c r="L13" s="35">
        <v>1663.6857944334645</v>
      </c>
      <c r="M13" s="35">
        <v>1638.4236263126006</v>
      </c>
      <c r="N13" s="35">
        <v>1603.8869330048542</v>
      </c>
      <c r="O13" s="35">
        <v>1552.9471732130285</v>
      </c>
      <c r="P13" s="35">
        <v>1503.8814642261341</v>
      </c>
      <c r="Q13" s="35">
        <v>1453.7147493423915</v>
      </c>
      <c r="R13" s="35">
        <v>1382.0869416097505</v>
      </c>
      <c r="S13" s="35">
        <v>1326.5834895716926</v>
      </c>
      <c r="T13" s="35">
        <v>1272.3852157723809</v>
      </c>
      <c r="U13" s="35">
        <v>1219.5390945429817</v>
      </c>
      <c r="V13" s="35">
        <v>1172.8869562478299</v>
      </c>
      <c r="W13" s="35">
        <v>1133.6293038271274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1821.131408783694</v>
      </c>
      <c r="D14" s="36">
        <v>1781.8332861346073</v>
      </c>
      <c r="E14" s="36">
        <v>1746.2755742583302</v>
      </c>
      <c r="F14" s="36">
        <v>1708.5865258798565</v>
      </c>
      <c r="G14" s="36">
        <v>1674.7966588156826</v>
      </c>
      <c r="H14" s="36">
        <v>1652.7279730451648</v>
      </c>
      <c r="I14" s="36">
        <v>1620.6485317145916</v>
      </c>
      <c r="J14" s="36">
        <v>1586.9371589593281</v>
      </c>
      <c r="K14" s="36">
        <v>1551.8190004243647</v>
      </c>
      <c r="L14" s="36">
        <v>1533.7333631441127</v>
      </c>
      <c r="M14" s="36">
        <v>1479.2448368644616</v>
      </c>
      <c r="N14" s="36">
        <v>1428.6916950710622</v>
      </c>
      <c r="O14" s="36">
        <v>1355.7617202663937</v>
      </c>
      <c r="P14" s="36">
        <v>1256.426489861055</v>
      </c>
      <c r="Q14" s="36">
        <v>1151.2766727885676</v>
      </c>
      <c r="R14" s="36">
        <v>1087.457717738577</v>
      </c>
      <c r="S14" s="36">
        <v>1056.9869246375874</v>
      </c>
      <c r="T14" s="36">
        <v>1039.002316507356</v>
      </c>
      <c r="U14" s="36">
        <v>1014.669553916845</v>
      </c>
      <c r="V14" s="36">
        <v>1003.1029299363282</v>
      </c>
      <c r="W14" s="36">
        <v>985.93506069044508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9.0107053044937661E-3</v>
      </c>
      <c r="C16" s="44">
        <f>C7/RES_summary!C$6</f>
        <v>1.0133346732009137E-2</v>
      </c>
      <c r="D16" s="44">
        <f>D7/RES_summary!D$6</f>
        <v>1.1055582143829316E-2</v>
      </c>
      <c r="E16" s="44">
        <f>E7/RES_summary!E$6</f>
        <v>1.2101109297726767E-2</v>
      </c>
      <c r="F16" s="44">
        <f>F7/RES_summary!F$6</f>
        <v>1.3490834091556048E-2</v>
      </c>
      <c r="G16" s="44">
        <f>G7/RES_summary!G$6</f>
        <v>1.4736390928046572E-2</v>
      </c>
      <c r="H16" s="44">
        <f>H7/RES_summary!H$6</f>
        <v>1.6408346892513942E-2</v>
      </c>
      <c r="I16" s="44">
        <f>I7/RES_summary!I$6</f>
        <v>1.8353800027866126E-2</v>
      </c>
      <c r="J16" s="44">
        <f>J7/RES_summary!J$6</f>
        <v>2.0417790327080288E-2</v>
      </c>
      <c r="K16" s="44">
        <f>K7/RES_summary!K$6</f>
        <v>2.2594088433140255E-2</v>
      </c>
      <c r="L16" s="44">
        <f>L7/RES_summary!L$6</f>
        <v>2.5053398881166301E-2</v>
      </c>
      <c r="M16" s="44">
        <f>M7/RES_summary!M$6</f>
        <v>2.6759835951383436E-2</v>
      </c>
      <c r="N16" s="44">
        <f>N7/RES_summary!N$6</f>
        <v>2.9563078094098937E-2</v>
      </c>
      <c r="O16" s="44">
        <f>O7/RES_summary!O$6</f>
        <v>3.3227710996899293E-2</v>
      </c>
      <c r="P16" s="44">
        <f>P7/RES_summary!P$6</f>
        <v>3.6502268775709258E-2</v>
      </c>
      <c r="Q16" s="44">
        <f>Q7/RES_summary!Q$6</f>
        <v>3.9116477960176192E-2</v>
      </c>
      <c r="R16" s="44">
        <f>R7/RES_summary!R$6</f>
        <v>4.3919724578050212E-2</v>
      </c>
      <c r="S16" s="44">
        <f>S7/RES_summary!S$6</f>
        <v>4.7990275446655788E-2</v>
      </c>
      <c r="T16" s="44">
        <f>T7/RES_summary!T$6</f>
        <v>5.2370265792931227E-2</v>
      </c>
      <c r="U16" s="44">
        <f>U7/RES_summary!U$6</f>
        <v>5.6593060440042427E-2</v>
      </c>
      <c r="V16" s="44">
        <f>V7/RES_summary!V$6</f>
        <v>6.1337143740349778E-2</v>
      </c>
      <c r="W16" s="44">
        <f>W7/RES_summary!W$6</f>
        <v>6.7001893712998667E-2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17.260920040651438</v>
      </c>
      <c r="C17" s="52">
        <f t="shared" si="2"/>
        <v>19.243513833934291</v>
      </c>
      <c r="D17" s="52">
        <f t="shared" si="2"/>
        <v>20.796844377373986</v>
      </c>
      <c r="E17" s="52">
        <f t="shared" si="2"/>
        <v>22.504023908382315</v>
      </c>
      <c r="F17" s="52">
        <f t="shared" si="2"/>
        <v>24.729271233956897</v>
      </c>
      <c r="G17" s="52">
        <f t="shared" si="2"/>
        <v>26.665700917074055</v>
      </c>
      <c r="H17" s="52">
        <f t="shared" si="2"/>
        <v>29.221787482293745</v>
      </c>
      <c r="I17" s="52">
        <f t="shared" si="2"/>
        <v>32.134471240031075</v>
      </c>
      <c r="J17" s="52">
        <f t="shared" si="2"/>
        <v>35.115023163122622</v>
      </c>
      <c r="K17" s="52">
        <f t="shared" si="2"/>
        <v>38.213963980872656</v>
      </c>
      <c r="L17" s="52">
        <f t="shared" si="2"/>
        <v>41.680983820871624</v>
      </c>
      <c r="M17" s="52">
        <f t="shared" si="2"/>
        <v>43.843947458995949</v>
      </c>
      <c r="N17" s="52">
        <f t="shared" si="2"/>
        <v>47.41583465452733</v>
      </c>
      <c r="O17" s="52">
        <f t="shared" si="2"/>
        <v>51.600879864974218</v>
      </c>
      <c r="P17" s="52">
        <f t="shared" si="2"/>
        <v>54.895085413989534</v>
      </c>
      <c r="Q17" s="52">
        <f t="shared" si="2"/>
        <v>56.864200953034718</v>
      </c>
      <c r="R17" s="52">
        <f t="shared" ref="R17:V17" si="3">R13*R16</f>
        <v>60.700877818420011</v>
      </c>
      <c r="S17" s="52">
        <f t="shared" si="3"/>
        <v>63.66310706753135</v>
      </c>
      <c r="T17" s="52">
        <f t="shared" si="3"/>
        <v>66.63515194099574</v>
      </c>
      <c r="U17" s="52">
        <f t="shared" si="3"/>
        <v>69.017449686465582</v>
      </c>
      <c r="V17" s="52">
        <f t="shared" si="3"/>
        <v>71.941535826554485</v>
      </c>
      <c r="W17" s="52">
        <f t="shared" ref="W17" si="4">W13*W16</f>
        <v>75.955310124965862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5.4546210955729171</v>
      </c>
      <c r="C18" s="36">
        <f>C3*11630*1000/RES_summary!C$6</f>
        <v>6.0376859961139795</v>
      </c>
      <c r="D18" s="36">
        <f>D3*11630*1000/RES_summary!D$6</f>
        <v>6.4544369516590612</v>
      </c>
      <c r="E18" s="36">
        <f>E3*11630*1000/RES_summary!E$6</f>
        <v>6.9702985475245605</v>
      </c>
      <c r="F18" s="36">
        <f>F3*11630*1000/RES_summary!F$6</f>
        <v>7.5631217505538455</v>
      </c>
      <c r="G18" s="36">
        <f>G3*11630*1000/RES_summary!G$6</f>
        <v>8.0551459189447687</v>
      </c>
      <c r="H18" s="36">
        <f>H3*11630*1000/RES_summary!H$6</f>
        <v>8.7075969755094853</v>
      </c>
      <c r="I18" s="36">
        <f>I3*11630*1000/RES_summary!I$6</f>
        <v>9.4386721099588247</v>
      </c>
      <c r="J18" s="36">
        <f>J3*11630*1000/RES_summary!J$6</f>
        <v>10.138128129854787</v>
      </c>
      <c r="K18" s="36">
        <f>K3*11630*1000/RES_summary!K$6</f>
        <v>10.818937153054179</v>
      </c>
      <c r="L18" s="36">
        <f>L3*11630*1000/RES_summary!L$6</f>
        <v>11.568640052482356</v>
      </c>
      <c r="M18" s="36">
        <f>M3*11630*1000/RES_summary!M$6</f>
        <v>12.024778523712365</v>
      </c>
      <c r="N18" s="36">
        <f>N3*11630*1000/RES_summary!N$6</f>
        <v>12.791076855011758</v>
      </c>
      <c r="O18" s="36">
        <f>O3*11630*1000/RES_summary!O$6</f>
        <v>13.208408114752871</v>
      </c>
      <c r="P18" s="36">
        <f>P3*11630*1000/RES_summary!P$6</f>
        <v>12.956946678425311</v>
      </c>
      <c r="Q18" s="36">
        <f>Q3*11630*1000/RES_summary!Q$6</f>
        <v>13.349235736389849</v>
      </c>
      <c r="R18" s="36">
        <f>R3*11630*1000/RES_summary!R$6</f>
        <v>16.163716733326282</v>
      </c>
      <c r="S18" s="36">
        <f>S3*11630*1000/RES_summary!S$6</f>
        <v>17.191817916585698</v>
      </c>
      <c r="T18" s="36">
        <f>T3*11630*1000/RES_summary!T$6</f>
        <v>17.015885865018742</v>
      </c>
      <c r="U18" s="36">
        <f>U3*11630*1000/RES_summary!U$6</f>
        <v>19.487616938961338</v>
      </c>
      <c r="V18" s="36">
        <f>V3*11630*1000/RES_summary!V$6</f>
        <v>18.512703432751834</v>
      </c>
      <c r="W18" s="36">
        <f>W3*11630*1000/RES_summary!W$6</f>
        <v>21.241929783069523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0.91776291901619556</v>
      </c>
      <c r="C3" s="49">
        <f t="shared" ref="C3:W3" si="0">C5*C11/11630</f>
        <v>1.0497580822882242</v>
      </c>
      <c r="D3" s="49">
        <f t="shared" si="0"/>
        <v>1.1772849456405605</v>
      </c>
      <c r="E3" s="49">
        <f t="shared" si="0"/>
        <v>1.3048809242088242</v>
      </c>
      <c r="F3" s="49">
        <f t="shared" si="0"/>
        <v>1.4299298150334854</v>
      </c>
      <c r="G3" s="49">
        <f t="shared" si="0"/>
        <v>1.5341785873937825</v>
      </c>
      <c r="H3" s="49">
        <f t="shared" si="0"/>
        <v>1.656226868331963</v>
      </c>
      <c r="I3" s="49">
        <f t="shared" si="0"/>
        <v>1.7742592037892677</v>
      </c>
      <c r="J3" s="49">
        <f t="shared" si="0"/>
        <v>1.8943802642153471</v>
      </c>
      <c r="K3" s="49">
        <f t="shared" si="0"/>
        <v>1.9805016602113164</v>
      </c>
      <c r="L3" s="49">
        <f t="shared" si="0"/>
        <v>2.0674797144210157</v>
      </c>
      <c r="M3" s="49">
        <f t="shared" si="0"/>
        <v>2.200394947436112</v>
      </c>
      <c r="N3" s="49">
        <f t="shared" si="0"/>
        <v>2.4607572958403083</v>
      </c>
      <c r="O3" s="49">
        <f t="shared" si="0"/>
        <v>2.6269308653984291</v>
      </c>
      <c r="P3" s="49">
        <f t="shared" si="0"/>
        <v>2.655746870855022</v>
      </c>
      <c r="Q3" s="49">
        <f t="shared" si="0"/>
        <v>2.8565491315475189</v>
      </c>
      <c r="R3" s="49">
        <f t="shared" si="0"/>
        <v>3.0979770341897637</v>
      </c>
      <c r="S3" s="49">
        <f t="shared" si="0"/>
        <v>3.4674036009626712</v>
      </c>
      <c r="T3" s="49">
        <f t="shared" si="0"/>
        <v>3.627250077244236</v>
      </c>
      <c r="U3" s="49">
        <f t="shared" si="0"/>
        <v>4.4749144200419106</v>
      </c>
      <c r="V3" s="49">
        <f t="shared" si="0"/>
        <v>4.7482937863611401</v>
      </c>
      <c r="W3" s="49">
        <f t="shared" si="0"/>
        <v>5.9603385257410997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21.577897943028955</v>
      </c>
      <c r="C5" s="49">
        <f t="shared" ref="C5:W5" si="1">C7*C13/1000000</f>
        <v>24.671407284205351</v>
      </c>
      <c r="D5" s="49">
        <f t="shared" si="1"/>
        <v>27.693765330009938</v>
      </c>
      <c r="E5" s="49">
        <f t="shared" si="1"/>
        <v>30.688145144289152</v>
      </c>
      <c r="F5" s="49">
        <f t="shared" si="1"/>
        <v>33.62096731027556</v>
      </c>
      <c r="G5" s="49">
        <f t="shared" si="1"/>
        <v>36.007806242498297</v>
      </c>
      <c r="H5" s="49">
        <f t="shared" si="1"/>
        <v>38.852484437136752</v>
      </c>
      <c r="I5" s="49">
        <f t="shared" si="1"/>
        <v>41.646204171195755</v>
      </c>
      <c r="J5" s="49">
        <f t="shared" si="1"/>
        <v>44.636743604013418</v>
      </c>
      <c r="K5" s="49">
        <f t="shared" si="1"/>
        <v>46.884365635001707</v>
      </c>
      <c r="L5" s="49">
        <f t="shared" si="1"/>
        <v>49.009475314050604</v>
      </c>
      <c r="M5" s="49">
        <f t="shared" si="1"/>
        <v>52.762021207336659</v>
      </c>
      <c r="N5" s="49">
        <f t="shared" si="1"/>
        <v>60.384022917804586</v>
      </c>
      <c r="O5" s="49">
        <f t="shared" si="1"/>
        <v>67.506907856457275</v>
      </c>
      <c r="P5" s="49">
        <f t="shared" si="1"/>
        <v>74.461967053988076</v>
      </c>
      <c r="Q5" s="49">
        <f t="shared" si="1"/>
        <v>80.365880768554447</v>
      </c>
      <c r="R5" s="49">
        <f t="shared" si="1"/>
        <v>77.896825367017414</v>
      </c>
      <c r="S5" s="49">
        <f t="shared" si="1"/>
        <v>85.763878720308242</v>
      </c>
      <c r="T5" s="49">
        <f t="shared" si="1"/>
        <v>94.07402019585048</v>
      </c>
      <c r="U5" s="49">
        <f t="shared" si="1"/>
        <v>104.14136635010026</v>
      </c>
      <c r="V5" s="49">
        <f t="shared" si="1"/>
        <v>115.70738033285738</v>
      </c>
      <c r="W5" s="49">
        <f t="shared" si="1"/>
        <v>126.34003060904926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27617</v>
      </c>
      <c r="C7" s="35">
        <v>32178</v>
      </c>
      <c r="D7" s="35">
        <v>36790</v>
      </c>
      <c r="E7" s="35">
        <v>41513</v>
      </c>
      <c r="F7" s="35">
        <v>46314</v>
      </c>
      <c r="G7" s="35">
        <v>50443</v>
      </c>
      <c r="H7" s="35">
        <v>55433</v>
      </c>
      <c r="I7" s="35">
        <v>60546</v>
      </c>
      <c r="J7" s="35">
        <v>66230</v>
      </c>
      <c r="K7" s="35">
        <v>70832</v>
      </c>
      <c r="L7" s="35">
        <v>75507</v>
      </c>
      <c r="M7" s="35">
        <v>83582</v>
      </c>
      <c r="N7" s="35">
        <v>99469</v>
      </c>
      <c r="O7" s="35">
        <v>115009</v>
      </c>
      <c r="P7" s="35">
        <v>130482</v>
      </c>
      <c r="Q7" s="35">
        <v>144193</v>
      </c>
      <c r="R7" s="35">
        <v>141717</v>
      </c>
      <c r="S7" s="35">
        <v>160874</v>
      </c>
      <c r="T7" s="35">
        <v>181244</v>
      </c>
      <c r="U7" s="35">
        <v>205651</v>
      </c>
      <c r="V7" s="35">
        <v>233332</v>
      </c>
      <c r="W7" s="35">
        <v>259402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5823.2327302295307</v>
      </c>
      <c r="D8" s="52">
        <v>5939.6643201812003</v>
      </c>
      <c r="E8" s="52">
        <v>6119.4877513211613</v>
      </c>
      <c r="F8" s="52">
        <v>6269.878849831468</v>
      </c>
      <c r="G8" s="52">
        <v>5674.0225563675631</v>
      </c>
      <c r="H8" s="52">
        <v>6615.1133985341585</v>
      </c>
      <c r="I8" s="52">
        <v>6822.3559878532542</v>
      </c>
      <c r="J8" s="52">
        <v>7481.9655424940283</v>
      </c>
      <c r="K8" s="52">
        <v>6493.1684370999283</v>
      </c>
      <c r="L8" s="52">
        <v>6664.2027811177395</v>
      </c>
      <c r="M8" s="52">
        <v>10167.31902710603</v>
      </c>
      <c r="N8" s="52">
        <v>18087.780610577072</v>
      </c>
      <c r="O8" s="52">
        <v>17854.864623006928</v>
      </c>
      <c r="P8" s="52">
        <v>17907.86251973288</v>
      </c>
      <c r="Q8" s="52">
        <v>16272.080864547068</v>
      </c>
      <c r="R8" s="52">
        <v>3347.2327302295307</v>
      </c>
      <c r="S8" s="52">
        <v>25096.664320181211</v>
      </c>
      <c r="T8" s="52">
        <v>26489.487751321169</v>
      </c>
      <c r="U8" s="52">
        <v>30676.878849831468</v>
      </c>
      <c r="V8" s="52">
        <v>33355.022556367563</v>
      </c>
      <c r="W8" s="52">
        <v>32685.113398534158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1262.2327302295307</v>
      </c>
      <c r="D9" s="36">
        <v>1327.6643201811967</v>
      </c>
      <c r="E9" s="36">
        <v>1396.4877513211613</v>
      </c>
      <c r="F9" s="36">
        <v>1468.878849831468</v>
      </c>
      <c r="G9" s="36">
        <v>1545.0225563675631</v>
      </c>
      <c r="H9" s="36">
        <v>1625.1133985341585</v>
      </c>
      <c r="I9" s="36">
        <v>1709.3559878532542</v>
      </c>
      <c r="J9" s="36">
        <v>1797.9655424940283</v>
      </c>
      <c r="K9" s="36">
        <v>1891.1684370999283</v>
      </c>
      <c r="L9" s="36">
        <v>1989.2027811177395</v>
      </c>
      <c r="M9" s="36">
        <v>2092.3190271060303</v>
      </c>
      <c r="N9" s="36">
        <v>2200.7806105770724</v>
      </c>
      <c r="O9" s="36">
        <v>2314.864623006928</v>
      </c>
      <c r="P9" s="36">
        <v>2434.8625197328802</v>
      </c>
      <c r="Q9" s="36">
        <v>2561.0808645470534</v>
      </c>
      <c r="R9" s="36">
        <v>5823.2327302295307</v>
      </c>
      <c r="S9" s="36">
        <v>5939.6643201812112</v>
      </c>
      <c r="T9" s="36">
        <v>6119.4877513211686</v>
      </c>
      <c r="U9" s="36">
        <v>6269.878849831468</v>
      </c>
      <c r="V9" s="36">
        <v>5674.0225563675631</v>
      </c>
      <c r="W9" s="36">
        <v>6615.1133985341294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494.65350037057743</v>
      </c>
      <c r="C11" s="54">
        <v>494.85164572788904</v>
      </c>
      <c r="D11" s="54">
        <v>494.4009510675956</v>
      </c>
      <c r="E11" s="54">
        <v>494.51555567126638</v>
      </c>
      <c r="F11" s="54">
        <v>494.63430350966701</v>
      </c>
      <c r="G11" s="54">
        <v>495.51746782982411</v>
      </c>
      <c r="H11" s="54">
        <v>495.77057317573798</v>
      </c>
      <c r="I11" s="54">
        <v>495.47455646248193</v>
      </c>
      <c r="J11" s="54">
        <v>493.57638335524899</v>
      </c>
      <c r="K11" s="54">
        <v>491.27750789192839</v>
      </c>
      <c r="L11" s="54">
        <v>490.6151091118287</v>
      </c>
      <c r="M11" s="54">
        <v>485.01919852766292</v>
      </c>
      <c r="N11" s="54">
        <v>473.94337057633209</v>
      </c>
      <c r="O11" s="54">
        <v>452.5641439472538</v>
      </c>
      <c r="P11" s="54">
        <v>414.79344865614422</v>
      </c>
      <c r="Q11" s="54">
        <v>413.38023153846416</v>
      </c>
      <c r="R11" s="54">
        <v>462.52812920001651</v>
      </c>
      <c r="S11" s="54">
        <v>470.19682972485469</v>
      </c>
      <c r="T11" s="54">
        <v>448.42261774852057</v>
      </c>
      <c r="U11" s="54">
        <v>499.73662271848349</v>
      </c>
      <c r="V11" s="54">
        <v>477.26131709593722</v>
      </c>
      <c r="W11" s="54">
        <v>548.66804068515046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781.32664456780071</v>
      </c>
      <c r="C13" s="35">
        <v>766.71661645240079</v>
      </c>
      <c r="D13" s="35">
        <v>752.75252324028099</v>
      </c>
      <c r="E13" s="35">
        <v>739.24180724807047</v>
      </c>
      <c r="F13" s="35">
        <v>725.93529624466817</v>
      </c>
      <c r="G13" s="35">
        <v>713.83157707706323</v>
      </c>
      <c r="H13" s="35">
        <v>700.89088516112702</v>
      </c>
      <c r="I13" s="35">
        <v>687.84402225078043</v>
      </c>
      <c r="J13" s="35">
        <v>673.96562892969075</v>
      </c>
      <c r="K13" s="35">
        <v>661.90938608258557</v>
      </c>
      <c r="L13" s="35">
        <v>649.07194450912641</v>
      </c>
      <c r="M13" s="35">
        <v>631.26057293839176</v>
      </c>
      <c r="N13" s="35">
        <v>607.06373762483372</v>
      </c>
      <c r="O13" s="35">
        <v>586.97065322241974</v>
      </c>
      <c r="P13" s="35">
        <v>570.66849875069408</v>
      </c>
      <c r="Q13" s="35">
        <v>557.34939122255901</v>
      </c>
      <c r="R13" s="35">
        <v>549.66465114994969</v>
      </c>
      <c r="S13" s="35">
        <v>533.11211706247275</v>
      </c>
      <c r="T13" s="35">
        <v>519.04625916361636</v>
      </c>
      <c r="U13" s="35">
        <v>506.39854097524568</v>
      </c>
      <c r="V13" s="35">
        <v>495.89160652142607</v>
      </c>
      <c r="W13" s="35">
        <v>487.04339445744159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700.59459993272185</v>
      </c>
      <c r="D14" s="36">
        <v>683.48939188541601</v>
      </c>
      <c r="E14" s="36">
        <v>667.62008018023641</v>
      </c>
      <c r="F14" s="36">
        <v>650.80944093704807</v>
      </c>
      <c r="G14" s="36">
        <v>633.41415834480051</v>
      </c>
      <c r="H14" s="36">
        <v>621.97310090996029</v>
      </c>
      <c r="I14" s="36">
        <v>605.25793725396011</v>
      </c>
      <c r="J14" s="36">
        <v>587.45763960280419</v>
      </c>
      <c r="K14" s="36">
        <v>573.71718543064969</v>
      </c>
      <c r="L14" s="36">
        <v>552.10306982397333</v>
      </c>
      <c r="M14" s="36">
        <v>529.86736068156904</v>
      </c>
      <c r="N14" s="36">
        <v>516.4553043559921</v>
      </c>
      <c r="O14" s="36">
        <v>500.230639422862</v>
      </c>
      <c r="P14" s="36">
        <v>494.61414785251065</v>
      </c>
      <c r="Q14" s="36">
        <v>485.79862027067009</v>
      </c>
      <c r="R14" s="36">
        <v>481.19450699288728</v>
      </c>
      <c r="S14" s="36">
        <v>475.23251517948597</v>
      </c>
      <c r="T14" s="36">
        <v>467.9454165029299</v>
      </c>
      <c r="U14" s="36">
        <v>461.18911159468632</v>
      </c>
      <c r="V14" s="36">
        <v>454.50487041670516</v>
      </c>
      <c r="W14" s="36">
        <v>451.1862232122636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4.9999728429617106E-2</v>
      </c>
      <c r="C16" s="44">
        <f>C7/RES_summary!C$6</f>
        <v>5.7742311163908273E-2</v>
      </c>
      <c r="D16" s="44">
        <f>D7/RES_summary!D$6</f>
        <v>6.5454597211374407E-2</v>
      </c>
      <c r="E16" s="44">
        <f>E7/RES_summary!E$6</f>
        <v>7.3165358327487814E-2</v>
      </c>
      <c r="F16" s="44">
        <f>F7/RES_summary!F$6</f>
        <v>8.0882134642890194E-2</v>
      </c>
      <c r="G16" s="44">
        <f>G7/RES_summary!G$6</f>
        <v>8.8609818522285513E-2</v>
      </c>
      <c r="H16" s="44">
        <f>H7/RES_summary!H$6</f>
        <v>9.6362315212705302E-2</v>
      </c>
      <c r="I16" s="44">
        <f>I7/RES_summary!I$6</f>
        <v>0.10414706433806771</v>
      </c>
      <c r="J16" s="44">
        <f>J7/RES_summary!J$6</f>
        <v>0.11197998123240538</v>
      </c>
      <c r="K16" s="44">
        <f>K7/RES_summary!K$6</f>
        <v>0.11989694874859083</v>
      </c>
      <c r="L16" s="44">
        <f>L7/RES_summary!L$6</f>
        <v>0.12799966095948465</v>
      </c>
      <c r="M16" s="44">
        <f>M7/RES_summary!M$6</f>
        <v>0.1419999116556746</v>
      </c>
      <c r="N16" s="44">
        <f>N7/RES_summary!N$6</f>
        <v>0.16900056407712225</v>
      </c>
      <c r="O16" s="44">
        <f>O7/RES_summary!O$6</f>
        <v>0.19540245508219004</v>
      </c>
      <c r="P16" s="44">
        <f>P7/RES_summary!P$6</f>
        <v>0.22133412493108859</v>
      </c>
      <c r="Q16" s="44">
        <f>Q7/RES_summary!Q$6</f>
        <v>0.24400079194115268</v>
      </c>
      <c r="R16" s="44">
        <f>R7/RES_summary!R$6</f>
        <v>0.23799983205978673</v>
      </c>
      <c r="S16" s="44">
        <f>S7/RES_summary!S$6</f>
        <v>0.26497760750292776</v>
      </c>
      <c r="T16" s="44">
        <f>T7/RES_summary!T$6</f>
        <v>0.29581439378483587</v>
      </c>
      <c r="U16" s="44">
        <f>U7/RES_summary!U$6</f>
        <v>0.32799987240524098</v>
      </c>
      <c r="V16" s="44">
        <f>V7/RES_summary!V$6</f>
        <v>0.36800078226899013</v>
      </c>
      <c r="W16" s="44">
        <f>W7/RES_summary!W$6</f>
        <v>0.40800078013425861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39.066120043214006</v>
      </c>
      <c r="C17" s="52">
        <f t="shared" si="2"/>
        <v>44.271989441733439</v>
      </c>
      <c r="D17" s="52">
        <f t="shared" si="2"/>
        <v>49.271113208538345</v>
      </c>
      <c r="E17" s="52">
        <f t="shared" si="2"/>
        <v>54.086891717964754</v>
      </c>
      <c r="F17" s="52">
        <f t="shared" si="2"/>
        <v>58.715196372887632</v>
      </c>
      <c r="G17" s="52">
        <f t="shared" si="2"/>
        <v>63.252486500275438</v>
      </c>
      <c r="H17" s="52">
        <f t="shared" si="2"/>
        <v>67.539468405608559</v>
      </c>
      <c r="I17" s="52">
        <f t="shared" si="2"/>
        <v>71.636935639907307</v>
      </c>
      <c r="J17" s="52">
        <f t="shared" si="2"/>
        <v>75.470658478833059</v>
      </c>
      <c r="K17" s="52">
        <f t="shared" si="2"/>
        <v>79.360915739354979</v>
      </c>
      <c r="L17" s="52">
        <f t="shared" si="2"/>
        <v>83.080988835481605</v>
      </c>
      <c r="M17" s="52">
        <f t="shared" si="2"/>
        <v>89.638945588962159</v>
      </c>
      <c r="N17" s="52">
        <f t="shared" si="2"/>
        <v>102.59411408936303</v>
      </c>
      <c r="O17" s="52">
        <f t="shared" si="2"/>
        <v>114.69550670085762</v>
      </c>
      <c r="P17" s="52">
        <f t="shared" si="2"/>
        <v>126.30841279672289</v>
      </c>
      <c r="Q17" s="52">
        <f t="shared" si="2"/>
        <v>135.99369284622372</v>
      </c>
      <c r="R17" s="52">
        <f t="shared" ref="R17:V17" si="3">R13*R16</f>
        <v>130.82009466288929</v>
      </c>
      <c r="S17" s="52">
        <f t="shared" si="3"/>
        <v>141.26277331003479</v>
      </c>
      <c r="T17" s="52">
        <f t="shared" si="3"/>
        <v>153.54135450077197</v>
      </c>
      <c r="U17" s="52">
        <f t="shared" si="3"/>
        <v>166.09865682608077</v>
      </c>
      <c r="V17" s="52">
        <f t="shared" si="3"/>
        <v>182.48849912051105</v>
      </c>
      <c r="W17" s="52">
        <f t="shared" ref="W17" si="4">W13*W16</f>
        <v>198.71408489787362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19.324193025272983</v>
      </c>
      <c r="C18" s="36">
        <f>C3*11630*1000/RES_summary!C$6</f>
        <v>21.908066834889517</v>
      </c>
      <c r="D18" s="36">
        <f>D3*11630*1000/RES_summary!D$6</f>
        <v>24.359685230460528</v>
      </c>
      <c r="E18" s="36">
        <f>E3*11630*1000/RES_summary!E$6</f>
        <v>26.746809312440959</v>
      </c>
      <c r="F18" s="36">
        <f>F3*11630*1000/RES_summary!F$6</f>
        <v>29.042550263336604</v>
      </c>
      <c r="G18" s="36">
        <f>G3*11630*1000/RES_summary!G$6</f>
        <v>31.342711944556616</v>
      </c>
      <c r="H18" s="36">
        <f>H3*11630*1000/RES_summary!H$6</f>
        <v>33.4840809634332</v>
      </c>
      <c r="I18" s="36">
        <f>I3*11630*1000/RES_summary!I$6</f>
        <v>35.494278912514439</v>
      </c>
      <c r="J18" s="36">
        <f>J3*11630*1000/RES_summary!J$6</f>
        <v>37.250534661421575</v>
      </c>
      <c r="K18" s="36">
        <f>K3*11630*1000/RES_summary!K$6</f>
        <v>38.988232908451643</v>
      </c>
      <c r="L18" s="36">
        <f>L3*11630*1000/RES_summary!L$6</f>
        <v>40.76078840263844</v>
      </c>
      <c r="M18" s="36">
        <f>M3*11630*1000/RES_summary!M$6</f>
        <v>43.476609546423212</v>
      </c>
      <c r="N18" s="36">
        <f>N3*11630*1000/RES_summary!N$6</f>
        <v>48.623800232805479</v>
      </c>
      <c r="O18" s="36">
        <f>O3*11630*1000/RES_summary!O$6</f>
        <v>51.907073804670141</v>
      </c>
      <c r="P18" s="36">
        <f>P3*11630*1000/RES_summary!P$6</f>
        <v>52.391902138236553</v>
      </c>
      <c r="Q18" s="36">
        <f>Q3*11630*1000/RES_summary!Q$6</f>
        <v>56.217104236542738</v>
      </c>
      <c r="R18" s="36">
        <f>R3*11630*1000/RES_summary!R$6</f>
        <v>60.507973646195232</v>
      </c>
      <c r="S18" s="36">
        <f>S3*11630*1000/RES_summary!S$6</f>
        <v>66.421308168519175</v>
      </c>
      <c r="T18" s="36">
        <f>T3*11630*1000/RES_summary!T$6</f>
        <v>68.851416117889755</v>
      </c>
      <c r="U18" s="36">
        <f>U3*11630*1000/RES_summary!U$6</f>
        <v>83.005581800341986</v>
      </c>
      <c r="V18" s="36">
        <f>V3*11630*1000/RES_summary!V$6</f>
        <v>87.094701445115874</v>
      </c>
      <c r="W18" s="36">
        <f>W3*11630*1000/RES_summary!W$6</f>
        <v>109.02806761745894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7.7682166880424619</v>
      </c>
      <c r="C3" s="49">
        <f t="shared" ref="C3:W3" si="0">C5*C11/11630</f>
        <v>9.554373342719586</v>
      </c>
      <c r="D3" s="49">
        <f t="shared" si="0"/>
        <v>11.115577942070257</v>
      </c>
      <c r="E3" s="49">
        <f t="shared" si="0"/>
        <v>12.52003719722158</v>
      </c>
      <c r="F3" s="49">
        <f t="shared" si="0"/>
        <v>13.521324086490377</v>
      </c>
      <c r="G3" s="49">
        <f t="shared" si="0"/>
        <v>14.694561288138118</v>
      </c>
      <c r="H3" s="49">
        <f t="shared" si="0"/>
        <v>16.134586263336914</v>
      </c>
      <c r="I3" s="49">
        <f t="shared" si="0"/>
        <v>18.277681326155772</v>
      </c>
      <c r="J3" s="49">
        <f t="shared" si="0"/>
        <v>21.47382321496621</v>
      </c>
      <c r="K3" s="49">
        <f t="shared" si="0"/>
        <v>24.038448435111469</v>
      </c>
      <c r="L3" s="49">
        <f t="shared" si="0"/>
        <v>26.910114730041375</v>
      </c>
      <c r="M3" s="49">
        <f t="shared" si="0"/>
        <v>28.022787795581106</v>
      </c>
      <c r="N3" s="49">
        <f t="shared" si="0"/>
        <v>29.799264264870878</v>
      </c>
      <c r="O3" s="49">
        <f t="shared" si="0"/>
        <v>28.391062258730862</v>
      </c>
      <c r="P3" s="49">
        <f t="shared" si="0"/>
        <v>26.088741387707856</v>
      </c>
      <c r="Q3" s="49">
        <f t="shared" si="0"/>
        <v>25.973024000977315</v>
      </c>
      <c r="R3" s="49">
        <f t="shared" si="0"/>
        <v>30.946189946441347</v>
      </c>
      <c r="S3" s="49">
        <f t="shared" si="0"/>
        <v>31.377196909244638</v>
      </c>
      <c r="T3" s="49">
        <f t="shared" si="0"/>
        <v>29.622997149903448</v>
      </c>
      <c r="U3" s="49">
        <f t="shared" si="0"/>
        <v>34.815580482374159</v>
      </c>
      <c r="V3" s="49">
        <f t="shared" si="0"/>
        <v>33.228263498235769</v>
      </c>
      <c r="W3" s="49">
        <f t="shared" si="0"/>
        <v>38.365448399455012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57.713026222328189</v>
      </c>
      <c r="C5" s="49">
        <f t="shared" ref="C5:W5" si="1">C7*C13/1000000</f>
        <v>70.534524123846452</v>
      </c>
      <c r="D5" s="49">
        <f t="shared" si="1"/>
        <v>81.730852397536623</v>
      </c>
      <c r="E5" s="49">
        <f t="shared" si="1"/>
        <v>91.841099610786884</v>
      </c>
      <c r="F5" s="49">
        <f t="shared" si="1"/>
        <v>99.071312628486481</v>
      </c>
      <c r="G5" s="49">
        <f t="shared" si="1"/>
        <v>107.56528078166522</v>
      </c>
      <c r="H5" s="49">
        <f t="shared" si="1"/>
        <v>118.23619070692581</v>
      </c>
      <c r="I5" s="49">
        <f t="shared" si="1"/>
        <v>134.26613225145263</v>
      </c>
      <c r="J5" s="49">
        <f t="shared" si="1"/>
        <v>158.6408384909291</v>
      </c>
      <c r="K5" s="49">
        <f t="shared" si="1"/>
        <v>178.81317358453595</v>
      </c>
      <c r="L5" s="49">
        <f t="shared" si="1"/>
        <v>201.17213874347985</v>
      </c>
      <c r="M5" s="49">
        <f t="shared" si="1"/>
        <v>210.87255951979017</v>
      </c>
      <c r="N5" s="49">
        <f t="shared" si="1"/>
        <v>228.92522551571602</v>
      </c>
      <c r="O5" s="49">
        <f t="shared" si="1"/>
        <v>234.45032402978521</v>
      </c>
      <c r="P5" s="49">
        <f t="shared" si="1"/>
        <v>237.55501896301922</v>
      </c>
      <c r="Q5" s="49">
        <f t="shared" si="1"/>
        <v>242.35603369936939</v>
      </c>
      <c r="R5" s="49">
        <f t="shared" si="1"/>
        <v>254.44716222780556</v>
      </c>
      <c r="S5" s="49">
        <f t="shared" si="1"/>
        <v>252.97221827986633</v>
      </c>
      <c r="T5" s="49">
        <f t="shared" si="1"/>
        <v>250.98257867591454</v>
      </c>
      <c r="U5" s="49">
        <f t="shared" si="1"/>
        <v>264.4083203190641</v>
      </c>
      <c r="V5" s="49">
        <f t="shared" si="1"/>
        <v>261.82270135553227</v>
      </c>
      <c r="W5" s="49">
        <f t="shared" si="1"/>
        <v>261.24233946815696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133482.66218360068</v>
      </c>
      <c r="C7" s="35">
        <v>166167.78445090583</v>
      </c>
      <c r="D7" s="35">
        <v>195733.5106734393</v>
      </c>
      <c r="E7" s="35">
        <v>223367.16821932243</v>
      </c>
      <c r="F7" s="35">
        <v>244499.45595496119</v>
      </c>
      <c r="G7" s="35">
        <v>270322.15023383667</v>
      </c>
      <c r="H7" s="35">
        <v>303500.67041441851</v>
      </c>
      <c r="I7" s="35">
        <v>355929.21702847671</v>
      </c>
      <c r="J7" s="35">
        <v>436297.0226088374</v>
      </c>
      <c r="K7" s="35">
        <v>516823.9548974738</v>
      </c>
      <c r="L7" s="35">
        <v>610728.82173375017</v>
      </c>
      <c r="M7" s="35">
        <v>664777.48894070764</v>
      </c>
      <c r="N7" s="35">
        <v>751802.94054950366</v>
      </c>
      <c r="O7" s="35">
        <v>797872.13552018185</v>
      </c>
      <c r="P7" s="35">
        <v>846182.40248580975</v>
      </c>
      <c r="Q7" s="35">
        <v>942587.13939183811</v>
      </c>
      <c r="R7" s="35">
        <v>1133159.9925917578</v>
      </c>
      <c r="S7" s="35">
        <v>1249309.8480489673</v>
      </c>
      <c r="T7" s="35">
        <v>1363672.6979385484</v>
      </c>
      <c r="U7" s="35">
        <v>1539751.475024045</v>
      </c>
      <c r="V7" s="35">
        <v>1629159.3893067753</v>
      </c>
      <c r="W7" s="35">
        <v>1691877.8234609256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45361.195528933182</v>
      </c>
      <c r="D8" s="52">
        <v>43220.612206651975</v>
      </c>
      <c r="E8" s="52">
        <v>42342.937572190654</v>
      </c>
      <c r="F8" s="52">
        <v>36977.379312673787</v>
      </c>
      <c r="G8" s="52">
        <v>42891.301759023627</v>
      </c>
      <c r="H8" s="52">
        <v>51565.12021346626</v>
      </c>
      <c r="I8" s="52">
        <v>72234.911085352011</v>
      </c>
      <c r="J8" s="52">
        <v>101703.56493054586</v>
      </c>
      <c r="K8" s="52">
        <v>125888.12781756959</v>
      </c>
      <c r="L8" s="52">
        <v>137125.47904292832</v>
      </c>
      <c r="M8" s="52">
        <v>96391.604779148125</v>
      </c>
      <c r="N8" s="52">
        <v>124002.83092146984</v>
      </c>
      <c r="O8" s="52">
        <v>88960.496729701757</v>
      </c>
      <c r="P8" s="52">
        <v>99875.387179094134</v>
      </c>
      <c r="Q8" s="52">
        <v>168639.64799138042</v>
      </c>
      <c r="R8" s="52">
        <v>292276.41813046555</v>
      </c>
      <c r="S8" s="52">
        <v>242037.98327477905</v>
      </c>
      <c r="T8" s="52">
        <v>251488.32893250929</v>
      </c>
      <c r="U8" s="52">
        <v>272470.38186464459</v>
      </c>
      <c r="V8" s="52">
        <v>213410.74520420004</v>
      </c>
      <c r="W8" s="52">
        <v>151678.93088385207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12676.073261628015</v>
      </c>
      <c r="D9" s="36">
        <v>13654.885984118504</v>
      </c>
      <c r="E9" s="36">
        <v>14709.280026307533</v>
      </c>
      <c r="F9" s="36">
        <v>15845.091577035026</v>
      </c>
      <c r="G9" s="36">
        <v>17068.607480148145</v>
      </c>
      <c r="H9" s="36">
        <v>18386.600032884453</v>
      </c>
      <c r="I9" s="36">
        <v>19806.364471293811</v>
      </c>
      <c r="J9" s="36">
        <v>21335.759350185166</v>
      </c>
      <c r="K9" s="36">
        <v>45361.195528933196</v>
      </c>
      <c r="L9" s="36">
        <v>43220.612206651946</v>
      </c>
      <c r="M9" s="36">
        <v>42342.937572190654</v>
      </c>
      <c r="N9" s="36">
        <v>36977.379312673816</v>
      </c>
      <c r="O9" s="36">
        <v>42891.301759023569</v>
      </c>
      <c r="P9" s="36">
        <v>51565.120213466231</v>
      </c>
      <c r="Q9" s="36">
        <v>72234.911085352069</v>
      </c>
      <c r="R9" s="36">
        <v>101703.56493054586</v>
      </c>
      <c r="S9" s="36">
        <v>125888.12781756953</v>
      </c>
      <c r="T9" s="36">
        <v>137125.4790429282</v>
      </c>
      <c r="U9" s="36">
        <v>96391.604779148009</v>
      </c>
      <c r="V9" s="36">
        <v>124002.83092146972</v>
      </c>
      <c r="W9" s="36">
        <v>88960.496729701757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1565.4067373611597</v>
      </c>
      <c r="C11" s="54">
        <v>1575.3613334191618</v>
      </c>
      <c r="D11" s="54">
        <v>1581.705900208786</v>
      </c>
      <c r="E11" s="54">
        <v>1585.4343340918042</v>
      </c>
      <c r="F11" s="54">
        <v>1587.2707744932748</v>
      </c>
      <c r="G11" s="54">
        <v>1588.7816825201489</v>
      </c>
      <c r="H11" s="54">
        <v>1587.037244017172</v>
      </c>
      <c r="I11" s="54">
        <v>1583.194736146068</v>
      </c>
      <c r="J11" s="54">
        <v>1574.2514119675236</v>
      </c>
      <c r="K11" s="54">
        <v>1563.4595018704135</v>
      </c>
      <c r="L11" s="54">
        <v>1555.7056571807443</v>
      </c>
      <c r="M11" s="54">
        <v>1545.5070247393778</v>
      </c>
      <c r="N11" s="54">
        <v>1513.8805372789996</v>
      </c>
      <c r="O11" s="54">
        <v>1408.3497450278292</v>
      </c>
      <c r="P11" s="54">
        <v>1277.2285917742504</v>
      </c>
      <c r="Q11" s="54">
        <v>1246.3740412011543</v>
      </c>
      <c r="R11" s="54">
        <v>1414.4555039481716</v>
      </c>
      <c r="S11" s="54">
        <v>1442.5172951237005</v>
      </c>
      <c r="T11" s="54">
        <v>1372.6668148478882</v>
      </c>
      <c r="U11" s="54">
        <v>1531.3633115682912</v>
      </c>
      <c r="V11" s="54">
        <v>1475.978601105807</v>
      </c>
      <c r="W11" s="54">
        <v>1707.9550190601792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432.36346412499597</v>
      </c>
      <c r="C13" s="35">
        <v>424.47773108924031</v>
      </c>
      <c r="D13" s="35">
        <v>417.56187847616917</v>
      </c>
      <c r="E13" s="35">
        <v>411.16651271062739</v>
      </c>
      <c r="F13" s="35">
        <v>405.20054427743281</v>
      </c>
      <c r="G13" s="35">
        <v>397.91515674397408</v>
      </c>
      <c r="H13" s="35">
        <v>389.57472662409225</v>
      </c>
      <c r="I13" s="35">
        <v>377.22706040372753</v>
      </c>
      <c r="J13" s="35">
        <v>363.607428586921</v>
      </c>
      <c r="K13" s="35">
        <v>345.98468567504472</v>
      </c>
      <c r="L13" s="35">
        <v>329.39683143230087</v>
      </c>
      <c r="M13" s="35">
        <v>317.2077319522445</v>
      </c>
      <c r="N13" s="35">
        <v>304.50163622450219</v>
      </c>
      <c r="O13" s="35">
        <v>293.84448158091476</v>
      </c>
      <c r="P13" s="35">
        <v>280.73736615788692</v>
      </c>
      <c r="Q13" s="35">
        <v>257.1179083301929</v>
      </c>
      <c r="R13" s="35">
        <v>224.54654584639482</v>
      </c>
      <c r="S13" s="35">
        <v>202.48957348325567</v>
      </c>
      <c r="T13" s="35">
        <v>184.04898701522924</v>
      </c>
      <c r="U13" s="35">
        <v>171.72142687178467</v>
      </c>
      <c r="V13" s="35">
        <v>160.71030439013128</v>
      </c>
      <c r="W13" s="35">
        <v>154.40969545528796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403.47633335069713</v>
      </c>
      <c r="D14" s="36">
        <v>395.64923324671582</v>
      </c>
      <c r="E14" s="36">
        <v>388.9669310762726</v>
      </c>
      <c r="F14" s="36">
        <v>380.80177565471939</v>
      </c>
      <c r="G14" s="36">
        <v>370.09392954005745</v>
      </c>
      <c r="H14" s="36">
        <v>361.10851544367119</v>
      </c>
      <c r="I14" s="36">
        <v>340.46542772092897</v>
      </c>
      <c r="J14" s="36">
        <v>330.36707302054913</v>
      </c>
      <c r="K14" s="36">
        <v>305.62456213329409</v>
      </c>
      <c r="L14" s="36">
        <v>287.75955799291199</v>
      </c>
      <c r="M14" s="36">
        <v>271.50106398250222</v>
      </c>
      <c r="N14" s="36">
        <v>259.13696855517901</v>
      </c>
      <c r="O14" s="36">
        <v>240.54394604127754</v>
      </c>
      <c r="P14" s="36">
        <v>217.52405227962683</v>
      </c>
      <c r="Q14" s="36">
        <v>174.30364084316773</v>
      </c>
      <c r="R14" s="36">
        <v>156.32680146607223</v>
      </c>
      <c r="S14" s="36">
        <v>152.86675047230531</v>
      </c>
      <c r="T14" s="36">
        <v>148.99111936547584</v>
      </c>
      <c r="U14" s="36">
        <v>145.32282235116233</v>
      </c>
      <c r="V14" s="36">
        <v>138.45647137141776</v>
      </c>
      <c r="W14" s="36">
        <v>137.25404653413034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0.24166625119463936</v>
      </c>
      <c r="C16" s="44">
        <f>C7/RES_summary!C$6</f>
        <v>0.29818235798313891</v>
      </c>
      <c r="D16" s="44">
        <f>D7/RES_summary!D$6</f>
        <v>0.34823751296271332</v>
      </c>
      <c r="E16" s="44">
        <f>E7/RES_summary!E$6</f>
        <v>0.39367761668303841</v>
      </c>
      <c r="F16" s="44">
        <f>F7/RES_summary!F$6</f>
        <v>0.42699049783354004</v>
      </c>
      <c r="G16" s="44">
        <f>G7/RES_summary!G$6</f>
        <v>0.4748567031059665</v>
      </c>
      <c r="H16" s="44">
        <f>H7/RES_summary!H$6</f>
        <v>0.52759235960062734</v>
      </c>
      <c r="I16" s="44">
        <f>I7/RES_summary!I$6</f>
        <v>0.61224495533417278</v>
      </c>
      <c r="J16" s="44">
        <f>J7/RES_summary!J$6</f>
        <v>0.73767978866815576</v>
      </c>
      <c r="K16" s="44">
        <f>K7/RES_summary!K$6</f>
        <v>0.87482515293068719</v>
      </c>
      <c r="L16" s="44">
        <f>L7/RES_summary!L$6</f>
        <v>1.0353090722728431</v>
      </c>
      <c r="M16" s="44">
        <f>M7/RES_summary!M$6</f>
        <v>1.1294099770316777</v>
      </c>
      <c r="N16" s="44">
        <f>N7/RES_summary!N$6</f>
        <v>1.277333853036678</v>
      </c>
      <c r="O16" s="44">
        <f>O7/RES_summary!O$6</f>
        <v>1.3555997715162584</v>
      </c>
      <c r="P16" s="44">
        <f>P7/RES_summary!P$6</f>
        <v>1.4353630507371353</v>
      </c>
      <c r="Q16" s="44">
        <f>Q7/RES_summary!Q$6</f>
        <v>1.5950289437431371</v>
      </c>
      <c r="R16" s="44">
        <f>R7/RES_summary!R$6</f>
        <v>1.9030313084083597</v>
      </c>
      <c r="S16" s="44">
        <f>S7/RES_summary!S$6</f>
        <v>2.0577541092150478</v>
      </c>
      <c r="T16" s="44">
        <f>T7/RES_summary!T$6</f>
        <v>2.2256958159256213</v>
      </c>
      <c r="U16" s="44">
        <f>U7/RES_summary!U$6</f>
        <v>2.4558027305661936</v>
      </c>
      <c r="V16" s="44">
        <f>V7/RES_summary!V$6</f>
        <v>2.569437238380349</v>
      </c>
      <c r="W16" s="44">
        <f>W7/RES_summary!W$6</f>
        <v>2.6610722811077365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104.48765752861571</v>
      </c>
      <c r="C17" s="52">
        <f t="shared" si="2"/>
        <v>126.57177076752242</v>
      </c>
      <c r="D17" s="52">
        <f t="shared" si="2"/>
        <v>145.41071006857987</v>
      </c>
      <c r="E17" s="52">
        <f t="shared" si="2"/>
        <v>161.867052783796</v>
      </c>
      <c r="F17" s="52">
        <f t="shared" si="2"/>
        <v>173.01678212344243</v>
      </c>
      <c r="G17" s="52">
        <f t="shared" si="2"/>
        <v>188.95267944733743</v>
      </c>
      <c r="H17" s="52">
        <f t="shared" si="2"/>
        <v>205.53664926037416</v>
      </c>
      <c r="I17" s="52">
        <f t="shared" si="2"/>
        <v>230.95536474772146</v>
      </c>
      <c r="J17" s="52">
        <f t="shared" si="2"/>
        <v>268.22585107817144</v>
      </c>
      <c r="K17" s="52">
        <f t="shared" si="2"/>
        <v>302.67610555734672</v>
      </c>
      <c r="L17" s="52">
        <f t="shared" si="2"/>
        <v>341.0275279597895</v>
      </c>
      <c r="M17" s="52">
        <f t="shared" si="2"/>
        <v>358.257577258455</v>
      </c>
      <c r="N17" s="52">
        <f t="shared" si="2"/>
        <v>388.95024825461627</v>
      </c>
      <c r="O17" s="52">
        <f t="shared" si="2"/>
        <v>398.33551209240147</v>
      </c>
      <c r="P17" s="52">
        <f t="shared" si="2"/>
        <v>402.96004234429279</v>
      </c>
      <c r="Q17" s="52">
        <f t="shared" si="2"/>
        <v>410.11050574135231</v>
      </c>
      <c r="R17" s="52">
        <f t="shared" ref="R17:V17" si="3">R13*R16</f>
        <v>427.31910694064243</v>
      </c>
      <c r="S17" s="52">
        <f t="shared" si="3"/>
        <v>416.67375190837174</v>
      </c>
      <c r="T17" s="52">
        <f t="shared" si="3"/>
        <v>409.63706032514472</v>
      </c>
      <c r="U17" s="52">
        <f t="shared" si="3"/>
        <v>421.71394900845172</v>
      </c>
      <c r="V17" s="52">
        <f t="shared" si="3"/>
        <v>412.93504069144421</v>
      </c>
      <c r="W17" s="52">
        <f t="shared" ref="W17" si="4">W13*W16</f>
        <v>410.89536051035401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163.56568306638053</v>
      </c>
      <c r="C18" s="36">
        <f>C3*11630*1000/RES_summary!C$6</f>
        <v>199.39627356954861</v>
      </c>
      <c r="D18" s="36">
        <f>D3*11630*1000/RES_summary!D$6</f>
        <v>229.99697806902191</v>
      </c>
      <c r="E18" s="36">
        <f>E3*11630*1000/RES_summary!E$6</f>
        <v>256.62958304168052</v>
      </c>
      <c r="F18" s="36">
        <f>F3*11630*1000/RES_summary!F$6</f>
        <v>274.62448176141061</v>
      </c>
      <c r="G18" s="36">
        <f>G3*11630*1000/RES_summary!G$6</f>
        <v>300.20455596903116</v>
      </c>
      <c r="H18" s="36">
        <f>H3*11630*1000/RES_summary!H$6</f>
        <v>326.19431738670835</v>
      </c>
      <c r="I18" s="36">
        <f>I3*11630*1000/RES_summary!I$6</f>
        <v>365.64731775328778</v>
      </c>
      <c r="J18" s="36">
        <f>J3*11630*1000/RES_summary!J$6</f>
        <v>422.25492478600211</v>
      </c>
      <c r="K18" s="36">
        <f>K3*11630*1000/RES_summary!K$6</f>
        <v>473.22183322276601</v>
      </c>
      <c r="L18" s="36">
        <f>L3*11630*1000/RES_summary!L$6</f>
        <v>530.53845450140898</v>
      </c>
      <c r="M18" s="36">
        <f>M3*11630*1000/RES_summary!M$6</f>
        <v>553.6896023190526</v>
      </c>
      <c r="N18" s="36">
        <f>N3*11630*1000/RES_summary!N$6</f>
        <v>588.82421080249878</v>
      </c>
      <c r="O18" s="36">
        <f>O3*11630*1000/RES_summary!O$6</f>
        <v>560.99571689086338</v>
      </c>
      <c r="P18" s="36">
        <f>P3*11630*1000/RES_summary!P$6</f>
        <v>514.67208742469336</v>
      </c>
      <c r="Q18" s="36">
        <f>Q3*11630*1000/RES_summary!Q$6</f>
        <v>511.15108837989845</v>
      </c>
      <c r="R18" s="36">
        <f>R3*11630*1000/RES_summary!R$6</f>
        <v>604.42386275440901</v>
      </c>
      <c r="S18" s="36">
        <f>S3*11630*1000/RES_summary!S$6</f>
        <v>601.05909355190818</v>
      </c>
      <c r="T18" s="36">
        <f>T3*11630*1000/RES_summary!T$6</f>
        <v>562.29519884016861</v>
      </c>
      <c r="U18" s="36">
        <f>U3*11630*1000/RES_summary!U$6</f>
        <v>645.79726948812413</v>
      </c>
      <c r="V18" s="36">
        <f>V3*11630*1000/RES_summary!V$6</f>
        <v>609.48328370732725</v>
      </c>
      <c r="W18" s="36">
        <f>W3*11630*1000/RES_summary!W$6</f>
        <v>701.79079329220087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2.0162429349985205</v>
      </c>
      <c r="C3" s="49">
        <f t="shared" ref="C3:W3" si="0">C5*C11/11630</f>
        <v>2.6803199803261193</v>
      </c>
      <c r="D3" s="49">
        <f t="shared" si="0"/>
        <v>3.2091763488687648</v>
      </c>
      <c r="E3" s="49">
        <f t="shared" si="0"/>
        <v>3.9220147873396307</v>
      </c>
      <c r="F3" s="49">
        <f t="shared" si="0"/>
        <v>4.4275964860086328</v>
      </c>
      <c r="G3" s="49">
        <f t="shared" si="0"/>
        <v>5.2833778304966108</v>
      </c>
      <c r="H3" s="49">
        <f t="shared" si="0"/>
        <v>6.3248767144597586</v>
      </c>
      <c r="I3" s="49">
        <f t="shared" si="0"/>
        <v>7.1891055325362485</v>
      </c>
      <c r="J3" s="49">
        <f t="shared" si="0"/>
        <v>8.1152005299232801</v>
      </c>
      <c r="K3" s="49">
        <f t="shared" si="0"/>
        <v>8.9430785579961949</v>
      </c>
      <c r="L3" s="49">
        <f t="shared" si="0"/>
        <v>9.8484297070863178</v>
      </c>
      <c r="M3" s="49">
        <f t="shared" si="0"/>
        <v>10.266651847478972</v>
      </c>
      <c r="N3" s="49">
        <f t="shared" si="0"/>
        <v>10.378246656460643</v>
      </c>
      <c r="O3" s="49">
        <f t="shared" si="0"/>
        <v>9.8007737523582072</v>
      </c>
      <c r="P3" s="49">
        <f t="shared" si="0"/>
        <v>9.2023548157857675</v>
      </c>
      <c r="Q3" s="49">
        <f t="shared" si="0"/>
        <v>9.8311458302505681</v>
      </c>
      <c r="R3" s="49">
        <f t="shared" si="0"/>
        <v>11.905076051990962</v>
      </c>
      <c r="S3" s="49">
        <f t="shared" si="0"/>
        <v>13.071760740820977</v>
      </c>
      <c r="T3" s="49">
        <f t="shared" si="0"/>
        <v>13.442931562749299</v>
      </c>
      <c r="U3" s="49">
        <f t="shared" si="0"/>
        <v>16.129967024438695</v>
      </c>
      <c r="V3" s="49">
        <f t="shared" si="0"/>
        <v>16.458467455984273</v>
      </c>
      <c r="W3" s="49">
        <f t="shared" si="0"/>
        <v>19.494573066036715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33.426750003876137</v>
      </c>
      <c r="C5" s="49">
        <f t="shared" ref="C5:W5" si="1">C7*C13/1000000</f>
        <v>43.428397869983883</v>
      </c>
      <c r="D5" s="49">
        <f t="shared" si="1"/>
        <v>50.936516271719171</v>
      </c>
      <c r="E5" s="49">
        <f t="shared" si="1"/>
        <v>61.075802204517714</v>
      </c>
      <c r="F5" s="49">
        <f t="shared" si="1"/>
        <v>67.73225580458849</v>
      </c>
      <c r="G5" s="49">
        <f t="shared" si="1"/>
        <v>79.39850446699154</v>
      </c>
      <c r="H5" s="49">
        <f t="shared" si="1"/>
        <v>93.587629315082722</v>
      </c>
      <c r="I5" s="49">
        <f t="shared" si="1"/>
        <v>104.7333204635889</v>
      </c>
      <c r="J5" s="49">
        <f t="shared" si="1"/>
        <v>116.66506783164924</v>
      </c>
      <c r="K5" s="49">
        <f t="shared" si="1"/>
        <v>126.98267285226322</v>
      </c>
      <c r="L5" s="49">
        <f t="shared" si="1"/>
        <v>138.87837572479339</v>
      </c>
      <c r="M5" s="49">
        <f t="shared" si="1"/>
        <v>144.62864517272385</v>
      </c>
      <c r="N5" s="49">
        <f t="shared" si="1"/>
        <v>148.12300598478734</v>
      </c>
      <c r="O5" s="49">
        <f t="shared" si="1"/>
        <v>148.65454533805251</v>
      </c>
      <c r="P5" s="49">
        <f t="shared" si="1"/>
        <v>152.1349936857068</v>
      </c>
      <c r="Q5" s="49">
        <f t="shared" si="1"/>
        <v>164.56807689217186</v>
      </c>
      <c r="R5" s="49">
        <f t="shared" si="1"/>
        <v>177.46023693267088</v>
      </c>
      <c r="S5" s="49">
        <f t="shared" si="1"/>
        <v>193.0432902096745</v>
      </c>
      <c r="T5" s="49">
        <f t="shared" si="1"/>
        <v>210.76227428545943</v>
      </c>
      <c r="U5" s="49">
        <f t="shared" si="1"/>
        <v>228.84132493794391</v>
      </c>
      <c r="V5" s="49">
        <f t="shared" si="1"/>
        <v>244.85458541648762</v>
      </c>
      <c r="W5" s="49">
        <f t="shared" si="1"/>
        <v>255.39521519984416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81590.215904656055</v>
      </c>
      <c r="C7" s="35">
        <v>108645.44972841771</v>
      </c>
      <c r="D7" s="35">
        <v>130507.28701039472</v>
      </c>
      <c r="E7" s="35">
        <v>160942.69743112827</v>
      </c>
      <c r="F7" s="35">
        <v>183016.58888908461</v>
      </c>
      <c r="G7" s="35">
        <v>221856.64129902981</v>
      </c>
      <c r="H7" s="35">
        <v>274736.68403405434</v>
      </c>
      <c r="I7" s="35">
        <v>318865.82810593629</v>
      </c>
      <c r="J7" s="35">
        <v>370641.49019431323</v>
      </c>
      <c r="K7" s="35">
        <v>417633.17213394842</v>
      </c>
      <c r="L7" s="35">
        <v>478848.95789096563</v>
      </c>
      <c r="M7" s="35">
        <v>531362.03874736174</v>
      </c>
      <c r="N7" s="35">
        <v>572734.9274101319</v>
      </c>
      <c r="O7" s="35">
        <v>612589.08475418738</v>
      </c>
      <c r="P7" s="35">
        <v>663272.95205689012</v>
      </c>
      <c r="Q7" s="35">
        <v>767166.94250732334</v>
      </c>
      <c r="R7" s="35">
        <v>872188.94777303957</v>
      </c>
      <c r="S7" s="35">
        <v>978074.62807573203</v>
      </c>
      <c r="T7" s="35">
        <v>1085834.5308615507</v>
      </c>
      <c r="U7" s="35">
        <v>1190029.477649593</v>
      </c>
      <c r="V7" s="35">
        <v>1285604.1714097529</v>
      </c>
      <c r="W7" s="35">
        <v>1355705.1231063369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42276.770961213755</v>
      </c>
      <c r="D8" s="52">
        <v>37612.884789937438</v>
      </c>
      <c r="E8" s="52">
        <v>46734.388333259558</v>
      </c>
      <c r="F8" s="52">
        <v>38939.860585327115</v>
      </c>
      <c r="G8" s="52">
        <v>56292.736629291932</v>
      </c>
      <c r="H8" s="52">
        <v>95156.81369623827</v>
      </c>
      <c r="I8" s="52">
        <v>81742.028861819388</v>
      </c>
      <c r="J8" s="52">
        <v>98510.050421636493</v>
      </c>
      <c r="K8" s="52">
        <v>85931.542524962337</v>
      </c>
      <c r="L8" s="52">
        <v>117508.52238630911</v>
      </c>
      <c r="M8" s="52">
        <v>147669.89455263439</v>
      </c>
      <c r="N8" s="52">
        <v>123114.91752458957</v>
      </c>
      <c r="O8" s="52">
        <v>138364.20776569197</v>
      </c>
      <c r="P8" s="52">
        <v>136615.40982766508</v>
      </c>
      <c r="Q8" s="52">
        <v>221402.51283674233</v>
      </c>
      <c r="R8" s="52">
        <v>252691.89981835056</v>
      </c>
      <c r="S8" s="52">
        <v>229000.59782728204</v>
      </c>
      <c r="T8" s="52">
        <v>246124.1105515107</v>
      </c>
      <c r="U8" s="52">
        <v>240810.35661570739</v>
      </c>
      <c r="V8" s="52">
        <v>316977.20659690222</v>
      </c>
      <c r="W8" s="52">
        <v>322792.85151493456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15221.537137452106</v>
      </c>
      <c r="D9" s="36">
        <v>15751.047507960422</v>
      </c>
      <c r="E9" s="36">
        <v>16298.977912526025</v>
      </c>
      <c r="F9" s="36">
        <v>16865.969127370772</v>
      </c>
      <c r="G9" s="36">
        <v>17452.684219346731</v>
      </c>
      <c r="H9" s="36">
        <v>42276.770961213741</v>
      </c>
      <c r="I9" s="36">
        <v>37612.884789937409</v>
      </c>
      <c r="J9" s="36">
        <v>46734.388333259558</v>
      </c>
      <c r="K9" s="36">
        <v>38939.860585327144</v>
      </c>
      <c r="L9" s="36">
        <v>56292.736629291903</v>
      </c>
      <c r="M9" s="36">
        <v>95156.813696238329</v>
      </c>
      <c r="N9" s="36">
        <v>81742.028861819417</v>
      </c>
      <c r="O9" s="36">
        <v>98510.050421636552</v>
      </c>
      <c r="P9" s="36">
        <v>85931.542524962337</v>
      </c>
      <c r="Q9" s="36">
        <v>117508.52238630911</v>
      </c>
      <c r="R9" s="36">
        <v>147669.89455263433</v>
      </c>
      <c r="S9" s="36">
        <v>123114.91752458957</v>
      </c>
      <c r="T9" s="36">
        <v>138364.20776569215</v>
      </c>
      <c r="U9" s="36">
        <v>136615.40982766519</v>
      </c>
      <c r="V9" s="36">
        <v>221402.51283674245</v>
      </c>
      <c r="W9" s="36">
        <v>252691.89981835056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701.50120281851139</v>
      </c>
      <c r="C11" s="54">
        <v>717.78197907544256</v>
      </c>
      <c r="D11" s="54">
        <v>732.73014468140912</v>
      </c>
      <c r="E11" s="54">
        <v>746.82657174146721</v>
      </c>
      <c r="F11" s="54">
        <v>760.24261292641074</v>
      </c>
      <c r="G11" s="54">
        <v>773.88969201832367</v>
      </c>
      <c r="H11" s="54">
        <v>785.98332629537208</v>
      </c>
      <c r="I11" s="54">
        <v>798.30656541118435</v>
      </c>
      <c r="J11" s="54">
        <v>808.98064791082322</v>
      </c>
      <c r="K11" s="54">
        <v>819.07240801666592</v>
      </c>
      <c r="L11" s="54">
        <v>824.73053775042115</v>
      </c>
      <c r="M11" s="54">
        <v>825.57062498638982</v>
      </c>
      <c r="N11" s="54">
        <v>814.85659713814755</v>
      </c>
      <c r="O11" s="54">
        <v>766.76430230047356</v>
      </c>
      <c r="P11" s="54">
        <v>703.47645807700462</v>
      </c>
      <c r="Q11" s="54">
        <v>694.7655229679167</v>
      </c>
      <c r="R11" s="54">
        <v>780.20877734534793</v>
      </c>
      <c r="S11" s="54">
        <v>787.51546997891546</v>
      </c>
      <c r="T11" s="54">
        <v>741.78974678847635</v>
      </c>
      <c r="U11" s="54">
        <v>819.74493263003183</v>
      </c>
      <c r="V11" s="54">
        <v>781.73735724619235</v>
      </c>
      <c r="W11" s="54">
        <v>887.72957073843145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409.69066735817512</v>
      </c>
      <c r="C13" s="35">
        <v>399.72587879697085</v>
      </c>
      <c r="D13" s="35">
        <v>390.29633853059983</v>
      </c>
      <c r="E13" s="35">
        <v>379.48787474904663</v>
      </c>
      <c r="F13" s="35">
        <v>370.08806805833848</v>
      </c>
      <c r="G13" s="35">
        <v>357.88202688949099</v>
      </c>
      <c r="H13" s="35">
        <v>340.64482376689926</v>
      </c>
      <c r="I13" s="35">
        <v>328.45576801285057</v>
      </c>
      <c r="J13" s="35">
        <v>314.76526756485407</v>
      </c>
      <c r="K13" s="35">
        <v>304.05312921727347</v>
      </c>
      <c r="L13" s="35">
        <v>290.02543168615625</v>
      </c>
      <c r="M13" s="35">
        <v>272.18475281687961</v>
      </c>
      <c r="N13" s="35">
        <v>258.62401417456664</v>
      </c>
      <c r="O13" s="35">
        <v>242.66600407629346</v>
      </c>
      <c r="P13" s="35">
        <v>229.37011559708213</v>
      </c>
      <c r="Q13" s="35">
        <v>214.5140356990824</v>
      </c>
      <c r="R13" s="35">
        <v>203.46535849345511</v>
      </c>
      <c r="S13" s="35">
        <v>197.37071657759762</v>
      </c>
      <c r="T13" s="35">
        <v>194.10165020100348</v>
      </c>
      <c r="U13" s="35">
        <v>192.29887094051193</v>
      </c>
      <c r="V13" s="35">
        <v>190.4587670620171</v>
      </c>
      <c r="W13" s="35">
        <v>188.38552045496093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384.08254000914303</v>
      </c>
      <c r="D14" s="36">
        <v>371.18066441415164</v>
      </c>
      <c r="E14" s="36">
        <v>359.83834753796089</v>
      </c>
      <c r="F14" s="36">
        <v>348.39066045905639</v>
      </c>
      <c r="G14" s="36">
        <v>334.26071699679227</v>
      </c>
      <c r="H14" s="36">
        <v>319.75528856386853</v>
      </c>
      <c r="I14" s="36">
        <v>307.14758447958161</v>
      </c>
      <c r="J14" s="36">
        <v>291.833902389147</v>
      </c>
      <c r="K14" s="36">
        <v>277.94088254824055</v>
      </c>
      <c r="L14" s="36">
        <v>261.36107199937965</v>
      </c>
      <c r="M14" s="36">
        <v>244.98672515334334</v>
      </c>
      <c r="N14" s="36">
        <v>232.3132574224328</v>
      </c>
      <c r="O14" s="36">
        <v>211.61622839590402</v>
      </c>
      <c r="P14" s="36">
        <v>200.30198021067307</v>
      </c>
      <c r="Q14" s="36">
        <v>194.87238890657181</v>
      </c>
      <c r="R14" s="36">
        <v>194.18637457695439</v>
      </c>
      <c r="S14" s="36">
        <v>192.94395396190211</v>
      </c>
      <c r="T14" s="36">
        <v>190.95689472613282</v>
      </c>
      <c r="U14" s="36">
        <v>188.71027146385737</v>
      </c>
      <c r="V14" s="36">
        <v>186.63328414080289</v>
      </c>
      <c r="W14" s="36">
        <v>184.6693736068905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0.14771657449203857</v>
      </c>
      <c r="C16" s="44">
        <f>C7/RES_summary!C$6</f>
        <v>0.19496051229911893</v>
      </c>
      <c r="D16" s="44">
        <f>D7/RES_summary!D$6</f>
        <v>0.23219086448531182</v>
      </c>
      <c r="E16" s="44">
        <f>E7/RES_summary!E$6</f>
        <v>0.28365644804617712</v>
      </c>
      <c r="F16" s="44">
        <f>F7/RES_summary!F$6</f>
        <v>0.31961766170940586</v>
      </c>
      <c r="G16" s="44">
        <f>G7/RES_summary!G$6</f>
        <v>0.38972060986600371</v>
      </c>
      <c r="H16" s="44">
        <f>H7/RES_summary!H$6</f>
        <v>0.47759029724862384</v>
      </c>
      <c r="I16" s="44">
        <f>I7/RES_summary!I$6</f>
        <v>0.54849106324051444</v>
      </c>
      <c r="J16" s="44">
        <f>J7/RES_summary!J$6</f>
        <v>0.62667110245976076</v>
      </c>
      <c r="K16" s="44">
        <f>K7/RES_summary!K$6</f>
        <v>0.70692544379737166</v>
      </c>
      <c r="L16" s="44">
        <f>L7/RES_summary!L$6</f>
        <v>0.8117459872706656</v>
      </c>
      <c r="M16" s="44">
        <f>M7/RES_summary!M$6</f>
        <v>0.90274655499155931</v>
      </c>
      <c r="N16" s="44">
        <f>N7/RES_summary!N$6</f>
        <v>0.97309237851975949</v>
      </c>
      <c r="O16" s="44">
        <f>O7/RES_summary!O$6</f>
        <v>1.0408003818615934</v>
      </c>
      <c r="P16" s="44">
        <f>P7/RES_summary!P$6</f>
        <v>1.1250972427918919</v>
      </c>
      <c r="Q16" s="44">
        <f>Q7/RES_summary!Q$6</f>
        <v>1.2981860528795408</v>
      </c>
      <c r="R16" s="44">
        <f>R7/RES_summary!R$6</f>
        <v>1.4647559791301361</v>
      </c>
      <c r="S16" s="44">
        <f>S7/RES_summary!S$6</f>
        <v>1.610999135390575</v>
      </c>
      <c r="T16" s="44">
        <f>T7/RES_summary!T$6</f>
        <v>1.7722268516334403</v>
      </c>
      <c r="U16" s="44">
        <f>U7/RES_summary!U$6</f>
        <v>1.8980190557183871</v>
      </c>
      <c r="V16" s="44">
        <f>V7/RES_summary!V$6</f>
        <v>2.0275973324150391</v>
      </c>
      <c r="W16" s="44">
        <f>W7/RES_summary!W$6</f>
        <v>2.1323226029845435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60.518101983506867</v>
      </c>
      <c r="C17" s="52">
        <f t="shared" si="2"/>
        <v>77.930762109472951</v>
      </c>
      <c r="D17" s="52">
        <f t="shared" si="2"/>
        <v>90.623244248871885</v>
      </c>
      <c r="E17" s="52">
        <f t="shared" si="2"/>
        <v>107.64418262790711</v>
      </c>
      <c r="F17" s="52">
        <f t="shared" si="2"/>
        <v>118.2866829393576</v>
      </c>
      <c r="G17" s="52">
        <f t="shared" si="2"/>
        <v>139.47400177945397</v>
      </c>
      <c r="H17" s="52">
        <f t="shared" si="2"/>
        <v>162.68866263903851</v>
      </c>
      <c r="I17" s="52">
        <f t="shared" si="2"/>
        <v>180.15505342484815</v>
      </c>
      <c r="J17" s="52">
        <f t="shared" si="2"/>
        <v>197.25429724090867</v>
      </c>
      <c r="K17" s="52">
        <f t="shared" si="2"/>
        <v>214.94289330990063</v>
      </c>
      <c r="L17" s="52">
        <f t="shared" si="2"/>
        <v>235.42698037767988</v>
      </c>
      <c r="M17" s="52">
        <f t="shared" si="2"/>
        <v>245.7138479266672</v>
      </c>
      <c r="N17" s="52">
        <f t="shared" si="2"/>
        <v>251.66505709545706</v>
      </c>
      <c r="O17" s="52">
        <f t="shared" si="2"/>
        <v>252.56686970743323</v>
      </c>
      <c r="P17" s="52">
        <f t="shared" si="2"/>
        <v>258.06368463713466</v>
      </c>
      <c r="Q17" s="52">
        <f t="shared" si="2"/>
        <v>278.47912929145269</v>
      </c>
      <c r="R17" s="52">
        <f t="shared" ref="R17:V17" si="3">R13*R16</f>
        <v>298.02710039914501</v>
      </c>
      <c r="S17" s="52">
        <f t="shared" si="3"/>
        <v>317.96405375792801</v>
      </c>
      <c r="T17" s="52">
        <f t="shared" si="3"/>
        <v>343.99215643257975</v>
      </c>
      <c r="U17" s="52">
        <f t="shared" si="3"/>
        <v>364.98692143822245</v>
      </c>
      <c r="V17" s="52">
        <f t="shared" si="3"/>
        <v>386.17368803000318</v>
      </c>
      <c r="W17" s="52">
        <f t="shared" ref="W17" si="4">W13*W16</f>
        <v>401.69870334112022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42.453521333723415</v>
      </c>
      <c r="C18" s="36">
        <f>C3*11630*1000/RES_summary!C$6</f>
        <v>55.937296657795009</v>
      </c>
      <c r="D18" s="36">
        <f>D3*11630*1000/RES_summary!D$6</f>
        <v>66.402382869974574</v>
      </c>
      <c r="E18" s="36">
        <f>E3*11630*1000/RES_summary!E$6</f>
        <v>80.391535879912269</v>
      </c>
      <c r="F18" s="36">
        <f>F3*11630*1000/RES_summary!F$6</f>
        <v>89.926576912215097</v>
      </c>
      <c r="G18" s="36">
        <f>G3*11630*1000/RES_summary!G$6</f>
        <v>107.93749228166477</v>
      </c>
      <c r="H18" s="36">
        <f>H3*11630*1000/RES_summary!H$6</f>
        <v>127.87057621157709</v>
      </c>
      <c r="I18" s="36">
        <f>I3*11630*1000/RES_summary!I$6</f>
        <v>143.81896194105897</v>
      </c>
      <c r="J18" s="36">
        <f>J3*11630*1000/RES_summary!J$6</f>
        <v>159.57490918514443</v>
      </c>
      <c r="K18" s="36">
        <f>K3*11630*1000/RES_summary!K$6</f>
        <v>176.0537932094096</v>
      </c>
      <c r="L18" s="36">
        <f>L3*11630*1000/RES_summary!L$6</f>
        <v>194.1638201278418</v>
      </c>
      <c r="M18" s="36">
        <f>M3*11630*1000/RES_summary!M$6</f>
        <v>202.85413500062936</v>
      </c>
      <c r="N18" s="36">
        <f>N3*11630*1000/RES_summary!N$6</f>
        <v>205.07093204338173</v>
      </c>
      <c r="O18" s="36">
        <f>O3*11630*1000/RES_summary!O$6</f>
        <v>193.65925963543467</v>
      </c>
      <c r="P18" s="36">
        <f>P3*11630*1000/RES_summary!P$6</f>
        <v>181.54172682683259</v>
      </c>
      <c r="Q18" s="36">
        <f>Q3*11630*1000/RES_summary!Q$6</f>
        <v>193.47769789782623</v>
      </c>
      <c r="R18" s="36">
        <f>R3*11630*1000/RES_summary!R$6</f>
        <v>232.52335961819617</v>
      </c>
      <c r="S18" s="36">
        <f>S3*11630*1000/RES_summary!S$6</f>
        <v>250.40161123157577</v>
      </c>
      <c r="T18" s="36">
        <f>T3*11630*1000/RES_summary!T$6</f>
        <v>255.16985461734527</v>
      </c>
      <c r="U18" s="36">
        <f>U3*11630*1000/RES_summary!U$6</f>
        <v>299.19617932521834</v>
      </c>
      <c r="V18" s="36">
        <f>V3*11630*1000/RES_summary!V$6</f>
        <v>301.88639831859018</v>
      </c>
      <c r="W18" s="36">
        <f>W3*11630*1000/RES_summary!W$6</f>
        <v>356.59981748319723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11.246426391950525</v>
      </c>
      <c r="C3" s="49">
        <f t="shared" ref="C3:W3" si="0">C5*C11/11630</f>
        <v>11.976953358136555</v>
      </c>
      <c r="D3" s="49">
        <f t="shared" si="0"/>
        <v>12.905661492658105</v>
      </c>
      <c r="E3" s="49">
        <f t="shared" si="0"/>
        <v>13.314377750918659</v>
      </c>
      <c r="F3" s="49">
        <f t="shared" si="0"/>
        <v>13.564193926284924</v>
      </c>
      <c r="G3" s="49">
        <f t="shared" si="0"/>
        <v>14.115631314404189</v>
      </c>
      <c r="H3" s="49">
        <f t="shared" si="0"/>
        <v>14.228045209088481</v>
      </c>
      <c r="I3" s="49">
        <f t="shared" si="0"/>
        <v>14.468970933871637</v>
      </c>
      <c r="J3" s="49">
        <f t="shared" si="0"/>
        <v>14.670956833800135</v>
      </c>
      <c r="K3" s="49">
        <f t="shared" si="0"/>
        <v>14.735015555430449</v>
      </c>
      <c r="L3" s="49">
        <f t="shared" si="0"/>
        <v>14.708658512434065</v>
      </c>
      <c r="M3" s="49">
        <f t="shared" si="0"/>
        <v>14.398545127696268</v>
      </c>
      <c r="N3" s="49">
        <f t="shared" si="0"/>
        <v>14.184684453154395</v>
      </c>
      <c r="O3" s="49">
        <f t="shared" si="0"/>
        <v>13.231474690569136</v>
      </c>
      <c r="P3" s="49">
        <f t="shared" si="0"/>
        <v>12.014546671706304</v>
      </c>
      <c r="Q3" s="49">
        <f t="shared" si="0"/>
        <v>11.747513171286769</v>
      </c>
      <c r="R3" s="49">
        <f t="shared" si="0"/>
        <v>12.433078436547319</v>
      </c>
      <c r="S3" s="49">
        <f t="shared" si="0"/>
        <v>12.264920077238834</v>
      </c>
      <c r="T3" s="49">
        <f t="shared" si="0"/>
        <v>11.171568403198988</v>
      </c>
      <c r="U3" s="49">
        <f t="shared" si="0"/>
        <v>11.817338930402451</v>
      </c>
      <c r="V3" s="49">
        <f t="shared" si="0"/>
        <v>10.754100073517575</v>
      </c>
      <c r="W3" s="49">
        <f t="shared" si="0"/>
        <v>11.815911737785996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246.20290234559428</v>
      </c>
      <c r="C5" s="49">
        <f t="shared" ref="C5:W5" si="1">C7*C13/1000000</f>
        <v>261.20301083169863</v>
      </c>
      <c r="D5" s="49">
        <f t="shared" si="1"/>
        <v>280.67413223581349</v>
      </c>
      <c r="E5" s="49">
        <f t="shared" si="1"/>
        <v>288.88596014694212</v>
      </c>
      <c r="F5" s="49">
        <f t="shared" si="1"/>
        <v>293.55712709765965</v>
      </c>
      <c r="G5" s="49">
        <f t="shared" si="1"/>
        <v>304.28852764635894</v>
      </c>
      <c r="H5" s="49">
        <f t="shared" si="1"/>
        <v>306.03507100633055</v>
      </c>
      <c r="I5" s="49">
        <f t="shared" si="1"/>
        <v>310.61689158414958</v>
      </c>
      <c r="J5" s="49">
        <f t="shared" si="1"/>
        <v>315.2090254168462</v>
      </c>
      <c r="K5" s="49">
        <f t="shared" si="1"/>
        <v>316.8157746046345</v>
      </c>
      <c r="L5" s="49">
        <f t="shared" si="1"/>
        <v>315.68205513947254</v>
      </c>
      <c r="M5" s="49">
        <f t="shared" si="1"/>
        <v>307.91963093741219</v>
      </c>
      <c r="N5" s="49">
        <f t="shared" si="1"/>
        <v>306.61332704862991</v>
      </c>
      <c r="O5" s="49">
        <f t="shared" si="1"/>
        <v>301.44130211026226</v>
      </c>
      <c r="P5" s="49">
        <f t="shared" si="1"/>
        <v>295.92925295670466</v>
      </c>
      <c r="Q5" s="49">
        <f t="shared" si="1"/>
        <v>290.59466874680038</v>
      </c>
      <c r="R5" s="49">
        <f t="shared" si="1"/>
        <v>276.79962864200814</v>
      </c>
      <c r="S5" s="49">
        <f t="shared" si="1"/>
        <v>269.57916238723311</v>
      </c>
      <c r="T5" s="49">
        <f t="shared" si="1"/>
        <v>258.30431775149736</v>
      </c>
      <c r="U5" s="49">
        <f t="shared" si="1"/>
        <v>245.79455973741747</v>
      </c>
      <c r="V5" s="49">
        <f t="shared" si="1"/>
        <v>234.2835144239701</v>
      </c>
      <c r="W5" s="49">
        <f t="shared" si="1"/>
        <v>226.72520274955758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3148817.0330761811</v>
      </c>
      <c r="C7" s="35">
        <v>3383369.1383879529</v>
      </c>
      <c r="D7" s="35">
        <v>3711506.0578891831</v>
      </c>
      <c r="E7" s="35">
        <v>3911387.851916905</v>
      </c>
      <c r="F7" s="35">
        <v>4083750.8181003318</v>
      </c>
      <c r="G7" s="35">
        <v>4361046.5518074883</v>
      </c>
      <c r="H7" s="35">
        <v>4511942.9351887619</v>
      </c>
      <c r="I7" s="35">
        <v>4714352.3733875761</v>
      </c>
      <c r="J7" s="35">
        <v>4929711.161066494</v>
      </c>
      <c r="K7" s="35">
        <v>5127577.1804831959</v>
      </c>
      <c r="L7" s="35">
        <v>5330934.8496206878</v>
      </c>
      <c r="M7" s="35">
        <v>5462390.0095781293</v>
      </c>
      <c r="N7" s="35">
        <v>5737297.2756185196</v>
      </c>
      <c r="O7" s="35">
        <v>5868510.9291630974</v>
      </c>
      <c r="P7" s="35">
        <v>6030877.241101509</v>
      </c>
      <c r="Q7" s="35">
        <v>6349901.2633094722</v>
      </c>
      <c r="R7" s="35">
        <v>6502915.1716358857</v>
      </c>
      <c r="S7" s="35">
        <v>6928615.80879426</v>
      </c>
      <c r="T7" s="35">
        <v>7357988.9846743522</v>
      </c>
      <c r="U7" s="35">
        <v>7760475.0219636299</v>
      </c>
      <c r="V7" s="35">
        <v>8083845.7025329657</v>
      </c>
      <c r="W7" s="35">
        <v>8508241.279932607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992515.06280510128</v>
      </c>
      <c r="D8" s="52">
        <v>1093467.9688954037</v>
      </c>
      <c r="E8" s="52">
        <v>985991.14709438151</v>
      </c>
      <c r="F8" s="52">
        <v>989411.40800945554</v>
      </c>
      <c r="G8" s="52">
        <v>1189345.7427813457</v>
      </c>
      <c r="H8" s="52">
        <v>1137899.9648674806</v>
      </c>
      <c r="I8" s="52">
        <v>1229490.2986739725</v>
      </c>
      <c r="J8" s="52">
        <v>1249284.60898455</v>
      </c>
      <c r="K8" s="52">
        <v>1305521.8385587893</v>
      </c>
      <c r="L8" s="52">
        <v>1369885.3891321681</v>
      </c>
      <c r="M8" s="52">
        <v>1308648.7163124401</v>
      </c>
      <c r="N8" s="52">
        <v>1346752.0723033408</v>
      </c>
      <c r="O8" s="52">
        <v>950734.44100808725</v>
      </c>
      <c r="P8" s="52">
        <v>999548.26563297678</v>
      </c>
      <c r="Q8" s="52">
        <v>1313162.5968161318</v>
      </c>
      <c r="R8" s="52">
        <v>981065.97299504001</v>
      </c>
      <c r="S8" s="52">
        <v>1096040.3368104137</v>
      </c>
      <c r="T8" s="52">
        <v>1075012.3280565524</v>
      </c>
      <c r="U8" s="52">
        <v>970596.24385193456</v>
      </c>
      <c r="V8" s="52">
        <v>800571.74500026181</v>
      </c>
      <c r="W8" s="52">
        <v>817800.80396596808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757962.95749332942</v>
      </c>
      <c r="D9" s="36">
        <v>765331.04939417355</v>
      </c>
      <c r="E9" s="36">
        <v>786109.35306665907</v>
      </c>
      <c r="F9" s="36">
        <v>817048.44182602828</v>
      </c>
      <c r="G9" s="36">
        <v>912050.0090741897</v>
      </c>
      <c r="H9" s="36">
        <v>987003.58148620743</v>
      </c>
      <c r="I9" s="36">
        <v>1027080.8604751583</v>
      </c>
      <c r="J9" s="36">
        <v>1033925.8213056317</v>
      </c>
      <c r="K9" s="36">
        <v>1107655.8191420874</v>
      </c>
      <c r="L9" s="36">
        <v>1166527.7199946763</v>
      </c>
      <c r="M9" s="36">
        <v>1177193.5563549986</v>
      </c>
      <c r="N9" s="36">
        <v>1071844.8062629504</v>
      </c>
      <c r="O9" s="36">
        <v>819520.78746350948</v>
      </c>
      <c r="P9" s="36">
        <v>837181.95369456522</v>
      </c>
      <c r="Q9" s="36">
        <v>994138.57460816856</v>
      </c>
      <c r="R9" s="36">
        <v>828052.06466862652</v>
      </c>
      <c r="S9" s="36">
        <v>670339.69965203945</v>
      </c>
      <c r="T9" s="36">
        <v>645639.15217646025</v>
      </c>
      <c r="U9" s="36">
        <v>568110.20656265691</v>
      </c>
      <c r="V9" s="36">
        <v>477201.064430926</v>
      </c>
      <c r="W9" s="36">
        <v>393405.22656632587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531.25262818708256</v>
      </c>
      <c r="C11" s="54">
        <v>533.27091104963699</v>
      </c>
      <c r="D11" s="54">
        <v>534.75837607118888</v>
      </c>
      <c r="E11" s="54">
        <v>536.01155682478066</v>
      </c>
      <c r="F11" s="54">
        <v>537.37947677289185</v>
      </c>
      <c r="G11" s="54">
        <v>539.50371858025278</v>
      </c>
      <c r="H11" s="54">
        <v>540.69674183935649</v>
      </c>
      <c r="I11" s="54">
        <v>541.741729185194</v>
      </c>
      <c r="J11" s="54">
        <v>541.30184804022019</v>
      </c>
      <c r="K11" s="54">
        <v>540.90813856574073</v>
      </c>
      <c r="L11" s="54">
        <v>541.87970369120546</v>
      </c>
      <c r="M11" s="54">
        <v>543.82722960961382</v>
      </c>
      <c r="N11" s="54">
        <v>538.03232161536528</v>
      </c>
      <c r="O11" s="54">
        <v>510.48761259341808</v>
      </c>
      <c r="P11" s="54">
        <v>472.17088677741202</v>
      </c>
      <c r="Q11" s="54">
        <v>470.15170227058559</v>
      </c>
      <c r="R11" s="54">
        <v>522.38763081599302</v>
      </c>
      <c r="S11" s="54">
        <v>529.12480043020901</v>
      </c>
      <c r="T11" s="54">
        <v>502.99329744150617</v>
      </c>
      <c r="U11" s="54">
        <v>559.1484689791472</v>
      </c>
      <c r="V11" s="54">
        <v>533.84116318434894</v>
      </c>
      <c r="W11" s="54">
        <v>606.10400539478303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78.189015036250211</v>
      </c>
      <c r="C13" s="35">
        <v>77.202043332508481</v>
      </c>
      <c r="D13" s="35">
        <v>75.622706216311329</v>
      </c>
      <c r="E13" s="35">
        <v>73.857661547259752</v>
      </c>
      <c r="F13" s="35">
        <v>71.884191806349179</v>
      </c>
      <c r="G13" s="35">
        <v>69.774198470833312</v>
      </c>
      <c r="H13" s="35">
        <v>67.82777960677538</v>
      </c>
      <c r="I13" s="35">
        <v>65.8874999114567</v>
      </c>
      <c r="J13" s="35">
        <v>63.940668148324917</v>
      </c>
      <c r="K13" s="35">
        <v>61.78664181019299</v>
      </c>
      <c r="L13" s="35">
        <v>59.217016160295842</v>
      </c>
      <c r="M13" s="35">
        <v>56.370861545492872</v>
      </c>
      <c r="N13" s="35">
        <v>53.44211957634267</v>
      </c>
      <c r="O13" s="35">
        <v>51.365892600160926</v>
      </c>
      <c r="P13" s="35">
        <v>49.069022818089181</v>
      </c>
      <c r="Q13" s="35">
        <v>45.763651543039401</v>
      </c>
      <c r="R13" s="35">
        <v>42.565468153319905</v>
      </c>
      <c r="S13" s="35">
        <v>38.908083494118024</v>
      </c>
      <c r="T13" s="35">
        <v>35.105287367174462</v>
      </c>
      <c r="U13" s="35">
        <v>31.672617854161221</v>
      </c>
      <c r="V13" s="35">
        <v>28.981690527635934</v>
      </c>
      <c r="W13" s="35">
        <v>26.647716642017169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74.824542568231195</v>
      </c>
      <c r="D14" s="36">
        <v>72.529187096167888</v>
      </c>
      <c r="E14" s="36">
        <v>70.559886462173395</v>
      </c>
      <c r="F14" s="36">
        <v>68.486157009264048</v>
      </c>
      <c r="G14" s="36">
        <v>66.665089886869097</v>
      </c>
      <c r="H14" s="36">
        <v>64.669199904498285</v>
      </c>
      <c r="I14" s="36">
        <v>62.974089230912938</v>
      </c>
      <c r="J14" s="36">
        <v>60.626943409997118</v>
      </c>
      <c r="K14" s="36">
        <v>57.951367587301448</v>
      </c>
      <c r="L14" s="36">
        <v>54.541725626407462</v>
      </c>
      <c r="M14" s="36">
        <v>50.891517139750469</v>
      </c>
      <c r="N14" s="36">
        <v>47.900935313738437</v>
      </c>
      <c r="O14" s="36">
        <v>45.591314108265806</v>
      </c>
      <c r="P14" s="36">
        <v>41.955126566203027</v>
      </c>
      <c r="Q14" s="36">
        <v>37.77203843693998</v>
      </c>
      <c r="R14" s="36">
        <v>30.877604221785138</v>
      </c>
      <c r="S14" s="36">
        <v>24.455506920760754</v>
      </c>
      <c r="T14" s="36">
        <v>19.135225873088014</v>
      </c>
      <c r="U14" s="36">
        <v>15.277942067050493</v>
      </c>
      <c r="V14" s="36">
        <v>13.573574317036611</v>
      </c>
      <c r="W14" s="36">
        <v>12.661765352879684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5.7008363156158062</v>
      </c>
      <c r="C16" s="44">
        <f>C7/RES_summary!C$6</f>
        <v>6.0713392246616138</v>
      </c>
      <c r="D16" s="44">
        <f>D7/RES_summary!D$6</f>
        <v>6.6032925813186338</v>
      </c>
      <c r="E16" s="44">
        <f>E7/RES_summary!E$6</f>
        <v>6.8936982088329728</v>
      </c>
      <c r="F16" s="44">
        <f>F7/RES_summary!F$6</f>
        <v>7.1318064411971331</v>
      </c>
      <c r="G16" s="44">
        <f>G7/RES_summary!G$6</f>
        <v>7.6607565672719815</v>
      </c>
      <c r="H16" s="44">
        <f>H7/RES_summary!H$6</f>
        <v>7.8433652759619399</v>
      </c>
      <c r="I16" s="44">
        <f>I7/RES_summary!I$6</f>
        <v>8.1093046599860941</v>
      </c>
      <c r="J16" s="44">
        <f>J7/RES_summary!J$6</f>
        <v>8.335028888681947</v>
      </c>
      <c r="K16" s="44">
        <f>K7/RES_summary!K$6</f>
        <v>8.6794225549587427</v>
      </c>
      <c r="L16" s="44">
        <f>L7/RES_summary!L$6</f>
        <v>9.0370144933390204</v>
      </c>
      <c r="M16" s="44">
        <f>M7/RES_summary!M$6</f>
        <v>9.2802146250261277</v>
      </c>
      <c r="N16" s="44">
        <f>N7/RES_summary!N$6</f>
        <v>9.747825713113297</v>
      </c>
      <c r="O16" s="44">
        <f>O7/RES_summary!O$6</f>
        <v>9.970710494266827</v>
      </c>
      <c r="P16" s="44">
        <f>P7/RES_summary!P$6</f>
        <v>10.23006189915866</v>
      </c>
      <c r="Q16" s="44">
        <f>Q7/RES_summary!Q$6</f>
        <v>10.745188303146735</v>
      </c>
      <c r="R16" s="44">
        <f>R7/RES_summary!R$6</f>
        <v>10.921009608927509</v>
      </c>
      <c r="S16" s="44">
        <f>S7/RES_summary!S$6</f>
        <v>11.412211049151917</v>
      </c>
      <c r="T16" s="44">
        <f>T7/RES_summary!T$6</f>
        <v>12.009219896807306</v>
      </c>
      <c r="U16" s="44">
        <f>U7/RES_summary!U$6</f>
        <v>12.377449256303787</v>
      </c>
      <c r="V16" s="44">
        <f>V7/RES_summary!V$6</f>
        <v>12.749479463913845</v>
      </c>
      <c r="W16" s="44">
        <f>W7/RES_summary!W$6</f>
        <v>13.382198594394055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445.74277640088553</v>
      </c>
      <c r="C17" s="52">
        <f t="shared" si="2"/>
        <v>468.71979390868432</v>
      </c>
      <c r="D17" s="52">
        <f t="shared" si="2"/>
        <v>499.35885493740716</v>
      </c>
      <c r="E17" s="52">
        <f t="shared" si="2"/>
        <v>509.1524291169365</v>
      </c>
      <c r="F17" s="52">
        <f t="shared" si="2"/>
        <v>512.66414214477129</v>
      </c>
      <c r="G17" s="52">
        <f t="shared" si="2"/>
        <v>534.52314916157491</v>
      </c>
      <c r="H17" s="52">
        <f t="shared" si="2"/>
        <v>531.99805131338144</v>
      </c>
      <c r="I17" s="52">
        <f t="shared" si="2"/>
        <v>534.30181006680914</v>
      </c>
      <c r="J17" s="52">
        <f t="shared" si="2"/>
        <v>532.94731617791376</v>
      </c>
      <c r="K17" s="52">
        <f t="shared" si="2"/>
        <v>536.27237252254588</v>
      </c>
      <c r="L17" s="52">
        <f t="shared" si="2"/>
        <v>535.14503329288448</v>
      </c>
      <c r="M17" s="52">
        <f t="shared" si="2"/>
        <v>523.13369373980595</v>
      </c>
      <c r="N17" s="52">
        <f t="shared" si="2"/>
        <v>520.94446736954853</v>
      </c>
      <c r="O17" s="52">
        <f t="shared" si="2"/>
        <v>512.15444439580733</v>
      </c>
      <c r="P17" s="52">
        <f t="shared" si="2"/>
        <v>501.97914076028098</v>
      </c>
      <c r="Q17" s="52">
        <f t="shared" si="2"/>
        <v>491.73905326955003</v>
      </c>
      <c r="R17" s="52">
        <f t="shared" ref="R17:V17" si="3">R13*R16</f>
        <v>464.85788671090455</v>
      </c>
      <c r="S17" s="52">
        <f t="shared" si="3"/>
        <v>444.02726035289908</v>
      </c>
      <c r="T17" s="52">
        <f t="shared" si="3"/>
        <v>421.58711553300969</v>
      </c>
      <c r="U17" s="52">
        <f t="shared" si="3"/>
        <v>392.02622030418183</v>
      </c>
      <c r="V17" s="52">
        <f t="shared" si="3"/>
        <v>369.50146821160075</v>
      </c>
      <c r="W17" s="52">
        <f t="shared" ref="W17" si="4">W13*W16</f>
        <v>356.60503619061325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236.80202145837748</v>
      </c>
      <c r="C18" s="52">
        <f>C3*11630*1000/RES_summary!C$6</f>
        <v>249.95463152468221</v>
      </c>
      <c r="D18" s="52">
        <f>D3*11630*1000/RES_summary!D$6</f>
        <v>267.03633034309621</v>
      </c>
      <c r="E18" s="52">
        <f>E3*11630*1000/RES_summary!E$6</f>
        <v>272.91158619208795</v>
      </c>
      <c r="F18" s="52">
        <f>F3*11630*1000/RES_summary!F$6</f>
        <v>275.49518846598068</v>
      </c>
      <c r="G18" s="52">
        <f>G3*11630*1000/RES_summary!G$6</f>
        <v>288.37722663989683</v>
      </c>
      <c r="H18" s="52">
        <f>H3*11630*1000/RES_summary!H$6</f>
        <v>287.64961301003211</v>
      </c>
      <c r="I18" s="52">
        <f>I3*11630*1000/RES_summary!I$6</f>
        <v>289.45358649237232</v>
      </c>
      <c r="J18" s="52">
        <f>J3*11630*1000/RES_summary!J$6</f>
        <v>288.48536715518026</v>
      </c>
      <c r="K18" s="52">
        <f>K3*11630*1000/RES_summary!K$6</f>
        <v>290.07409078540371</v>
      </c>
      <c r="L18" s="52">
        <f>L3*11630*1000/RES_summary!L$6</f>
        <v>289.98423207256849</v>
      </c>
      <c r="M18" s="52">
        <f>M3*11630*1000/RES_summary!M$6</f>
        <v>284.49434738196283</v>
      </c>
      <c r="N18" s="52">
        <f>N3*11630*1000/RES_summary!N$6</f>
        <v>280.28496121151807</v>
      </c>
      <c r="O18" s="52">
        <f>O3*11630*1000/RES_summary!O$6</f>
        <v>261.44849959872414</v>
      </c>
      <c r="P18" s="52">
        <f>P3*11630*1000/RES_summary!P$6</f>
        <v>237.01993603654523</v>
      </c>
      <c r="Q18" s="52">
        <f>Q3*11630*1000/RES_summary!Q$6</f>
        <v>231.19195296760509</v>
      </c>
      <c r="R18" s="52">
        <f>R3*11630*1000/RES_summary!R$6</f>
        <v>242.83601010503878</v>
      </c>
      <c r="S18" s="52">
        <f>S3*11630*1000/RES_summary!S$6</f>
        <v>234.94583551980014</v>
      </c>
      <c r="T18" s="52">
        <f>T3*11630*1000/RES_summary!T$6</f>
        <v>212.05549340080177</v>
      </c>
      <c r="U18" s="52">
        <f>U3*11630*1000/RES_summary!U$6</f>
        <v>219.20086088276514</v>
      </c>
      <c r="V18" s="52">
        <f>V3*11630*1000/RES_summary!V$6</f>
        <v>197.25509358840569</v>
      </c>
      <c r="W18" s="52">
        <f>W3*11630*1000/RES_summary!W$6</f>
        <v>216.13974077908225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107.60027752270796</v>
      </c>
      <c r="D19" s="36">
        <v>116.66050004968753</v>
      </c>
      <c r="E19" s="36">
        <v>121.5527303902302</v>
      </c>
      <c r="F19" s="36">
        <v>125.36093222382331</v>
      </c>
      <c r="G19" s="36">
        <v>132.27666647068926</v>
      </c>
      <c r="H19" s="36">
        <v>137.35545700261795</v>
      </c>
      <c r="I19" s="36">
        <v>141.6061288890759</v>
      </c>
      <c r="J19" s="36">
        <v>146.08854842692469</v>
      </c>
      <c r="K19" s="36">
        <v>148.84121913454092</v>
      </c>
      <c r="L19" s="36">
        <v>154.55772921088212</v>
      </c>
      <c r="M19" s="36">
        <v>158.20672103966405</v>
      </c>
      <c r="N19" s="36">
        <v>166.08074134932991</v>
      </c>
      <c r="O19" s="36">
        <v>169.40878171430339</v>
      </c>
      <c r="P19" s="36">
        <v>173.58805398691308</v>
      </c>
      <c r="Q19" s="36">
        <v>181.91174108680295</v>
      </c>
      <c r="R19" s="36">
        <v>185.24969660025658</v>
      </c>
      <c r="S19" s="36">
        <v>195.15550651976235</v>
      </c>
      <c r="T19" s="36">
        <v>202.30895035460128</v>
      </c>
      <c r="U19" s="36">
        <v>210.60679957732782</v>
      </c>
      <c r="V19" s="36">
        <v>213.29442909678278</v>
      </c>
      <c r="W19" s="36">
        <v>221.09112377611845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5.1912471099923145</v>
      </c>
      <c r="C3" s="49">
        <f t="shared" ref="C3:W3" si="0">C5*C11/11630</f>
        <v>6.5075119005881499</v>
      </c>
      <c r="D3" s="49">
        <f t="shared" si="0"/>
        <v>7.2528171579560983</v>
      </c>
      <c r="E3" s="49">
        <f t="shared" si="0"/>
        <v>7.5824678777847963</v>
      </c>
      <c r="F3" s="49">
        <f t="shared" si="0"/>
        <v>7.7092596111142475</v>
      </c>
      <c r="G3" s="49">
        <f t="shared" si="0"/>
        <v>7.7690049929580001</v>
      </c>
      <c r="H3" s="49">
        <f t="shared" si="0"/>
        <v>7.896293866933692</v>
      </c>
      <c r="I3" s="49">
        <f t="shared" si="0"/>
        <v>8.2107902658150174</v>
      </c>
      <c r="J3" s="49">
        <f t="shared" si="0"/>
        <v>8.4948709741687107</v>
      </c>
      <c r="K3" s="49">
        <f t="shared" si="0"/>
        <v>8.8671216467079894</v>
      </c>
      <c r="L3" s="49">
        <f t="shared" si="0"/>
        <v>9.3036674974436302</v>
      </c>
      <c r="M3" s="49">
        <f t="shared" si="0"/>
        <v>9.9213901773798572</v>
      </c>
      <c r="N3" s="49">
        <f t="shared" si="0"/>
        <v>10.317804174291302</v>
      </c>
      <c r="O3" s="49">
        <f t="shared" si="0"/>
        <v>9.9570010120910943</v>
      </c>
      <c r="P3" s="49">
        <f t="shared" si="0"/>
        <v>9.3758390438073356</v>
      </c>
      <c r="Q3" s="49">
        <f t="shared" si="0"/>
        <v>9.5184350066383843</v>
      </c>
      <c r="R3" s="49">
        <f t="shared" si="0"/>
        <v>11.208886991080911</v>
      </c>
      <c r="S3" s="49">
        <f t="shared" si="0"/>
        <v>11.50582511732863</v>
      </c>
      <c r="T3" s="49">
        <f t="shared" si="0"/>
        <v>11.122179596354968</v>
      </c>
      <c r="U3" s="49">
        <f t="shared" si="0"/>
        <v>12.471767757921839</v>
      </c>
      <c r="V3" s="49">
        <f t="shared" si="0"/>
        <v>12.093882474654864</v>
      </c>
      <c r="W3" s="49">
        <f t="shared" si="0"/>
        <v>13.802342702373103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1546.5266489313815</v>
      </c>
      <c r="C5" s="49">
        <f t="shared" ref="C5:W5" si="1">C7*C13/1000000</f>
        <v>1939.823897856043</v>
      </c>
      <c r="D5" s="49">
        <f t="shared" si="1"/>
        <v>2167.0489099887814</v>
      </c>
      <c r="E5" s="49">
        <f t="shared" si="1"/>
        <v>2273.3035196414453</v>
      </c>
      <c r="F5" s="49">
        <f t="shared" si="1"/>
        <v>2320.0710835926589</v>
      </c>
      <c r="G5" s="49">
        <f t="shared" si="1"/>
        <v>2344.8411162920202</v>
      </c>
      <c r="H5" s="49">
        <f t="shared" si="1"/>
        <v>2395.468875203328</v>
      </c>
      <c r="I5" s="49">
        <f t="shared" si="1"/>
        <v>2505.436132806612</v>
      </c>
      <c r="J5" s="49">
        <f t="shared" si="1"/>
        <v>2615.5143009785138</v>
      </c>
      <c r="K5" s="49">
        <f t="shared" si="1"/>
        <v>2755.6127620288885</v>
      </c>
      <c r="L5" s="49">
        <f t="shared" si="1"/>
        <v>2912.0044580783388</v>
      </c>
      <c r="M5" s="49">
        <f t="shared" si="1"/>
        <v>3109.8546617241068</v>
      </c>
      <c r="N5" s="49">
        <f t="shared" si="1"/>
        <v>3286.3861526869277</v>
      </c>
      <c r="O5" s="49">
        <f t="shared" si="1"/>
        <v>3361.3252073757831</v>
      </c>
      <c r="P5" s="49">
        <f t="shared" si="1"/>
        <v>3442.0402732508014</v>
      </c>
      <c r="Q5" s="49">
        <f t="shared" si="1"/>
        <v>3530.8192263280798</v>
      </c>
      <c r="R5" s="49">
        <f t="shared" si="1"/>
        <v>3662.0703933590826</v>
      </c>
      <c r="S5" s="49">
        <f t="shared" si="1"/>
        <v>3697.1007534706937</v>
      </c>
      <c r="T5" s="49">
        <f t="shared" si="1"/>
        <v>3802.2186640574901</v>
      </c>
      <c r="U5" s="49">
        <f t="shared" si="1"/>
        <v>3876.8736672035493</v>
      </c>
      <c r="V5" s="49">
        <f t="shared" si="1"/>
        <v>3969.8449858254717</v>
      </c>
      <c r="W5" s="49">
        <f t="shared" si="1"/>
        <v>3996.9138199384565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156530.59991655298</v>
      </c>
      <c r="C7" s="35">
        <v>200090.39109627847</v>
      </c>
      <c r="D7" s="35">
        <v>226385.32909169997</v>
      </c>
      <c r="E7" s="35">
        <v>239971.17256422219</v>
      </c>
      <c r="F7" s="35">
        <v>247064.75401364669</v>
      </c>
      <c r="G7" s="35">
        <v>251926.0817768769</v>
      </c>
      <c r="H7" s="35">
        <v>259950.87814261226</v>
      </c>
      <c r="I7" s="35">
        <v>274760.82963682187</v>
      </c>
      <c r="J7" s="35">
        <v>289741.13291611243</v>
      </c>
      <c r="K7" s="35">
        <v>310475.05707739526</v>
      </c>
      <c r="L7" s="35">
        <v>332172.81780516135</v>
      </c>
      <c r="M7" s="35">
        <v>358568.08974253468</v>
      </c>
      <c r="N7" s="35">
        <v>383928.43472444767</v>
      </c>
      <c r="O7" s="35">
        <v>396637.39031945303</v>
      </c>
      <c r="P7" s="35">
        <v>411160.89983761479</v>
      </c>
      <c r="Q7" s="35">
        <v>428390.26787438814</v>
      </c>
      <c r="R7" s="35">
        <v>452048.48404698534</v>
      </c>
      <c r="S7" s="35">
        <v>471055.25137085165</v>
      </c>
      <c r="T7" s="35">
        <v>497517.19714001392</v>
      </c>
      <c r="U7" s="35">
        <v>518493.88108310895</v>
      </c>
      <c r="V7" s="35">
        <v>539750.89536117588</v>
      </c>
      <c r="W7" s="35">
        <v>549496.18741467944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61975.435624046571</v>
      </c>
      <c r="D8" s="52">
        <v>45028.15595927462</v>
      </c>
      <c r="E8" s="52">
        <v>32642.11143763538</v>
      </c>
      <c r="F8" s="52">
        <v>26478.470338183542</v>
      </c>
      <c r="G8" s="52">
        <v>24580.504567286145</v>
      </c>
      <c r="H8" s="52">
        <v>28084.02580269656</v>
      </c>
      <c r="I8" s="52">
        <v>35215.097692903335</v>
      </c>
      <c r="J8" s="52">
        <v>35737.331494086277</v>
      </c>
      <c r="K8" s="52">
        <v>82709.359785329405</v>
      </c>
      <c r="L8" s="52">
        <v>66725.916687040706</v>
      </c>
      <c r="M8" s="52">
        <v>59037.383375008707</v>
      </c>
      <c r="N8" s="52">
        <v>51838.815320096561</v>
      </c>
      <c r="O8" s="52">
        <v>37289.460162291478</v>
      </c>
      <c r="P8" s="52">
        <v>42607.535320858296</v>
      </c>
      <c r="Q8" s="52">
        <v>52444.465729676653</v>
      </c>
      <c r="R8" s="52">
        <v>59395.547666683502</v>
      </c>
      <c r="S8" s="52">
        <v>101716.12710919569</v>
      </c>
      <c r="T8" s="52">
        <v>93187.862456202973</v>
      </c>
      <c r="U8" s="52">
        <v>80014.067318103742</v>
      </c>
      <c r="V8" s="52">
        <v>73095.829598163487</v>
      </c>
      <c r="W8" s="52">
        <v>47034.752215795044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18415.644444321078</v>
      </c>
      <c r="D9" s="36">
        <v>18733.217963853123</v>
      </c>
      <c r="E9" s="36">
        <v>19056.267965113162</v>
      </c>
      <c r="F9" s="36">
        <v>19384.888888759015</v>
      </c>
      <c r="G9" s="36">
        <v>19719.176804055955</v>
      </c>
      <c r="H9" s="36">
        <v>20059.229436961206</v>
      </c>
      <c r="I9" s="36">
        <v>20405.146198693721</v>
      </c>
      <c r="J9" s="36">
        <v>20757.028214795748</v>
      </c>
      <c r="K9" s="36">
        <v>61975.4356240466</v>
      </c>
      <c r="L9" s="36">
        <v>45028.15595927462</v>
      </c>
      <c r="M9" s="36">
        <v>32642.11143763538</v>
      </c>
      <c r="N9" s="36">
        <v>26478.470338183572</v>
      </c>
      <c r="O9" s="36">
        <v>24580.504567286116</v>
      </c>
      <c r="P9" s="36">
        <v>28084.025802696531</v>
      </c>
      <c r="Q9" s="36">
        <v>35215.097692903306</v>
      </c>
      <c r="R9" s="36">
        <v>35737.331494086306</v>
      </c>
      <c r="S9" s="36">
        <v>82709.359785329318</v>
      </c>
      <c r="T9" s="36">
        <v>66725.916687040706</v>
      </c>
      <c r="U9" s="36">
        <v>59037.383375008707</v>
      </c>
      <c r="V9" s="36">
        <v>51838.815320096561</v>
      </c>
      <c r="W9" s="36">
        <v>37289.460162291536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39.038579730215424</v>
      </c>
      <c r="C11" s="54">
        <v>39.015069093378429</v>
      </c>
      <c r="D11" s="54">
        <v>38.924023891766289</v>
      </c>
      <c r="E11" s="54">
        <v>38.791169175925056</v>
      </c>
      <c r="F11" s="54">
        <v>38.644802700795317</v>
      </c>
      <c r="G11" s="54">
        <v>38.53289992243942</v>
      </c>
      <c r="H11" s="54">
        <v>38.336502144968989</v>
      </c>
      <c r="I11" s="54">
        <v>38.113719819494356</v>
      </c>
      <c r="J11" s="54">
        <v>37.772819438464118</v>
      </c>
      <c r="K11" s="54">
        <v>37.423482055325451</v>
      </c>
      <c r="L11" s="54">
        <v>37.157104171012428</v>
      </c>
      <c r="M11" s="54">
        <v>37.103266973562597</v>
      </c>
      <c r="N11" s="54">
        <v>36.513074535960982</v>
      </c>
      <c r="O11" s="54">
        <v>34.450674845896707</v>
      </c>
      <c r="P11" s="54">
        <v>31.67917845902965</v>
      </c>
      <c r="Q11" s="54">
        <v>31.352327046867153</v>
      </c>
      <c r="R11" s="54">
        <v>35.597173648728564</v>
      </c>
      <c r="S11" s="54">
        <v>36.193967932551956</v>
      </c>
      <c r="T11" s="54">
        <v>34.01986054310013</v>
      </c>
      <c r="U11" s="54">
        <v>37.413305533181187</v>
      </c>
      <c r="V11" s="54">
        <v>35.430061798997315</v>
      </c>
      <c r="W11" s="54">
        <v>40.161297656167847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9880.027609654855</v>
      </c>
      <c r="C13" s="35">
        <v>9694.7378993459442</v>
      </c>
      <c r="D13" s="35">
        <v>9572.3911027423219</v>
      </c>
      <c r="E13" s="35">
        <v>9473.2358697503678</v>
      </c>
      <c r="F13" s="35">
        <v>9390.5384960920383</v>
      </c>
      <c r="G13" s="35">
        <v>9307.655244560081</v>
      </c>
      <c r="H13" s="35">
        <v>9215.0828353391607</v>
      </c>
      <c r="I13" s="35">
        <v>9118.607394359271</v>
      </c>
      <c r="J13" s="35">
        <v>9027.0728034178464</v>
      </c>
      <c r="K13" s="35">
        <v>8875.4722777680945</v>
      </c>
      <c r="L13" s="35">
        <v>8766.5344723853905</v>
      </c>
      <c r="M13" s="35">
        <v>8672.9822052963464</v>
      </c>
      <c r="N13" s="35">
        <v>8559.892561866709</v>
      </c>
      <c r="O13" s="35">
        <v>8474.5545664985366</v>
      </c>
      <c r="P13" s="35">
        <v>8371.5165391704613</v>
      </c>
      <c r="Q13" s="35">
        <v>8242.0621828023886</v>
      </c>
      <c r="R13" s="35">
        <v>8101.0566843941715</v>
      </c>
      <c r="S13" s="35">
        <v>7848.5501280614017</v>
      </c>
      <c r="T13" s="35">
        <v>7642.3864057656874</v>
      </c>
      <c r="U13" s="35">
        <v>7477.1830655068588</v>
      </c>
      <c r="V13" s="35">
        <v>7354.9576664787901</v>
      </c>
      <c r="W13" s="35">
        <v>7273.7789842428328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9281.8117160752226</v>
      </c>
      <c r="D14" s="36">
        <v>9156.7090423645132</v>
      </c>
      <c r="E14" s="36">
        <v>9023.0395741305383</v>
      </c>
      <c r="F14" s="36">
        <v>8999.4171996641053</v>
      </c>
      <c r="G14" s="36">
        <v>8933.748424975649</v>
      </c>
      <c r="H14" s="36">
        <v>8859.6094208471786</v>
      </c>
      <c r="I14" s="36">
        <v>8847.6445001659122</v>
      </c>
      <c r="J14" s="36">
        <v>8818.7384690605541</v>
      </c>
      <c r="K14" s="36">
        <v>8648.8734454138503</v>
      </c>
      <c r="L14" s="36">
        <v>8522.946511923923</v>
      </c>
      <c r="M14" s="36">
        <v>8340.1607385459247</v>
      </c>
      <c r="N14" s="36">
        <v>8002.1561022103479</v>
      </c>
      <c r="O14" s="36">
        <v>7898.615248654085</v>
      </c>
      <c r="P14" s="36">
        <v>7734.0442945214445</v>
      </c>
      <c r="Q14" s="36">
        <v>7633.7820003027273</v>
      </c>
      <c r="R14" s="36">
        <v>7515.8722260570094</v>
      </c>
      <c r="S14" s="36">
        <v>7377.1305197314105</v>
      </c>
      <c r="T14" s="36">
        <v>7230.7628022503723</v>
      </c>
      <c r="U14" s="36">
        <v>7086.7072388969136</v>
      </c>
      <c r="V14" s="36">
        <v>6946.957353908283</v>
      </c>
      <c r="W14" s="36">
        <v>6837.5810993841988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0.28339383302866694</v>
      </c>
      <c r="C16" s="44">
        <f>C7/RES_summary!C$6</f>
        <v>0.35905530559977045</v>
      </c>
      <c r="D16" s="44">
        <f>D7/RES_summary!D$6</f>
        <v>0.40277141968637298</v>
      </c>
      <c r="E16" s="44">
        <f>E7/RES_summary!E$6</f>
        <v>0.42294165270948203</v>
      </c>
      <c r="F16" s="44">
        <f>F7/RES_summary!F$6</f>
        <v>0.43147049919342573</v>
      </c>
      <c r="G16" s="44">
        <f>G7/RES_summary!G$6</f>
        <v>0.442541569440349</v>
      </c>
      <c r="H16" s="44">
        <f>H7/RES_summary!H$6</f>
        <v>0.45188729564335228</v>
      </c>
      <c r="I16" s="44">
        <f>I7/RES_summary!I$6</f>
        <v>0.47262467878583142</v>
      </c>
      <c r="J16" s="44">
        <f>J7/RES_summary!J$6</f>
        <v>0.48988685831499534</v>
      </c>
      <c r="K16" s="44">
        <f>K7/RES_summary!K$6</f>
        <v>0.52553947377067245</v>
      </c>
      <c r="L16" s="44">
        <f>L7/RES_summary!L$6</f>
        <v>0.56310021665563881</v>
      </c>
      <c r="M16" s="44">
        <f>M7/RES_summary!M$6</f>
        <v>0.60918184616285709</v>
      </c>
      <c r="N16" s="44">
        <f>N7/RES_summary!N$6</f>
        <v>0.65230495967264446</v>
      </c>
      <c r="O16" s="44">
        <f>O7/RES_summary!O$6</f>
        <v>0.67389438953311476</v>
      </c>
      <c r="P16" s="44">
        <f>P7/RES_summary!P$6</f>
        <v>0.69744438291440536</v>
      </c>
      <c r="Q16" s="44">
        <f>Q7/RES_summary!Q$6</f>
        <v>0.72491427892639204</v>
      </c>
      <c r="R16" s="44">
        <f>R7/RES_summary!R$6</f>
        <v>0.75917118825591623</v>
      </c>
      <c r="S16" s="44">
        <f>S7/RES_summary!S$6</f>
        <v>0.7758810840156799</v>
      </c>
      <c r="T16" s="44">
        <f>T7/RES_summary!T$6</f>
        <v>0.81201445603442812</v>
      </c>
      <c r="U16" s="44">
        <f>U7/RES_summary!U$6</f>
        <v>0.82696377279059141</v>
      </c>
      <c r="V16" s="44">
        <f>V7/RES_summary!V$6</f>
        <v>0.85127094321953511</v>
      </c>
      <c r="W16" s="44">
        <f>W7/RES_summary!W$6</f>
        <v>0.86427580799681569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2799.9388947291473</v>
      </c>
      <c r="C17" s="52">
        <f t="shared" si="2"/>
        <v>3480.9470791593344</v>
      </c>
      <c r="D17" s="52">
        <f t="shared" si="2"/>
        <v>3855.4855542447303</v>
      </c>
      <c r="E17" s="52">
        <f t="shared" si="2"/>
        <v>4006.6260352589679</v>
      </c>
      <c r="F17" s="52">
        <f t="shared" si="2"/>
        <v>4051.740332603913</v>
      </c>
      <c r="G17" s="52">
        <f t="shared" si="2"/>
        <v>4119.0243597373137</v>
      </c>
      <c r="H17" s="52">
        <f t="shared" si="2"/>
        <v>4164.1788615908881</v>
      </c>
      <c r="I17" s="52">
        <f t="shared" si="2"/>
        <v>4309.6788907331575</v>
      </c>
      <c r="J17" s="52">
        <f t="shared" si="2"/>
        <v>4422.2443354471061</v>
      </c>
      <c r="K17" s="52">
        <f t="shared" si="2"/>
        <v>4664.4110303244361</v>
      </c>
      <c r="L17" s="52">
        <f t="shared" si="2"/>
        <v>4936.4374607193395</v>
      </c>
      <c r="M17" s="52">
        <f t="shared" si="2"/>
        <v>5283.4233115600355</v>
      </c>
      <c r="N17" s="52">
        <f t="shared" si="2"/>
        <v>5583.660372370633</v>
      </c>
      <c r="O17" s="52">
        <f t="shared" si="2"/>
        <v>5710.9547761556014</v>
      </c>
      <c r="P17" s="52">
        <f t="shared" si="2"/>
        <v>5838.6671867194809</v>
      </c>
      <c r="Q17" s="52">
        <f t="shared" si="2"/>
        <v>5974.7885641126786</v>
      </c>
      <c r="R17" s="52">
        <f t="shared" ref="R17:V17" si="3">R13*R16</f>
        <v>6150.0888292200561</v>
      </c>
      <c r="S17" s="52">
        <f t="shared" si="3"/>
        <v>6089.5415813116833</v>
      </c>
      <c r="T17" s="52">
        <f t="shared" si="3"/>
        <v>6205.7282400827326</v>
      </c>
      <c r="U17" s="52">
        <f t="shared" si="3"/>
        <v>6183.3595176974713</v>
      </c>
      <c r="V17" s="52">
        <f t="shared" si="3"/>
        <v>6261.0617500831504</v>
      </c>
      <c r="W17" s="52">
        <f t="shared" ref="W17" si="4">W13*W16</f>
        <v>6286.5512087967318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109.30563778161508</v>
      </c>
      <c r="C18" s="36">
        <f>C3*11630*1000/RES_summary!C$6</f>
        <v>135.80939080379525</v>
      </c>
      <c r="D18" s="36">
        <f>D3*11630*1000/RES_summary!D$6</f>
        <v>150.07101182778169</v>
      </c>
      <c r="E18" s="36">
        <f>E3*11630*1000/RES_summary!E$6</f>
        <v>155.42170835839653</v>
      </c>
      <c r="F18" s="36">
        <f>F3*11630*1000/RES_summary!F$6</f>
        <v>156.57870574833296</v>
      </c>
      <c r="G18" s="36">
        <f>G3*11630*1000/RES_summary!G$6</f>
        <v>158.717953431848</v>
      </c>
      <c r="H18" s="36">
        <f>H3*11630*1000/RES_summary!H$6</f>
        <v>159.6400518594136</v>
      </c>
      <c r="I18" s="36">
        <f>I3*11630*1000/RES_summary!I$6</f>
        <v>164.25789375339278</v>
      </c>
      <c r="J18" s="36">
        <f>J3*11630*1000/RES_summary!J$6</f>
        <v>167.04063679561432</v>
      </c>
      <c r="K18" s="36">
        <f>K3*11630*1000/RES_summary!K$6</f>
        <v>174.55850249200867</v>
      </c>
      <c r="L18" s="36">
        <f>L3*11630*1000/RES_summary!L$6</f>
        <v>183.4237209616366</v>
      </c>
      <c r="M18" s="36">
        <f>M3*11630*1000/RES_summary!M$6</f>
        <v>196.03226566315624</v>
      </c>
      <c r="N18" s="36">
        <f>N3*11630*1000/RES_summary!N$6</f>
        <v>203.87660735986054</v>
      </c>
      <c r="O18" s="36">
        <f>O3*11630*1000/RES_summary!O$6</f>
        <v>196.74624605295747</v>
      </c>
      <c r="P18" s="36">
        <f>P3*11630*1000/RES_summary!P$6</f>
        <v>184.96417977096701</v>
      </c>
      <c r="Q18" s="36">
        <f>Q3*11630*1000/RES_summary!Q$6</f>
        <v>187.32352509794248</v>
      </c>
      <c r="R18" s="36">
        <f>R3*11630*1000/RES_summary!R$6</f>
        <v>218.92578000885214</v>
      </c>
      <c r="S18" s="36">
        <f>S3*11630*1000/RES_summary!S$6</f>
        <v>220.40467271793685</v>
      </c>
      <c r="T18" s="36">
        <f>T3*11630*1000/RES_summary!T$6</f>
        <v>211.11800929599275</v>
      </c>
      <c r="U18" s="36">
        <f>U3*11630*1000/RES_summary!U$6</f>
        <v>231.33991885711939</v>
      </c>
      <c r="V18" s="36">
        <f>V3*11630*1000/RES_summary!V$6</f>
        <v>221.82980473278428</v>
      </c>
      <c r="W18" s="36">
        <f>W3*11630*1000/RES_summary!W$6</f>
        <v>252.4760543272273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18077</v>
      </c>
      <c r="C3" s="120">
        <v>16698</v>
      </c>
      <c r="D3" s="120">
        <v>16248</v>
      </c>
      <c r="E3" s="120">
        <v>15124</v>
      </c>
      <c r="F3" s="120">
        <v>14865</v>
      </c>
      <c r="G3" s="120">
        <v>14362</v>
      </c>
      <c r="H3" s="120">
        <v>12363</v>
      </c>
      <c r="I3" s="120">
        <v>9014</v>
      </c>
      <c r="J3" s="120">
        <v>7232</v>
      </c>
      <c r="K3" s="120">
        <v>5872</v>
      </c>
      <c r="L3" s="120">
        <v>5880</v>
      </c>
      <c r="M3" s="120">
        <v>6383</v>
      </c>
      <c r="N3" s="120">
        <v>6516</v>
      </c>
      <c r="O3" s="120">
        <v>6230</v>
      </c>
      <c r="P3" s="120">
        <v>5058</v>
      </c>
      <c r="Q3" s="120">
        <v>3312</v>
      </c>
      <c r="R3" s="120">
        <v>1707</v>
      </c>
      <c r="S3" s="120">
        <v>985</v>
      </c>
      <c r="T3" s="120">
        <v>750</v>
      </c>
      <c r="U3" s="120">
        <v>740</v>
      </c>
      <c r="V3" s="120">
        <v>660</v>
      </c>
      <c r="W3" s="120">
        <v>509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18077</v>
      </c>
      <c r="C5" s="52">
        <v>16698</v>
      </c>
      <c r="D5" s="52">
        <v>16248</v>
      </c>
      <c r="E5" s="52">
        <v>15124</v>
      </c>
      <c r="F5" s="52">
        <v>14865</v>
      </c>
      <c r="G5" s="52">
        <v>14362</v>
      </c>
      <c r="H5" s="52">
        <v>12363</v>
      </c>
      <c r="I5" s="52">
        <v>9014</v>
      </c>
      <c r="J5" s="52">
        <v>7232</v>
      </c>
      <c r="K5" s="52">
        <v>5872</v>
      </c>
      <c r="L5" s="52">
        <v>5880</v>
      </c>
      <c r="M5" s="52">
        <v>6383</v>
      </c>
      <c r="N5" s="52">
        <v>6516</v>
      </c>
      <c r="O5" s="52">
        <v>6230</v>
      </c>
      <c r="P5" s="52">
        <v>5058</v>
      </c>
      <c r="Q5" s="52">
        <v>3312</v>
      </c>
      <c r="R5" s="52">
        <v>1707</v>
      </c>
      <c r="S5" s="52">
        <v>985</v>
      </c>
      <c r="T5" s="52">
        <v>750</v>
      </c>
      <c r="U5" s="52">
        <v>740</v>
      </c>
      <c r="V5" s="52">
        <v>660</v>
      </c>
      <c r="W5" s="52">
        <v>509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6</v>
      </c>
      <c r="C8" s="52">
        <v>6</v>
      </c>
      <c r="D8" s="52">
        <v>8</v>
      </c>
      <c r="E8" s="52">
        <v>8</v>
      </c>
      <c r="F8" s="52">
        <v>11</v>
      </c>
      <c r="G8" s="52">
        <v>17</v>
      </c>
      <c r="H8" s="52">
        <v>18</v>
      </c>
      <c r="I8" s="52">
        <v>19</v>
      </c>
      <c r="J8" s="52">
        <v>17</v>
      </c>
      <c r="K8" s="52">
        <v>15</v>
      </c>
      <c r="L8" s="52">
        <v>12</v>
      </c>
      <c r="M8" s="52">
        <v>12</v>
      </c>
      <c r="N8" s="52">
        <v>20</v>
      </c>
      <c r="O8" s="52">
        <v>34</v>
      </c>
      <c r="P8" s="52">
        <v>41</v>
      </c>
      <c r="Q8" s="52">
        <v>43</v>
      </c>
      <c r="R8" s="52">
        <v>42</v>
      </c>
      <c r="S8" s="52">
        <v>37</v>
      </c>
      <c r="T8" s="52">
        <v>30</v>
      </c>
      <c r="U8" s="52">
        <v>21</v>
      </c>
      <c r="V8" s="52">
        <v>13</v>
      </c>
      <c r="W8" s="52">
        <v>4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16911</v>
      </c>
      <c r="C10" s="52">
        <v>15774</v>
      </c>
      <c r="D10" s="52">
        <v>15221</v>
      </c>
      <c r="E10" s="52">
        <v>14435</v>
      </c>
      <c r="F10" s="52">
        <v>14100</v>
      </c>
      <c r="G10" s="52">
        <v>13411</v>
      </c>
      <c r="H10" s="52">
        <v>11835</v>
      </c>
      <c r="I10" s="52">
        <v>8654</v>
      </c>
      <c r="J10" s="52">
        <v>6969</v>
      </c>
      <c r="K10" s="52">
        <v>5683</v>
      </c>
      <c r="L10" s="52">
        <v>5713</v>
      </c>
      <c r="M10" s="52">
        <v>5712</v>
      </c>
      <c r="N10" s="52">
        <v>5754</v>
      </c>
      <c r="O10" s="52">
        <v>5584</v>
      </c>
      <c r="P10" s="52">
        <v>4939</v>
      </c>
      <c r="Q10" s="52">
        <v>3234</v>
      </c>
      <c r="R10" s="52">
        <v>1668</v>
      </c>
      <c r="S10" s="52">
        <v>962</v>
      </c>
      <c r="T10" s="52">
        <v>734</v>
      </c>
      <c r="U10" s="52">
        <v>725</v>
      </c>
      <c r="V10" s="52">
        <v>650</v>
      </c>
      <c r="W10" s="52">
        <v>503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1166</v>
      </c>
      <c r="C15" s="52">
        <v>924</v>
      </c>
      <c r="D15" s="52">
        <v>1027</v>
      </c>
      <c r="E15" s="52">
        <v>689</v>
      </c>
      <c r="F15" s="52">
        <v>765</v>
      </c>
      <c r="G15" s="52">
        <v>951</v>
      </c>
      <c r="H15" s="52">
        <v>528</v>
      </c>
      <c r="I15" s="52">
        <v>360</v>
      </c>
      <c r="J15" s="52">
        <v>263</v>
      </c>
      <c r="K15" s="52">
        <v>189</v>
      </c>
      <c r="L15" s="52">
        <v>167</v>
      </c>
      <c r="M15" s="52">
        <v>671</v>
      </c>
      <c r="N15" s="52">
        <v>762</v>
      </c>
      <c r="O15" s="52">
        <v>646</v>
      </c>
      <c r="P15" s="52">
        <v>119</v>
      </c>
      <c r="Q15" s="52">
        <v>78</v>
      </c>
      <c r="R15" s="52">
        <v>39</v>
      </c>
      <c r="S15" s="52">
        <v>23</v>
      </c>
      <c r="T15" s="52">
        <v>16</v>
      </c>
      <c r="U15" s="52">
        <v>15</v>
      </c>
      <c r="V15" s="52">
        <v>10</v>
      </c>
      <c r="W15" s="52">
        <v>6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6011</v>
      </c>
      <c r="C20" s="52">
        <v>5549</v>
      </c>
      <c r="D20" s="52">
        <v>5419</v>
      </c>
      <c r="E20" s="52">
        <v>5079</v>
      </c>
      <c r="F20" s="52">
        <v>4869</v>
      </c>
      <c r="G20" s="52">
        <v>4748</v>
      </c>
      <c r="H20" s="52">
        <v>4204</v>
      </c>
      <c r="I20" s="52">
        <v>3051</v>
      </c>
      <c r="J20" s="52">
        <v>2429</v>
      </c>
      <c r="K20" s="52">
        <v>1925</v>
      </c>
      <c r="L20" s="52">
        <v>1939</v>
      </c>
      <c r="M20" s="52">
        <v>1903</v>
      </c>
      <c r="N20" s="52">
        <v>1905</v>
      </c>
      <c r="O20" s="52">
        <v>1919</v>
      </c>
      <c r="P20" s="52">
        <v>1817</v>
      </c>
      <c r="Q20" s="52">
        <v>1217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1693</v>
      </c>
      <c r="C21" s="52">
        <v>1488</v>
      </c>
      <c r="D21" s="52">
        <v>1205</v>
      </c>
      <c r="E21" s="52">
        <v>1070</v>
      </c>
      <c r="F21" s="52">
        <v>989</v>
      </c>
      <c r="G21" s="52">
        <v>886</v>
      </c>
      <c r="H21" s="52">
        <v>679</v>
      </c>
      <c r="I21" s="52">
        <v>489</v>
      </c>
      <c r="J21" s="52">
        <v>515</v>
      </c>
      <c r="K21" s="52">
        <v>451</v>
      </c>
      <c r="L21" s="52">
        <v>455</v>
      </c>
      <c r="M21" s="52">
        <v>538</v>
      </c>
      <c r="N21" s="52">
        <v>514</v>
      </c>
      <c r="O21" s="52">
        <v>513</v>
      </c>
      <c r="P21" s="52">
        <v>386</v>
      </c>
      <c r="Q21" s="52">
        <v>403</v>
      </c>
      <c r="R21" s="52">
        <v>355</v>
      </c>
      <c r="S21" s="52">
        <v>207</v>
      </c>
      <c r="T21" s="52">
        <v>157</v>
      </c>
      <c r="U21" s="52">
        <v>147</v>
      </c>
      <c r="V21" s="52">
        <v>111</v>
      </c>
      <c r="W21" s="52">
        <v>70</v>
      </c>
      <c r="DA21" s="63" t="s">
        <v>1066</v>
      </c>
    </row>
    <row r="22" spans="1:105" ht="12" customHeight="1" x14ac:dyDescent="0.25">
      <c r="A22" s="109" t="s">
        <v>120</v>
      </c>
      <c r="B22" s="36">
        <v>10373</v>
      </c>
      <c r="C22" s="36">
        <v>9661</v>
      </c>
      <c r="D22" s="36">
        <v>9624</v>
      </c>
      <c r="E22" s="36">
        <v>8975</v>
      </c>
      <c r="F22" s="36">
        <v>9007</v>
      </c>
      <c r="G22" s="36">
        <v>8728</v>
      </c>
      <c r="H22" s="36">
        <v>7480</v>
      </c>
      <c r="I22" s="36">
        <v>5474</v>
      </c>
      <c r="J22" s="36">
        <v>4288</v>
      </c>
      <c r="K22" s="36">
        <v>3496</v>
      </c>
      <c r="L22" s="36">
        <v>3486</v>
      </c>
      <c r="M22" s="36">
        <v>3942</v>
      </c>
      <c r="N22" s="36">
        <v>4097</v>
      </c>
      <c r="O22" s="36">
        <v>3798</v>
      </c>
      <c r="P22" s="36">
        <v>2855</v>
      </c>
      <c r="Q22" s="36">
        <v>1692</v>
      </c>
      <c r="R22" s="36">
        <v>1352</v>
      </c>
      <c r="S22" s="36">
        <v>778</v>
      </c>
      <c r="T22" s="36">
        <v>593</v>
      </c>
      <c r="U22" s="36">
        <v>593</v>
      </c>
      <c r="V22" s="36">
        <v>549</v>
      </c>
      <c r="W22" s="36">
        <v>439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0</v>
      </c>
      <c r="C24" s="120">
        <v>0</v>
      </c>
      <c r="D24" s="120">
        <v>0</v>
      </c>
      <c r="E24" s="120">
        <v>0</v>
      </c>
      <c r="F24" s="120">
        <v>0</v>
      </c>
      <c r="G24" s="120">
        <v>0</v>
      </c>
      <c r="H24" s="120">
        <v>0</v>
      </c>
      <c r="I24" s="120">
        <v>0</v>
      </c>
      <c r="J24" s="120">
        <v>0</v>
      </c>
      <c r="K24" s="120">
        <v>0</v>
      </c>
      <c r="L24" s="120">
        <v>0</v>
      </c>
      <c r="M24" s="120">
        <v>0</v>
      </c>
      <c r="N24" s="120">
        <v>0</v>
      </c>
      <c r="O24" s="120">
        <v>0</v>
      </c>
      <c r="P24" s="120">
        <v>0</v>
      </c>
      <c r="Q24" s="120">
        <v>0</v>
      </c>
      <c r="R24" s="120">
        <v>0</v>
      </c>
      <c r="S24" s="120">
        <v>0</v>
      </c>
      <c r="T24" s="120">
        <v>0</v>
      </c>
      <c r="U24" s="120">
        <v>0</v>
      </c>
      <c r="V24" s="120">
        <v>0</v>
      </c>
      <c r="W24" s="120">
        <v>0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7656</v>
      </c>
      <c r="C43" s="120">
        <v>7040</v>
      </c>
      <c r="D43" s="120">
        <v>6299</v>
      </c>
      <c r="E43" s="120">
        <v>5180</v>
      </c>
      <c r="F43" s="120">
        <v>4005</v>
      </c>
      <c r="G43" s="120">
        <v>3529</v>
      </c>
      <c r="H43" s="120">
        <v>3459</v>
      </c>
      <c r="I43" s="120">
        <v>3269</v>
      </c>
      <c r="J43" s="120">
        <v>3142</v>
      </c>
      <c r="K43" s="120">
        <v>2718</v>
      </c>
      <c r="L43" s="120">
        <v>2507</v>
      </c>
      <c r="M43" s="120">
        <v>2604</v>
      </c>
      <c r="N43" s="120">
        <v>2678</v>
      </c>
      <c r="O43" s="120">
        <v>2664</v>
      </c>
      <c r="P43" s="120">
        <v>2584</v>
      </c>
      <c r="Q43" s="120">
        <v>2383</v>
      </c>
      <c r="R43" s="120">
        <v>1950</v>
      </c>
      <c r="S43" s="120">
        <v>1534</v>
      </c>
      <c r="T43" s="120">
        <v>1316</v>
      </c>
      <c r="U43" s="120">
        <v>1195</v>
      </c>
      <c r="V43" s="120">
        <v>1106</v>
      </c>
      <c r="W43" s="120">
        <v>838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7656</v>
      </c>
      <c r="C45" s="52">
        <v>7040</v>
      </c>
      <c r="D45" s="52">
        <v>6299</v>
      </c>
      <c r="E45" s="52">
        <v>5180</v>
      </c>
      <c r="F45" s="52">
        <v>4005</v>
      </c>
      <c r="G45" s="52">
        <v>3529</v>
      </c>
      <c r="H45" s="52">
        <v>3459</v>
      </c>
      <c r="I45" s="52">
        <v>3269</v>
      </c>
      <c r="J45" s="52">
        <v>3142</v>
      </c>
      <c r="K45" s="52">
        <v>2718</v>
      </c>
      <c r="L45" s="52">
        <v>2507</v>
      </c>
      <c r="M45" s="52">
        <v>2604</v>
      </c>
      <c r="N45" s="52">
        <v>2678</v>
      </c>
      <c r="O45" s="52">
        <v>2664</v>
      </c>
      <c r="P45" s="52">
        <v>2584</v>
      </c>
      <c r="Q45" s="52">
        <v>2383</v>
      </c>
      <c r="R45" s="52">
        <v>1950</v>
      </c>
      <c r="S45" s="52">
        <v>1534</v>
      </c>
      <c r="T45" s="52">
        <v>1316</v>
      </c>
      <c r="U45" s="52">
        <v>1195</v>
      </c>
      <c r="V45" s="52">
        <v>1106</v>
      </c>
      <c r="W45" s="52">
        <v>838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2</v>
      </c>
      <c r="C48" s="52">
        <v>3</v>
      </c>
      <c r="D48" s="52">
        <v>3</v>
      </c>
      <c r="E48" s="52">
        <v>3</v>
      </c>
      <c r="F48" s="52">
        <v>3</v>
      </c>
      <c r="G48" s="52">
        <v>2</v>
      </c>
      <c r="H48" s="52">
        <v>2</v>
      </c>
      <c r="I48" s="52">
        <v>2</v>
      </c>
      <c r="J48" s="52">
        <v>2</v>
      </c>
      <c r="K48" s="52">
        <v>1</v>
      </c>
      <c r="L48" s="52">
        <v>3</v>
      </c>
      <c r="M48" s="52">
        <v>5</v>
      </c>
      <c r="N48" s="52">
        <v>10</v>
      </c>
      <c r="O48" s="52">
        <v>18</v>
      </c>
      <c r="P48" s="52">
        <v>23</v>
      </c>
      <c r="Q48" s="52">
        <v>24</v>
      </c>
      <c r="R48" s="52">
        <v>24</v>
      </c>
      <c r="S48" s="52">
        <v>22</v>
      </c>
      <c r="T48" s="52">
        <v>16</v>
      </c>
      <c r="U48" s="52">
        <v>13</v>
      </c>
      <c r="V48" s="52">
        <v>8</v>
      </c>
      <c r="W48" s="52">
        <v>3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7429</v>
      </c>
      <c r="C50" s="52">
        <v>6831</v>
      </c>
      <c r="D50" s="52">
        <v>6123</v>
      </c>
      <c r="E50" s="52">
        <v>5035</v>
      </c>
      <c r="F50" s="52">
        <v>3895</v>
      </c>
      <c r="G50" s="52">
        <v>3435</v>
      </c>
      <c r="H50" s="52">
        <v>3364</v>
      </c>
      <c r="I50" s="52">
        <v>3171</v>
      </c>
      <c r="J50" s="52">
        <v>3030</v>
      </c>
      <c r="K50" s="52">
        <v>2613</v>
      </c>
      <c r="L50" s="52">
        <v>2408</v>
      </c>
      <c r="M50" s="52">
        <v>2502</v>
      </c>
      <c r="N50" s="52">
        <v>2573</v>
      </c>
      <c r="O50" s="52">
        <v>2560</v>
      </c>
      <c r="P50" s="52">
        <v>2483</v>
      </c>
      <c r="Q50" s="52">
        <v>2289</v>
      </c>
      <c r="R50" s="52">
        <v>1874</v>
      </c>
      <c r="S50" s="52">
        <v>1472</v>
      </c>
      <c r="T50" s="52">
        <v>1263</v>
      </c>
      <c r="U50" s="52">
        <v>1146</v>
      </c>
      <c r="V50" s="52">
        <v>1061</v>
      </c>
      <c r="W50" s="52">
        <v>805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227</v>
      </c>
      <c r="C54" s="52">
        <v>209</v>
      </c>
      <c r="D54" s="52">
        <v>176</v>
      </c>
      <c r="E54" s="52">
        <v>145</v>
      </c>
      <c r="F54" s="52">
        <v>110</v>
      </c>
      <c r="G54" s="52">
        <v>94</v>
      </c>
      <c r="H54" s="52">
        <v>95</v>
      </c>
      <c r="I54" s="52">
        <v>98</v>
      </c>
      <c r="J54" s="52">
        <v>112</v>
      </c>
      <c r="K54" s="52">
        <v>105</v>
      </c>
      <c r="L54" s="52">
        <v>99</v>
      </c>
      <c r="M54" s="52">
        <v>102</v>
      </c>
      <c r="N54" s="52">
        <v>105</v>
      </c>
      <c r="O54" s="52">
        <v>104</v>
      </c>
      <c r="P54" s="52">
        <v>101</v>
      </c>
      <c r="Q54" s="52">
        <v>94</v>
      </c>
      <c r="R54" s="52">
        <v>76</v>
      </c>
      <c r="S54" s="52">
        <v>62</v>
      </c>
      <c r="T54" s="52">
        <v>53</v>
      </c>
      <c r="U54" s="52">
        <v>49</v>
      </c>
      <c r="V54" s="52">
        <v>45</v>
      </c>
      <c r="W54" s="52">
        <v>33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1075</v>
      </c>
      <c r="C59" s="52">
        <v>943</v>
      </c>
      <c r="D59" s="52">
        <v>762</v>
      </c>
      <c r="E59" s="52">
        <v>614</v>
      </c>
      <c r="F59" s="52">
        <v>450</v>
      </c>
      <c r="G59" s="52">
        <v>359</v>
      </c>
      <c r="H59" s="52">
        <v>306</v>
      </c>
      <c r="I59" s="52">
        <v>281</v>
      </c>
      <c r="J59" s="52">
        <v>296</v>
      </c>
      <c r="K59" s="52">
        <v>283</v>
      </c>
      <c r="L59" s="52">
        <v>297</v>
      </c>
      <c r="M59" s="52">
        <v>319</v>
      </c>
      <c r="N59" s="52">
        <v>310</v>
      </c>
      <c r="O59" s="52">
        <v>338</v>
      </c>
      <c r="P59" s="52">
        <v>341</v>
      </c>
      <c r="Q59" s="52">
        <v>331</v>
      </c>
      <c r="R59" s="52">
        <v>289</v>
      </c>
      <c r="S59" s="52">
        <v>232</v>
      </c>
      <c r="T59" s="52">
        <v>199</v>
      </c>
      <c r="U59" s="52">
        <v>163</v>
      </c>
      <c r="V59" s="52">
        <v>120</v>
      </c>
      <c r="W59" s="52">
        <v>73</v>
      </c>
      <c r="DA59" s="63" t="s">
        <v>1082</v>
      </c>
    </row>
    <row r="60" spans="1:105" ht="12" customHeight="1" x14ac:dyDescent="0.25">
      <c r="A60" s="109" t="s">
        <v>120</v>
      </c>
      <c r="B60" s="36">
        <v>6581</v>
      </c>
      <c r="C60" s="36">
        <v>6097</v>
      </c>
      <c r="D60" s="36">
        <v>5537</v>
      </c>
      <c r="E60" s="36">
        <v>4566</v>
      </c>
      <c r="F60" s="36">
        <v>3555</v>
      </c>
      <c r="G60" s="36">
        <v>3170</v>
      </c>
      <c r="H60" s="36">
        <v>3153</v>
      </c>
      <c r="I60" s="36">
        <v>2988</v>
      </c>
      <c r="J60" s="36">
        <v>2846</v>
      </c>
      <c r="K60" s="36">
        <v>2435</v>
      </c>
      <c r="L60" s="36">
        <v>2210</v>
      </c>
      <c r="M60" s="36">
        <v>2285</v>
      </c>
      <c r="N60" s="36">
        <v>2368</v>
      </c>
      <c r="O60" s="36">
        <v>2326</v>
      </c>
      <c r="P60" s="36">
        <v>2243</v>
      </c>
      <c r="Q60" s="36">
        <v>2052</v>
      </c>
      <c r="R60" s="36">
        <v>1661</v>
      </c>
      <c r="S60" s="36">
        <v>1302</v>
      </c>
      <c r="T60" s="36">
        <v>1117</v>
      </c>
      <c r="U60" s="36">
        <v>1032</v>
      </c>
      <c r="V60" s="36">
        <v>986</v>
      </c>
      <c r="W60" s="36">
        <v>765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22715</v>
      </c>
      <c r="C62" s="120">
        <v>22070</v>
      </c>
      <c r="D62" s="120">
        <v>21596</v>
      </c>
      <c r="E62" s="120">
        <v>22280</v>
      </c>
      <c r="F62" s="120">
        <v>23913</v>
      </c>
      <c r="G62" s="120">
        <v>26531</v>
      </c>
      <c r="H62" s="120">
        <v>28421</v>
      </c>
      <c r="I62" s="120">
        <v>29712</v>
      </c>
      <c r="J62" s="120">
        <v>30743</v>
      </c>
      <c r="K62" s="120">
        <v>31648</v>
      </c>
      <c r="L62" s="120">
        <v>32606</v>
      </c>
      <c r="M62" s="120">
        <v>33587</v>
      </c>
      <c r="N62" s="120">
        <v>34530</v>
      </c>
      <c r="O62" s="120">
        <v>35082</v>
      </c>
      <c r="P62" s="120">
        <v>36181</v>
      </c>
      <c r="Q62" s="120">
        <v>36831</v>
      </c>
      <c r="R62" s="120">
        <v>37914</v>
      </c>
      <c r="S62" s="120">
        <v>38085</v>
      </c>
      <c r="T62" s="120">
        <v>38911</v>
      </c>
      <c r="U62" s="120">
        <v>40534</v>
      </c>
      <c r="V62" s="120">
        <v>42103</v>
      </c>
      <c r="W62" s="120">
        <v>43298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22715</v>
      </c>
      <c r="C64" s="52">
        <v>22070</v>
      </c>
      <c r="D64" s="52">
        <v>21596</v>
      </c>
      <c r="E64" s="52">
        <v>22280</v>
      </c>
      <c r="F64" s="52">
        <v>23913</v>
      </c>
      <c r="G64" s="52">
        <v>26531</v>
      </c>
      <c r="H64" s="52">
        <v>28421</v>
      </c>
      <c r="I64" s="52">
        <v>29712</v>
      </c>
      <c r="J64" s="52">
        <v>30743</v>
      </c>
      <c r="K64" s="52">
        <v>31648</v>
      </c>
      <c r="L64" s="52">
        <v>32606</v>
      </c>
      <c r="M64" s="52">
        <v>33587</v>
      </c>
      <c r="N64" s="52">
        <v>34530</v>
      </c>
      <c r="O64" s="52">
        <v>35082</v>
      </c>
      <c r="P64" s="52">
        <v>36181</v>
      </c>
      <c r="Q64" s="52">
        <v>36831</v>
      </c>
      <c r="R64" s="52">
        <v>37914</v>
      </c>
      <c r="S64" s="52">
        <v>38085</v>
      </c>
      <c r="T64" s="52">
        <v>38911</v>
      </c>
      <c r="U64" s="52">
        <v>40534</v>
      </c>
      <c r="V64" s="52">
        <v>42103</v>
      </c>
      <c r="W64" s="52">
        <v>43298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7</v>
      </c>
      <c r="C67" s="52">
        <v>9</v>
      </c>
      <c r="D67" s="52">
        <v>12</v>
      </c>
      <c r="E67" s="52">
        <v>16</v>
      </c>
      <c r="F67" s="52">
        <v>28</v>
      </c>
      <c r="G67" s="52">
        <v>56</v>
      </c>
      <c r="H67" s="52">
        <v>70</v>
      </c>
      <c r="I67" s="52">
        <v>103</v>
      </c>
      <c r="J67" s="52">
        <v>120</v>
      </c>
      <c r="K67" s="52">
        <v>132</v>
      </c>
      <c r="L67" s="52">
        <v>141</v>
      </c>
      <c r="M67" s="52">
        <v>141</v>
      </c>
      <c r="N67" s="52">
        <v>152</v>
      </c>
      <c r="O67" s="52">
        <v>167</v>
      </c>
      <c r="P67" s="52">
        <v>204</v>
      </c>
      <c r="Q67" s="52">
        <v>229</v>
      </c>
      <c r="R67" s="52">
        <v>259</v>
      </c>
      <c r="S67" s="52">
        <v>282</v>
      </c>
      <c r="T67" s="52">
        <v>302</v>
      </c>
      <c r="U67" s="52">
        <v>331</v>
      </c>
      <c r="V67" s="52">
        <v>396</v>
      </c>
      <c r="W67" s="52">
        <v>440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22002</v>
      </c>
      <c r="C69" s="52">
        <v>21381</v>
      </c>
      <c r="D69" s="52">
        <v>20921</v>
      </c>
      <c r="E69" s="52">
        <v>21588</v>
      </c>
      <c r="F69" s="52">
        <v>23174</v>
      </c>
      <c r="G69" s="52">
        <v>25724</v>
      </c>
      <c r="H69" s="52">
        <v>27549</v>
      </c>
      <c r="I69" s="52">
        <v>28785</v>
      </c>
      <c r="J69" s="52">
        <v>29758</v>
      </c>
      <c r="K69" s="52">
        <v>30609</v>
      </c>
      <c r="L69" s="52">
        <v>31539</v>
      </c>
      <c r="M69" s="52">
        <v>32495</v>
      </c>
      <c r="N69" s="52">
        <v>33417</v>
      </c>
      <c r="O69" s="52">
        <v>33956</v>
      </c>
      <c r="P69" s="52">
        <v>35022</v>
      </c>
      <c r="Q69" s="52">
        <v>35652</v>
      </c>
      <c r="R69" s="52">
        <v>36703</v>
      </c>
      <c r="S69" s="52">
        <v>36867</v>
      </c>
      <c r="T69" s="52">
        <v>37671</v>
      </c>
      <c r="U69" s="52">
        <v>39243</v>
      </c>
      <c r="V69" s="52">
        <v>40767</v>
      </c>
      <c r="W69" s="52">
        <v>41928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713</v>
      </c>
      <c r="C73" s="52">
        <v>689</v>
      </c>
      <c r="D73" s="52">
        <v>675</v>
      </c>
      <c r="E73" s="52">
        <v>692</v>
      </c>
      <c r="F73" s="52">
        <v>739</v>
      </c>
      <c r="G73" s="52">
        <v>807</v>
      </c>
      <c r="H73" s="52">
        <v>872</v>
      </c>
      <c r="I73" s="52">
        <v>927</v>
      </c>
      <c r="J73" s="52">
        <v>985</v>
      </c>
      <c r="K73" s="52">
        <v>1039</v>
      </c>
      <c r="L73" s="52">
        <v>1067</v>
      </c>
      <c r="M73" s="52">
        <v>1092</v>
      </c>
      <c r="N73" s="52">
        <v>1113</v>
      </c>
      <c r="O73" s="52">
        <v>1126</v>
      </c>
      <c r="P73" s="52">
        <v>1159</v>
      </c>
      <c r="Q73" s="52">
        <v>1179</v>
      </c>
      <c r="R73" s="52">
        <v>1211</v>
      </c>
      <c r="S73" s="52">
        <v>1218</v>
      </c>
      <c r="T73" s="52">
        <v>1240</v>
      </c>
      <c r="U73" s="52">
        <v>1291</v>
      </c>
      <c r="V73" s="52">
        <v>1336</v>
      </c>
      <c r="W73" s="52">
        <v>1370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20830</v>
      </c>
      <c r="C78" s="52">
        <v>20229</v>
      </c>
      <c r="D78" s="52">
        <v>19870</v>
      </c>
      <c r="E78" s="52">
        <v>20638</v>
      </c>
      <c r="F78" s="52">
        <v>22311</v>
      </c>
      <c r="G78" s="52">
        <v>24869</v>
      </c>
      <c r="H78" s="52">
        <v>26666</v>
      </c>
      <c r="I78" s="52">
        <v>27627</v>
      </c>
      <c r="J78" s="52">
        <v>28319</v>
      </c>
      <c r="K78" s="52">
        <v>28667</v>
      </c>
      <c r="L78" s="52">
        <v>30021</v>
      </c>
      <c r="M78" s="52">
        <v>31201</v>
      </c>
      <c r="N78" s="52">
        <v>32316</v>
      </c>
      <c r="O78" s="52">
        <v>32819</v>
      </c>
      <c r="P78" s="52">
        <v>33804</v>
      </c>
      <c r="Q78" s="52">
        <v>34382</v>
      </c>
      <c r="R78" s="52">
        <v>35375</v>
      </c>
      <c r="S78" s="52">
        <v>35511</v>
      </c>
      <c r="T78" s="52">
        <v>36294</v>
      </c>
      <c r="U78" s="52">
        <v>37849</v>
      </c>
      <c r="V78" s="52">
        <v>39360</v>
      </c>
      <c r="W78" s="52">
        <v>40503</v>
      </c>
      <c r="DA78" s="63" t="s">
        <v>1090</v>
      </c>
    </row>
    <row r="79" spans="1:105" ht="12" customHeight="1" x14ac:dyDescent="0.25">
      <c r="A79" s="109" t="s">
        <v>120</v>
      </c>
      <c r="B79" s="36">
        <v>1885</v>
      </c>
      <c r="C79" s="36">
        <v>1841</v>
      </c>
      <c r="D79" s="36">
        <v>1726</v>
      </c>
      <c r="E79" s="36">
        <v>1642</v>
      </c>
      <c r="F79" s="36">
        <v>1602</v>
      </c>
      <c r="G79" s="36">
        <v>1662</v>
      </c>
      <c r="H79" s="36">
        <v>1755</v>
      </c>
      <c r="I79" s="36">
        <v>2085</v>
      </c>
      <c r="J79" s="36">
        <v>2424</v>
      </c>
      <c r="K79" s="36">
        <v>2981</v>
      </c>
      <c r="L79" s="36">
        <v>2585</v>
      </c>
      <c r="M79" s="36">
        <v>2386</v>
      </c>
      <c r="N79" s="36">
        <v>2214</v>
      </c>
      <c r="O79" s="36">
        <v>2263</v>
      </c>
      <c r="P79" s="36">
        <v>2377</v>
      </c>
      <c r="Q79" s="36">
        <v>2449</v>
      </c>
      <c r="R79" s="36">
        <v>2539</v>
      </c>
      <c r="S79" s="36">
        <v>2574</v>
      </c>
      <c r="T79" s="36">
        <v>2617</v>
      </c>
      <c r="U79" s="36">
        <v>2685</v>
      </c>
      <c r="V79" s="36">
        <v>2743</v>
      </c>
      <c r="W79" s="36">
        <v>2795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163214</v>
      </c>
      <c r="C81" s="120">
        <v>161241</v>
      </c>
      <c r="D81" s="120">
        <v>167852</v>
      </c>
      <c r="E81" s="120">
        <v>175517</v>
      </c>
      <c r="F81" s="120">
        <v>177375</v>
      </c>
      <c r="G81" s="120">
        <v>178051</v>
      </c>
      <c r="H81" s="120">
        <v>186781</v>
      </c>
      <c r="I81" s="120">
        <v>208500</v>
      </c>
      <c r="J81" s="120">
        <v>227244</v>
      </c>
      <c r="K81" s="120">
        <v>238520</v>
      </c>
      <c r="L81" s="120">
        <v>239421</v>
      </c>
      <c r="M81" s="120">
        <v>237660</v>
      </c>
      <c r="N81" s="120">
        <v>240207</v>
      </c>
      <c r="O81" s="120">
        <v>244715</v>
      </c>
      <c r="P81" s="120">
        <v>251863</v>
      </c>
      <c r="Q81" s="120">
        <v>257010</v>
      </c>
      <c r="R81" s="120">
        <v>259624</v>
      </c>
      <c r="S81" s="120">
        <v>262230</v>
      </c>
      <c r="T81" s="120">
        <v>264750</v>
      </c>
      <c r="U81" s="120">
        <v>268434</v>
      </c>
      <c r="V81" s="120">
        <v>275476</v>
      </c>
      <c r="W81" s="120">
        <v>276862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163214</v>
      </c>
      <c r="C83" s="52">
        <v>161241</v>
      </c>
      <c r="D83" s="52">
        <v>167852</v>
      </c>
      <c r="E83" s="52">
        <v>175517</v>
      </c>
      <c r="F83" s="52">
        <v>177375</v>
      </c>
      <c r="G83" s="52">
        <v>178051</v>
      </c>
      <c r="H83" s="52">
        <v>186781</v>
      </c>
      <c r="I83" s="52">
        <v>208500</v>
      </c>
      <c r="J83" s="52">
        <v>227244</v>
      </c>
      <c r="K83" s="52">
        <v>238520</v>
      </c>
      <c r="L83" s="52">
        <v>239421</v>
      </c>
      <c r="M83" s="52">
        <v>237660</v>
      </c>
      <c r="N83" s="52">
        <v>240207</v>
      </c>
      <c r="O83" s="52">
        <v>244715</v>
      </c>
      <c r="P83" s="52">
        <v>251863</v>
      </c>
      <c r="Q83" s="52">
        <v>257010</v>
      </c>
      <c r="R83" s="52">
        <v>259624</v>
      </c>
      <c r="S83" s="52">
        <v>262230</v>
      </c>
      <c r="T83" s="52">
        <v>264750</v>
      </c>
      <c r="U83" s="52">
        <v>268434</v>
      </c>
      <c r="V83" s="52">
        <v>275476</v>
      </c>
      <c r="W83" s="52">
        <v>276862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52</v>
      </c>
      <c r="C86" s="52">
        <v>63</v>
      </c>
      <c r="D86" s="52">
        <v>96</v>
      </c>
      <c r="E86" s="52">
        <v>128</v>
      </c>
      <c r="F86" s="52">
        <v>208</v>
      </c>
      <c r="G86" s="52">
        <v>332</v>
      </c>
      <c r="H86" s="52">
        <v>391</v>
      </c>
      <c r="I86" s="52">
        <v>626</v>
      </c>
      <c r="J86" s="52">
        <v>816</v>
      </c>
      <c r="K86" s="52">
        <v>955</v>
      </c>
      <c r="L86" s="52">
        <v>1048</v>
      </c>
      <c r="M86" s="52">
        <v>1069</v>
      </c>
      <c r="N86" s="52">
        <v>1119</v>
      </c>
      <c r="O86" s="52">
        <v>1215</v>
      </c>
      <c r="P86" s="52">
        <v>1457</v>
      </c>
      <c r="Q86" s="52">
        <v>1622</v>
      </c>
      <c r="R86" s="52">
        <v>1810</v>
      </c>
      <c r="S86" s="52">
        <v>1983</v>
      </c>
      <c r="T86" s="52">
        <v>2107</v>
      </c>
      <c r="U86" s="52">
        <v>2280</v>
      </c>
      <c r="V86" s="52">
        <v>2615</v>
      </c>
      <c r="W86" s="52">
        <v>2789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148780</v>
      </c>
      <c r="C88" s="52">
        <v>147465</v>
      </c>
      <c r="D88" s="52">
        <v>154284</v>
      </c>
      <c r="E88" s="52">
        <v>162098</v>
      </c>
      <c r="F88" s="52">
        <v>164590</v>
      </c>
      <c r="G88" s="52">
        <v>166115</v>
      </c>
      <c r="H88" s="52">
        <v>175128</v>
      </c>
      <c r="I88" s="52">
        <v>196357</v>
      </c>
      <c r="J88" s="52">
        <v>214835</v>
      </c>
      <c r="K88" s="52">
        <v>225955</v>
      </c>
      <c r="L88" s="52">
        <v>227094</v>
      </c>
      <c r="M88" s="52">
        <v>224812</v>
      </c>
      <c r="N88" s="52">
        <v>227320</v>
      </c>
      <c r="O88" s="52">
        <v>231783</v>
      </c>
      <c r="P88" s="52">
        <v>238971</v>
      </c>
      <c r="Q88" s="52">
        <v>243252</v>
      </c>
      <c r="R88" s="52">
        <v>246064</v>
      </c>
      <c r="S88" s="52">
        <v>248869</v>
      </c>
      <c r="T88" s="52">
        <v>252748</v>
      </c>
      <c r="U88" s="52">
        <v>253930</v>
      </c>
      <c r="V88" s="52">
        <v>258612</v>
      </c>
      <c r="W88" s="52">
        <v>259488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14434</v>
      </c>
      <c r="C96" s="52">
        <v>13776</v>
      </c>
      <c r="D96" s="52">
        <v>13568</v>
      </c>
      <c r="E96" s="52">
        <v>13419</v>
      </c>
      <c r="F96" s="52">
        <v>12785</v>
      </c>
      <c r="G96" s="52">
        <v>11936</v>
      </c>
      <c r="H96" s="52">
        <v>11653</v>
      </c>
      <c r="I96" s="52">
        <v>12143</v>
      </c>
      <c r="J96" s="52">
        <v>12409</v>
      </c>
      <c r="K96" s="52">
        <v>12565</v>
      </c>
      <c r="L96" s="52">
        <v>12327</v>
      </c>
      <c r="M96" s="52">
        <v>12848</v>
      </c>
      <c r="N96" s="52">
        <v>12887</v>
      </c>
      <c r="O96" s="52">
        <v>12932</v>
      </c>
      <c r="P96" s="52">
        <v>12892</v>
      </c>
      <c r="Q96" s="52">
        <v>13758</v>
      </c>
      <c r="R96" s="52">
        <v>13560</v>
      </c>
      <c r="S96" s="52">
        <v>13361</v>
      </c>
      <c r="T96" s="52">
        <v>12002</v>
      </c>
      <c r="U96" s="52">
        <v>14504</v>
      </c>
      <c r="V96" s="52">
        <v>16864</v>
      </c>
      <c r="W96" s="52">
        <v>17374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101025</v>
      </c>
      <c r="C101" s="52">
        <v>102419</v>
      </c>
      <c r="D101" s="52">
        <v>106072</v>
      </c>
      <c r="E101" s="52">
        <v>112691</v>
      </c>
      <c r="F101" s="52">
        <v>115740</v>
      </c>
      <c r="G101" s="52">
        <v>117925</v>
      </c>
      <c r="H101" s="52">
        <v>125199</v>
      </c>
      <c r="I101" s="52">
        <v>139758</v>
      </c>
      <c r="J101" s="52">
        <v>152313</v>
      </c>
      <c r="K101" s="52">
        <v>157936</v>
      </c>
      <c r="L101" s="52">
        <v>161441</v>
      </c>
      <c r="M101" s="52">
        <v>160498</v>
      </c>
      <c r="N101" s="52">
        <v>163307</v>
      </c>
      <c r="O101" s="52">
        <v>164016</v>
      </c>
      <c r="P101" s="52">
        <v>163793</v>
      </c>
      <c r="Q101" s="52">
        <v>159283</v>
      </c>
      <c r="R101" s="52">
        <v>155369</v>
      </c>
      <c r="S101" s="52">
        <v>153977</v>
      </c>
      <c r="T101" s="52">
        <v>155972</v>
      </c>
      <c r="U101" s="52">
        <v>154456</v>
      </c>
      <c r="V101" s="52">
        <v>157383</v>
      </c>
      <c r="W101" s="52">
        <v>156753</v>
      </c>
      <c r="DA101" s="63" t="s">
        <v>1100</v>
      </c>
    </row>
    <row r="102" spans="1:105" ht="12" customHeight="1" x14ac:dyDescent="0.25">
      <c r="A102" s="97" t="s">
        <v>50</v>
      </c>
      <c r="B102" s="52">
        <v>8728</v>
      </c>
      <c r="C102" s="52">
        <v>7754</v>
      </c>
      <c r="D102" s="52">
        <v>6291</v>
      </c>
      <c r="E102" s="52">
        <v>6129</v>
      </c>
      <c r="F102" s="52">
        <v>5618</v>
      </c>
      <c r="G102" s="52">
        <v>5152</v>
      </c>
      <c r="H102" s="52">
        <v>4986</v>
      </c>
      <c r="I102" s="52">
        <v>5861</v>
      </c>
      <c r="J102" s="52">
        <v>7435</v>
      </c>
      <c r="K102" s="52">
        <v>9406</v>
      </c>
      <c r="L102" s="52">
        <v>10043</v>
      </c>
      <c r="M102" s="52">
        <v>10140</v>
      </c>
      <c r="N102" s="52">
        <v>9816</v>
      </c>
      <c r="O102" s="52">
        <v>10980</v>
      </c>
      <c r="P102" s="52">
        <v>15983</v>
      </c>
      <c r="Q102" s="52">
        <v>21714</v>
      </c>
      <c r="R102" s="52">
        <v>24695</v>
      </c>
      <c r="S102" s="52">
        <v>24949</v>
      </c>
      <c r="T102" s="52">
        <v>24547</v>
      </c>
      <c r="U102" s="52">
        <v>23103</v>
      </c>
      <c r="V102" s="52">
        <v>18466</v>
      </c>
      <c r="W102" s="52">
        <v>14394</v>
      </c>
      <c r="DA102" s="63" t="s">
        <v>1101</v>
      </c>
    </row>
    <row r="103" spans="1:105" ht="12" customHeight="1" x14ac:dyDescent="0.25">
      <c r="A103" s="109" t="s">
        <v>120</v>
      </c>
      <c r="B103" s="36">
        <v>53461</v>
      </c>
      <c r="C103" s="36">
        <v>51068</v>
      </c>
      <c r="D103" s="36">
        <v>55489</v>
      </c>
      <c r="E103" s="36">
        <v>56697</v>
      </c>
      <c r="F103" s="36">
        <v>56017</v>
      </c>
      <c r="G103" s="36">
        <v>54974</v>
      </c>
      <c r="H103" s="36">
        <v>56596</v>
      </c>
      <c r="I103" s="36">
        <v>62881</v>
      </c>
      <c r="J103" s="36">
        <v>67496</v>
      </c>
      <c r="K103" s="36">
        <v>71178</v>
      </c>
      <c r="L103" s="36">
        <v>67937</v>
      </c>
      <c r="M103" s="36">
        <v>67022</v>
      </c>
      <c r="N103" s="36">
        <v>67084</v>
      </c>
      <c r="O103" s="36">
        <v>69719</v>
      </c>
      <c r="P103" s="36">
        <v>72087</v>
      </c>
      <c r="Q103" s="36">
        <v>76013</v>
      </c>
      <c r="R103" s="36">
        <v>79560</v>
      </c>
      <c r="S103" s="36">
        <v>83304</v>
      </c>
      <c r="T103" s="36">
        <v>84231</v>
      </c>
      <c r="U103" s="36">
        <v>90875</v>
      </c>
      <c r="V103" s="36">
        <v>99627</v>
      </c>
      <c r="W103" s="36">
        <v>105715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325566</v>
      </c>
      <c r="C124" s="120">
        <v>335082</v>
      </c>
      <c r="D124" s="120">
        <v>334862</v>
      </c>
      <c r="E124" s="120">
        <v>333822</v>
      </c>
      <c r="F124" s="120">
        <v>336732</v>
      </c>
      <c r="G124" s="120">
        <v>329914</v>
      </c>
      <c r="H124" s="120">
        <v>325314</v>
      </c>
      <c r="I124" s="120">
        <v>308570</v>
      </c>
      <c r="J124" s="120">
        <v>297519</v>
      </c>
      <c r="K124" s="120">
        <v>284224</v>
      </c>
      <c r="L124" s="120">
        <v>281406</v>
      </c>
      <c r="M124" s="120">
        <v>280366</v>
      </c>
      <c r="N124" s="120">
        <v>277014</v>
      </c>
      <c r="O124" s="120">
        <v>272963</v>
      </c>
      <c r="P124" s="120">
        <v>266940</v>
      </c>
      <c r="Q124" s="120">
        <v>264043</v>
      </c>
      <c r="R124" s="120">
        <v>265421</v>
      </c>
      <c r="S124" s="120">
        <v>273812</v>
      </c>
      <c r="T124" s="120">
        <v>275120</v>
      </c>
      <c r="U124" s="120">
        <v>283265</v>
      </c>
      <c r="V124" s="120">
        <v>281267</v>
      </c>
      <c r="W124" s="120">
        <v>280367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325566</v>
      </c>
      <c r="C126" s="52">
        <v>335082</v>
      </c>
      <c r="D126" s="52">
        <v>334862</v>
      </c>
      <c r="E126" s="52">
        <v>333822</v>
      </c>
      <c r="F126" s="52">
        <v>336732</v>
      </c>
      <c r="G126" s="52">
        <v>329914</v>
      </c>
      <c r="H126" s="52">
        <v>325314</v>
      </c>
      <c r="I126" s="52">
        <v>308570</v>
      </c>
      <c r="J126" s="52">
        <v>297519</v>
      </c>
      <c r="K126" s="52">
        <v>284224</v>
      </c>
      <c r="L126" s="52">
        <v>281406</v>
      </c>
      <c r="M126" s="52">
        <v>280366</v>
      </c>
      <c r="N126" s="52">
        <v>277014</v>
      </c>
      <c r="O126" s="52">
        <v>272963</v>
      </c>
      <c r="P126" s="52">
        <v>266940</v>
      </c>
      <c r="Q126" s="52">
        <v>264043</v>
      </c>
      <c r="R126" s="52">
        <v>265421</v>
      </c>
      <c r="S126" s="52">
        <v>273812</v>
      </c>
      <c r="T126" s="52">
        <v>275120</v>
      </c>
      <c r="U126" s="52">
        <v>283265</v>
      </c>
      <c r="V126" s="52">
        <v>281267</v>
      </c>
      <c r="W126" s="52">
        <v>280367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104</v>
      </c>
      <c r="C129" s="52">
        <v>137</v>
      </c>
      <c r="D129" s="52">
        <v>191</v>
      </c>
      <c r="E129" s="52">
        <v>235</v>
      </c>
      <c r="F129" s="52">
        <v>351</v>
      </c>
      <c r="G129" s="52">
        <v>534</v>
      </c>
      <c r="H129" s="52">
        <v>600</v>
      </c>
      <c r="I129" s="52">
        <v>722</v>
      </c>
      <c r="J129" s="52">
        <v>789</v>
      </c>
      <c r="K129" s="52">
        <v>802</v>
      </c>
      <c r="L129" s="52">
        <v>841</v>
      </c>
      <c r="M129" s="52">
        <v>859</v>
      </c>
      <c r="N129" s="52">
        <v>1015</v>
      </c>
      <c r="O129" s="52">
        <v>1245</v>
      </c>
      <c r="P129" s="52">
        <v>1483</v>
      </c>
      <c r="Q129" s="52">
        <v>1631</v>
      </c>
      <c r="R129" s="52">
        <v>1782</v>
      </c>
      <c r="S129" s="52">
        <v>2034</v>
      </c>
      <c r="T129" s="52">
        <v>2207</v>
      </c>
      <c r="U129" s="52">
        <v>2437</v>
      </c>
      <c r="V129" s="52">
        <v>2681</v>
      </c>
      <c r="W129" s="52">
        <v>2788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322190</v>
      </c>
      <c r="C131" s="52">
        <v>330070</v>
      </c>
      <c r="D131" s="52">
        <v>330236</v>
      </c>
      <c r="E131" s="52">
        <v>329146</v>
      </c>
      <c r="F131" s="52">
        <v>331004</v>
      </c>
      <c r="G131" s="52">
        <v>325080</v>
      </c>
      <c r="H131" s="52">
        <v>320612</v>
      </c>
      <c r="I131" s="52">
        <v>303908</v>
      </c>
      <c r="J131" s="52">
        <v>292767</v>
      </c>
      <c r="K131" s="52">
        <v>279320</v>
      </c>
      <c r="L131" s="52">
        <v>275514</v>
      </c>
      <c r="M131" s="52">
        <v>274988</v>
      </c>
      <c r="N131" s="52">
        <v>272239</v>
      </c>
      <c r="O131" s="52">
        <v>268258</v>
      </c>
      <c r="P131" s="52">
        <v>262333</v>
      </c>
      <c r="Q131" s="52">
        <v>259446</v>
      </c>
      <c r="R131" s="52">
        <v>260758</v>
      </c>
      <c r="S131" s="52">
        <v>269031</v>
      </c>
      <c r="T131" s="52">
        <v>269264</v>
      </c>
      <c r="U131" s="52">
        <v>278361</v>
      </c>
      <c r="V131" s="52">
        <v>277404</v>
      </c>
      <c r="W131" s="52">
        <v>275526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3376</v>
      </c>
      <c r="C135" s="52">
        <v>5012</v>
      </c>
      <c r="D135" s="52">
        <v>4626</v>
      </c>
      <c r="E135" s="52">
        <v>4676</v>
      </c>
      <c r="F135" s="52">
        <v>5728</v>
      </c>
      <c r="G135" s="52">
        <v>4834</v>
      </c>
      <c r="H135" s="52">
        <v>4702</v>
      </c>
      <c r="I135" s="52">
        <v>4662</v>
      </c>
      <c r="J135" s="52">
        <v>4752</v>
      </c>
      <c r="K135" s="52">
        <v>4904</v>
      </c>
      <c r="L135" s="52">
        <v>5892</v>
      </c>
      <c r="M135" s="52">
        <v>5378</v>
      </c>
      <c r="N135" s="52">
        <v>4775</v>
      </c>
      <c r="O135" s="52">
        <v>4705</v>
      </c>
      <c r="P135" s="52">
        <v>4607</v>
      </c>
      <c r="Q135" s="52">
        <v>4597</v>
      </c>
      <c r="R135" s="52">
        <v>4663</v>
      </c>
      <c r="S135" s="52">
        <v>4781</v>
      </c>
      <c r="T135" s="52">
        <v>5856</v>
      </c>
      <c r="U135" s="52">
        <v>4904</v>
      </c>
      <c r="V135" s="52">
        <v>3863</v>
      </c>
      <c r="W135" s="52">
        <v>4841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45693</v>
      </c>
      <c r="C140" s="52">
        <v>42269</v>
      </c>
      <c r="D140" s="52">
        <v>34576</v>
      </c>
      <c r="E140" s="52">
        <v>33090</v>
      </c>
      <c r="F140" s="52">
        <v>31334</v>
      </c>
      <c r="G140" s="52">
        <v>29026</v>
      </c>
      <c r="H140" s="52">
        <v>26972</v>
      </c>
      <c r="I140" s="52">
        <v>25717</v>
      </c>
      <c r="J140" s="52">
        <v>27980</v>
      </c>
      <c r="K140" s="52">
        <v>31326</v>
      </c>
      <c r="L140" s="52">
        <v>35400</v>
      </c>
      <c r="M140" s="52">
        <v>36307</v>
      </c>
      <c r="N140" s="52">
        <v>34823</v>
      </c>
      <c r="O140" s="52">
        <v>36583</v>
      </c>
      <c r="P140" s="52">
        <v>40910</v>
      </c>
      <c r="Q140" s="52">
        <v>46446</v>
      </c>
      <c r="R140" s="52">
        <v>51408</v>
      </c>
      <c r="S140" s="52">
        <v>51811</v>
      </c>
      <c r="T140" s="52">
        <v>51047</v>
      </c>
      <c r="U140" s="52">
        <v>47348</v>
      </c>
      <c r="V140" s="52">
        <v>37821</v>
      </c>
      <c r="W140" s="52">
        <v>30496</v>
      </c>
      <c r="DA140" s="63" t="s">
        <v>1117</v>
      </c>
    </row>
    <row r="141" spans="1:105" ht="12" customHeight="1" x14ac:dyDescent="0.25">
      <c r="A141" s="109" t="s">
        <v>120</v>
      </c>
      <c r="B141" s="36">
        <v>279873</v>
      </c>
      <c r="C141" s="36">
        <v>292813</v>
      </c>
      <c r="D141" s="36">
        <v>300286</v>
      </c>
      <c r="E141" s="36">
        <v>300732</v>
      </c>
      <c r="F141" s="36">
        <v>305398</v>
      </c>
      <c r="G141" s="36">
        <v>300888</v>
      </c>
      <c r="H141" s="36">
        <v>298342</v>
      </c>
      <c r="I141" s="36">
        <v>282853</v>
      </c>
      <c r="J141" s="36">
        <v>269539</v>
      </c>
      <c r="K141" s="36">
        <v>252898</v>
      </c>
      <c r="L141" s="36">
        <v>246006</v>
      </c>
      <c r="M141" s="36">
        <v>244059</v>
      </c>
      <c r="N141" s="36">
        <v>242191</v>
      </c>
      <c r="O141" s="36">
        <v>236380</v>
      </c>
      <c r="P141" s="36">
        <v>226030</v>
      </c>
      <c r="Q141" s="36">
        <v>217597</v>
      </c>
      <c r="R141" s="36">
        <v>214013</v>
      </c>
      <c r="S141" s="36">
        <v>222001</v>
      </c>
      <c r="T141" s="36">
        <v>224073</v>
      </c>
      <c r="U141" s="36">
        <v>235917</v>
      </c>
      <c r="V141" s="36">
        <v>243446</v>
      </c>
      <c r="W141" s="36">
        <v>249871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0</v>
      </c>
      <c r="S143" s="120">
        <v>0</v>
      </c>
      <c r="T143" s="120">
        <v>0</v>
      </c>
      <c r="U143" s="120">
        <v>0</v>
      </c>
      <c r="V143" s="120">
        <v>0</v>
      </c>
      <c r="W143" s="120">
        <v>0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15115</v>
      </c>
      <c r="C161" s="120">
        <v>15138</v>
      </c>
      <c r="D161" s="120">
        <v>15212</v>
      </c>
      <c r="E161" s="120">
        <v>15463</v>
      </c>
      <c r="F161" s="120">
        <v>15721</v>
      </c>
      <c r="G161" s="120">
        <v>16884</v>
      </c>
      <c r="H161" s="120">
        <v>18918</v>
      </c>
      <c r="I161" s="120">
        <v>22286</v>
      </c>
      <c r="J161" s="120">
        <v>25565</v>
      </c>
      <c r="K161" s="120">
        <v>27792</v>
      </c>
      <c r="L161" s="120">
        <v>28080</v>
      </c>
      <c r="M161" s="120">
        <v>28006</v>
      </c>
      <c r="N161" s="120">
        <v>27627</v>
      </c>
      <c r="O161" s="120">
        <v>26921</v>
      </c>
      <c r="P161" s="120">
        <v>26899</v>
      </c>
      <c r="Q161" s="120">
        <v>27374</v>
      </c>
      <c r="R161" s="120">
        <v>28834</v>
      </c>
      <c r="S161" s="120">
        <v>30477</v>
      </c>
      <c r="T161" s="120">
        <v>31848</v>
      </c>
      <c r="U161" s="120">
        <v>32817</v>
      </c>
      <c r="V161" s="120">
        <v>33441</v>
      </c>
      <c r="W161" s="120">
        <v>33914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15115</v>
      </c>
      <c r="C163" s="52">
        <v>15138</v>
      </c>
      <c r="D163" s="52">
        <v>15212</v>
      </c>
      <c r="E163" s="52">
        <v>15463</v>
      </c>
      <c r="F163" s="52">
        <v>15721</v>
      </c>
      <c r="G163" s="52">
        <v>16884</v>
      </c>
      <c r="H163" s="52">
        <v>18918</v>
      </c>
      <c r="I163" s="52">
        <v>22286</v>
      </c>
      <c r="J163" s="52">
        <v>25565</v>
      </c>
      <c r="K163" s="52">
        <v>27792</v>
      </c>
      <c r="L163" s="52">
        <v>28080</v>
      </c>
      <c r="M163" s="52">
        <v>28006</v>
      </c>
      <c r="N163" s="52">
        <v>27627</v>
      </c>
      <c r="O163" s="52">
        <v>26921</v>
      </c>
      <c r="P163" s="52">
        <v>26899</v>
      </c>
      <c r="Q163" s="52">
        <v>27374</v>
      </c>
      <c r="R163" s="52">
        <v>28834</v>
      </c>
      <c r="S163" s="52">
        <v>30477</v>
      </c>
      <c r="T163" s="52">
        <v>31848</v>
      </c>
      <c r="U163" s="52">
        <v>32817</v>
      </c>
      <c r="V163" s="52">
        <v>33441</v>
      </c>
      <c r="W163" s="52">
        <v>33914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24</v>
      </c>
      <c r="C165" s="52">
        <v>26</v>
      </c>
      <c r="D165" s="52">
        <v>32</v>
      </c>
      <c r="E165" s="52">
        <v>34</v>
      </c>
      <c r="F165" s="52">
        <v>40</v>
      </c>
      <c r="G165" s="52">
        <v>54</v>
      </c>
      <c r="H165" s="52">
        <v>77</v>
      </c>
      <c r="I165" s="52">
        <v>131</v>
      </c>
      <c r="J165" s="52">
        <v>213</v>
      </c>
      <c r="K165" s="52">
        <v>288</v>
      </c>
      <c r="L165" s="52">
        <v>349</v>
      </c>
      <c r="M165" s="52">
        <v>368</v>
      </c>
      <c r="N165" s="52">
        <v>372</v>
      </c>
      <c r="O165" s="52">
        <v>357</v>
      </c>
      <c r="P165" s="52">
        <v>339</v>
      </c>
      <c r="Q165" s="52">
        <v>330</v>
      </c>
      <c r="R165" s="52">
        <v>362</v>
      </c>
      <c r="S165" s="52">
        <v>454</v>
      </c>
      <c r="T165" s="52">
        <v>592</v>
      </c>
      <c r="U165" s="52">
        <v>771</v>
      </c>
      <c r="V165" s="52">
        <v>963</v>
      </c>
      <c r="W165" s="52">
        <v>1135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15115</v>
      </c>
      <c r="C171" s="52">
        <v>15138</v>
      </c>
      <c r="D171" s="52">
        <v>15212</v>
      </c>
      <c r="E171" s="52">
        <v>15463</v>
      </c>
      <c r="F171" s="52">
        <v>15721</v>
      </c>
      <c r="G171" s="52">
        <v>16884</v>
      </c>
      <c r="H171" s="52">
        <v>18918</v>
      </c>
      <c r="I171" s="52">
        <v>22286</v>
      </c>
      <c r="J171" s="52">
        <v>25565</v>
      </c>
      <c r="K171" s="52">
        <v>27792</v>
      </c>
      <c r="L171" s="52">
        <v>28080</v>
      </c>
      <c r="M171" s="52">
        <v>28006</v>
      </c>
      <c r="N171" s="52">
        <v>27627</v>
      </c>
      <c r="O171" s="52">
        <v>26921</v>
      </c>
      <c r="P171" s="52">
        <v>26899</v>
      </c>
      <c r="Q171" s="52">
        <v>27374</v>
      </c>
      <c r="R171" s="52">
        <v>28834</v>
      </c>
      <c r="S171" s="52">
        <v>30477</v>
      </c>
      <c r="T171" s="52">
        <v>31848</v>
      </c>
      <c r="U171" s="52">
        <v>32817</v>
      </c>
      <c r="V171" s="52">
        <v>33441</v>
      </c>
      <c r="W171" s="52">
        <v>33914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2121</v>
      </c>
      <c r="C176" s="52">
        <v>1937</v>
      </c>
      <c r="D176" s="52">
        <v>1580</v>
      </c>
      <c r="E176" s="52">
        <v>1542</v>
      </c>
      <c r="F176" s="52">
        <v>1471</v>
      </c>
      <c r="G176" s="52">
        <v>1514</v>
      </c>
      <c r="H176" s="52">
        <v>1637</v>
      </c>
      <c r="I176" s="52">
        <v>2026</v>
      </c>
      <c r="J176" s="52">
        <v>2707</v>
      </c>
      <c r="K176" s="52">
        <v>3344</v>
      </c>
      <c r="L176" s="52">
        <v>3634</v>
      </c>
      <c r="M176" s="52">
        <v>3687</v>
      </c>
      <c r="N176" s="52">
        <v>3542</v>
      </c>
      <c r="O176" s="52">
        <v>3637</v>
      </c>
      <c r="P176" s="52">
        <v>4519</v>
      </c>
      <c r="Q176" s="52">
        <v>5598</v>
      </c>
      <c r="R176" s="52">
        <v>6459</v>
      </c>
      <c r="S176" s="52">
        <v>6597</v>
      </c>
      <c r="T176" s="52">
        <v>6651</v>
      </c>
      <c r="U176" s="52">
        <v>6245</v>
      </c>
      <c r="V176" s="52">
        <v>5062</v>
      </c>
      <c r="W176" s="52">
        <v>4055</v>
      </c>
      <c r="DA176" s="63" t="s">
        <v>1133</v>
      </c>
    </row>
    <row r="177" spans="1:105" ht="12" customHeight="1" x14ac:dyDescent="0.25">
      <c r="A177" s="109" t="s">
        <v>120</v>
      </c>
      <c r="B177" s="36">
        <v>12994</v>
      </c>
      <c r="C177" s="36">
        <v>13201</v>
      </c>
      <c r="D177" s="36">
        <v>13632</v>
      </c>
      <c r="E177" s="36">
        <v>13921</v>
      </c>
      <c r="F177" s="36">
        <v>14250</v>
      </c>
      <c r="G177" s="36">
        <v>15370</v>
      </c>
      <c r="H177" s="36">
        <v>17281</v>
      </c>
      <c r="I177" s="36">
        <v>20260</v>
      </c>
      <c r="J177" s="36">
        <v>22858</v>
      </c>
      <c r="K177" s="36">
        <v>24448</v>
      </c>
      <c r="L177" s="36">
        <v>24446</v>
      </c>
      <c r="M177" s="36">
        <v>24319</v>
      </c>
      <c r="N177" s="36">
        <v>24085</v>
      </c>
      <c r="O177" s="36">
        <v>23284</v>
      </c>
      <c r="P177" s="36">
        <v>22380</v>
      </c>
      <c r="Q177" s="36">
        <v>21776</v>
      </c>
      <c r="R177" s="36">
        <v>22375</v>
      </c>
      <c r="S177" s="36">
        <v>23880</v>
      </c>
      <c r="T177" s="36">
        <v>25197</v>
      </c>
      <c r="U177" s="36">
        <v>26572</v>
      </c>
      <c r="V177" s="36">
        <v>28379</v>
      </c>
      <c r="W177" s="36">
        <v>29859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1412</v>
      </c>
      <c r="D5" s="52">
        <v>1413</v>
      </c>
      <c r="E5" s="52">
        <v>1412</v>
      </c>
      <c r="F5" s="52">
        <v>1414</v>
      </c>
      <c r="G5" s="52">
        <v>1416</v>
      </c>
      <c r="H5" s="52">
        <v>1999</v>
      </c>
      <c r="I5" s="52">
        <v>3349</v>
      </c>
      <c r="J5" s="52">
        <v>1782</v>
      </c>
      <c r="K5" s="52">
        <v>1360</v>
      </c>
      <c r="L5" s="52">
        <v>271</v>
      </c>
      <c r="M5" s="52">
        <v>1412</v>
      </c>
      <c r="N5" s="52">
        <v>1412</v>
      </c>
      <c r="O5" s="52">
        <v>1135</v>
      </c>
      <c r="P5" s="52">
        <v>1174</v>
      </c>
      <c r="Q5" s="52">
        <v>1746</v>
      </c>
      <c r="R5" s="52">
        <v>1605</v>
      </c>
      <c r="S5" s="52">
        <v>722</v>
      </c>
      <c r="T5" s="52">
        <v>235</v>
      </c>
      <c r="U5" s="52">
        <v>19</v>
      </c>
      <c r="V5" s="52">
        <v>80</v>
      </c>
      <c r="W5" s="52">
        <v>151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1</v>
      </c>
      <c r="E8" s="52">
        <v>1</v>
      </c>
      <c r="F8" s="52">
        <v>1</v>
      </c>
      <c r="G8" s="52">
        <v>1</v>
      </c>
      <c r="H8" s="52">
        <v>1</v>
      </c>
      <c r="I8" s="52">
        <v>0</v>
      </c>
      <c r="J8" s="52">
        <v>2</v>
      </c>
      <c r="K8" s="52">
        <v>2</v>
      </c>
      <c r="L8" s="52">
        <v>4</v>
      </c>
      <c r="M8" s="52">
        <v>2</v>
      </c>
      <c r="N8" s="52">
        <v>4</v>
      </c>
      <c r="O8" s="52">
        <v>4</v>
      </c>
      <c r="P8" s="52">
        <v>1</v>
      </c>
      <c r="Q8" s="52">
        <v>0</v>
      </c>
      <c r="R8" s="52">
        <v>1</v>
      </c>
      <c r="S8" s="52">
        <v>5</v>
      </c>
      <c r="T8" s="52">
        <v>7</v>
      </c>
      <c r="U8" s="52">
        <v>9</v>
      </c>
      <c r="V8" s="52">
        <v>8</v>
      </c>
      <c r="W8" s="52">
        <v>9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1321</v>
      </c>
      <c r="D10" s="52">
        <v>1321</v>
      </c>
      <c r="E10" s="52">
        <v>1322</v>
      </c>
      <c r="F10" s="52">
        <v>1385</v>
      </c>
      <c r="G10" s="52">
        <v>1265</v>
      </c>
      <c r="H10" s="52">
        <v>1835</v>
      </c>
      <c r="I10" s="52">
        <v>4945</v>
      </c>
      <c r="J10" s="52">
        <v>3041</v>
      </c>
      <c r="K10" s="52">
        <v>2333</v>
      </c>
      <c r="L10" s="52">
        <v>271</v>
      </c>
      <c r="M10" s="52">
        <v>1412</v>
      </c>
      <c r="N10" s="52">
        <v>1413</v>
      </c>
      <c r="O10" s="52">
        <v>1139</v>
      </c>
      <c r="P10" s="52">
        <v>1231</v>
      </c>
      <c r="Q10" s="52">
        <v>2801</v>
      </c>
      <c r="R10" s="52">
        <v>2323</v>
      </c>
      <c r="S10" s="52">
        <v>1069</v>
      </c>
      <c r="T10" s="52">
        <v>393</v>
      </c>
      <c r="U10" s="52">
        <v>19</v>
      </c>
      <c r="V10" s="52">
        <v>170</v>
      </c>
      <c r="W10" s="52">
        <v>265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242</v>
      </c>
      <c r="D15" s="52">
        <v>122</v>
      </c>
      <c r="E15" s="52">
        <v>338</v>
      </c>
      <c r="F15" s="52">
        <v>32</v>
      </c>
      <c r="G15" s="52">
        <v>188</v>
      </c>
      <c r="H15" s="52">
        <v>423</v>
      </c>
      <c r="I15" s="52">
        <v>168</v>
      </c>
      <c r="J15" s="52">
        <v>97</v>
      </c>
      <c r="K15" s="52">
        <v>74</v>
      </c>
      <c r="L15" s="52">
        <v>22</v>
      </c>
      <c r="M15" s="52">
        <v>0</v>
      </c>
      <c r="N15" s="52">
        <v>44</v>
      </c>
      <c r="O15" s="52">
        <v>130</v>
      </c>
      <c r="P15" s="52">
        <v>527</v>
      </c>
      <c r="Q15" s="52">
        <v>41</v>
      </c>
      <c r="R15" s="52">
        <v>41</v>
      </c>
      <c r="S15" s="52">
        <v>16</v>
      </c>
      <c r="T15" s="52">
        <v>7</v>
      </c>
      <c r="U15" s="52">
        <v>3</v>
      </c>
      <c r="V15" s="52">
        <v>7</v>
      </c>
      <c r="W15" s="52">
        <v>4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939</v>
      </c>
      <c r="D20" s="52">
        <v>940</v>
      </c>
      <c r="E20" s="52">
        <v>947</v>
      </c>
      <c r="F20" s="52">
        <v>969</v>
      </c>
      <c r="G20" s="52">
        <v>1013</v>
      </c>
      <c r="H20" s="52">
        <v>1097</v>
      </c>
      <c r="I20" s="52">
        <v>1384</v>
      </c>
      <c r="J20" s="52">
        <v>862</v>
      </c>
      <c r="K20" s="52">
        <v>680</v>
      </c>
      <c r="L20" s="52">
        <v>255</v>
      </c>
      <c r="M20" s="52">
        <v>585</v>
      </c>
      <c r="N20" s="52">
        <v>590</v>
      </c>
      <c r="O20" s="52">
        <v>514</v>
      </c>
      <c r="P20" s="52">
        <v>374</v>
      </c>
      <c r="Q20" s="52">
        <v>853</v>
      </c>
      <c r="R20" s="52">
        <v>1217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265</v>
      </c>
      <c r="D21" s="52">
        <v>283</v>
      </c>
      <c r="E21" s="52">
        <v>247</v>
      </c>
      <c r="F21" s="52">
        <v>266</v>
      </c>
      <c r="G21" s="52">
        <v>270</v>
      </c>
      <c r="H21" s="52">
        <v>285</v>
      </c>
      <c r="I21" s="52">
        <v>222</v>
      </c>
      <c r="J21" s="52">
        <v>69</v>
      </c>
      <c r="K21" s="52">
        <v>130</v>
      </c>
      <c r="L21" s="52">
        <v>9</v>
      </c>
      <c r="M21" s="52">
        <v>110</v>
      </c>
      <c r="N21" s="52">
        <v>147</v>
      </c>
      <c r="O21" s="52">
        <v>116</v>
      </c>
      <c r="P21" s="52">
        <v>132</v>
      </c>
      <c r="Q21" s="52">
        <v>234</v>
      </c>
      <c r="R21" s="52">
        <v>84</v>
      </c>
      <c r="S21" s="52">
        <v>148</v>
      </c>
      <c r="T21" s="52">
        <v>50</v>
      </c>
      <c r="U21" s="52">
        <v>10</v>
      </c>
      <c r="V21" s="52">
        <v>37</v>
      </c>
      <c r="W21" s="52">
        <v>41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1621</v>
      </c>
      <c r="D22" s="36">
        <v>1623</v>
      </c>
      <c r="E22" s="36">
        <v>1635</v>
      </c>
      <c r="F22" s="36">
        <v>1677</v>
      </c>
      <c r="G22" s="36">
        <v>1762</v>
      </c>
      <c r="H22" s="36">
        <v>1972</v>
      </c>
      <c r="I22" s="36">
        <v>2266</v>
      </c>
      <c r="J22" s="36">
        <v>1715</v>
      </c>
      <c r="K22" s="36">
        <v>1119</v>
      </c>
      <c r="L22" s="36">
        <v>84</v>
      </c>
      <c r="M22" s="36">
        <v>920</v>
      </c>
      <c r="N22" s="36">
        <v>1230</v>
      </c>
      <c r="O22" s="36">
        <v>906</v>
      </c>
      <c r="P22" s="36">
        <v>951</v>
      </c>
      <c r="Q22" s="36">
        <v>1669</v>
      </c>
      <c r="R22" s="36">
        <v>449</v>
      </c>
      <c r="S22" s="36">
        <v>575</v>
      </c>
      <c r="T22" s="36">
        <v>186</v>
      </c>
      <c r="U22" s="36">
        <v>13</v>
      </c>
      <c r="V22" s="36">
        <v>269</v>
      </c>
      <c r="W22" s="36">
        <v>204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616</v>
      </c>
      <c r="D45" s="52">
        <v>741</v>
      </c>
      <c r="E45" s="52">
        <v>1119</v>
      </c>
      <c r="F45" s="52">
        <v>1175</v>
      </c>
      <c r="G45" s="52">
        <v>476</v>
      </c>
      <c r="H45" s="52">
        <v>70</v>
      </c>
      <c r="I45" s="52">
        <v>190</v>
      </c>
      <c r="J45" s="52">
        <v>398</v>
      </c>
      <c r="K45" s="52">
        <v>598</v>
      </c>
      <c r="L45" s="52">
        <v>598</v>
      </c>
      <c r="M45" s="52">
        <v>600</v>
      </c>
      <c r="N45" s="52">
        <v>602</v>
      </c>
      <c r="O45" s="52">
        <v>488</v>
      </c>
      <c r="P45" s="52">
        <v>80</v>
      </c>
      <c r="Q45" s="52">
        <v>201</v>
      </c>
      <c r="R45" s="52">
        <v>435</v>
      </c>
      <c r="S45" s="52">
        <v>416</v>
      </c>
      <c r="T45" s="52">
        <v>218</v>
      </c>
      <c r="U45" s="52">
        <v>121</v>
      </c>
      <c r="V45" s="52">
        <v>89</v>
      </c>
      <c r="W45" s="52">
        <v>268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1</v>
      </c>
      <c r="E48" s="52">
        <v>0</v>
      </c>
      <c r="F48" s="52">
        <v>0</v>
      </c>
      <c r="G48" s="52">
        <v>1</v>
      </c>
      <c r="H48" s="52">
        <v>0</v>
      </c>
      <c r="I48" s="52">
        <v>0</v>
      </c>
      <c r="J48" s="52">
        <v>1</v>
      </c>
      <c r="K48" s="52">
        <v>1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1</v>
      </c>
      <c r="R48" s="52">
        <v>0</v>
      </c>
      <c r="S48" s="52">
        <v>2</v>
      </c>
      <c r="T48" s="52">
        <v>6</v>
      </c>
      <c r="U48" s="52">
        <v>3</v>
      </c>
      <c r="V48" s="52">
        <v>5</v>
      </c>
      <c r="W48" s="52">
        <v>5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616</v>
      </c>
      <c r="D50" s="52">
        <v>866</v>
      </c>
      <c r="E50" s="52">
        <v>1799</v>
      </c>
      <c r="F50" s="52">
        <v>2022</v>
      </c>
      <c r="G50" s="52">
        <v>864</v>
      </c>
      <c r="H50" s="52">
        <v>140</v>
      </c>
      <c r="I50" s="52">
        <v>374</v>
      </c>
      <c r="J50" s="52">
        <v>388</v>
      </c>
      <c r="K50" s="52">
        <v>778</v>
      </c>
      <c r="L50" s="52">
        <v>642</v>
      </c>
      <c r="M50" s="52">
        <v>576</v>
      </c>
      <c r="N50" s="52">
        <v>579</v>
      </c>
      <c r="O50" s="52">
        <v>469</v>
      </c>
      <c r="P50" s="52">
        <v>138</v>
      </c>
      <c r="Q50" s="52">
        <v>366</v>
      </c>
      <c r="R50" s="52">
        <v>747</v>
      </c>
      <c r="S50" s="52">
        <v>691</v>
      </c>
      <c r="T50" s="52">
        <v>365</v>
      </c>
      <c r="U50" s="52">
        <v>194</v>
      </c>
      <c r="V50" s="52">
        <v>130</v>
      </c>
      <c r="W50" s="52">
        <v>396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35</v>
      </c>
      <c r="D54" s="52">
        <v>36</v>
      </c>
      <c r="E54" s="52">
        <v>35</v>
      </c>
      <c r="F54" s="52">
        <v>37</v>
      </c>
      <c r="G54" s="52">
        <v>36</v>
      </c>
      <c r="H54" s="52">
        <v>38</v>
      </c>
      <c r="I54" s="52">
        <v>18</v>
      </c>
      <c r="J54" s="52">
        <v>10</v>
      </c>
      <c r="K54" s="52">
        <v>8</v>
      </c>
      <c r="L54" s="52">
        <v>19</v>
      </c>
      <c r="M54" s="52">
        <v>24</v>
      </c>
      <c r="N54" s="52">
        <v>23</v>
      </c>
      <c r="O54" s="52">
        <v>19</v>
      </c>
      <c r="P54" s="52">
        <v>7</v>
      </c>
      <c r="Q54" s="52">
        <v>11</v>
      </c>
      <c r="R54" s="52">
        <v>19</v>
      </c>
      <c r="S54" s="52">
        <v>14</v>
      </c>
      <c r="T54" s="52">
        <v>16</v>
      </c>
      <c r="U54" s="52">
        <v>18</v>
      </c>
      <c r="V54" s="52">
        <v>13</v>
      </c>
      <c r="W54" s="52">
        <v>12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168</v>
      </c>
      <c r="D59" s="52">
        <v>181</v>
      </c>
      <c r="E59" s="52">
        <v>156</v>
      </c>
      <c r="F59" s="52">
        <v>169</v>
      </c>
      <c r="G59" s="52">
        <v>170</v>
      </c>
      <c r="H59" s="52">
        <v>173</v>
      </c>
      <c r="I59" s="52">
        <v>75</v>
      </c>
      <c r="J59" s="52">
        <v>25</v>
      </c>
      <c r="K59" s="52">
        <v>41</v>
      </c>
      <c r="L59" s="52">
        <v>47</v>
      </c>
      <c r="M59" s="52">
        <v>63</v>
      </c>
      <c r="N59" s="52">
        <v>65</v>
      </c>
      <c r="O59" s="52">
        <v>57</v>
      </c>
      <c r="P59" s="52">
        <v>20</v>
      </c>
      <c r="Q59" s="52">
        <v>36</v>
      </c>
      <c r="R59" s="52">
        <v>63</v>
      </c>
      <c r="S59" s="52">
        <v>67</v>
      </c>
      <c r="T59" s="52">
        <v>57</v>
      </c>
      <c r="U59" s="52">
        <v>51</v>
      </c>
      <c r="V59" s="52">
        <v>44</v>
      </c>
      <c r="W59" s="52">
        <v>47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1028</v>
      </c>
      <c r="D60" s="36">
        <v>1030</v>
      </c>
      <c r="E60" s="36">
        <v>1036</v>
      </c>
      <c r="F60" s="36">
        <v>1055</v>
      </c>
      <c r="G60" s="36">
        <v>1086</v>
      </c>
      <c r="H60" s="36">
        <v>1132</v>
      </c>
      <c r="I60" s="36">
        <v>581</v>
      </c>
      <c r="J60" s="36">
        <v>373</v>
      </c>
      <c r="K60" s="36">
        <v>557</v>
      </c>
      <c r="L60" s="36">
        <v>556</v>
      </c>
      <c r="M60" s="36">
        <v>550</v>
      </c>
      <c r="N60" s="36">
        <v>564</v>
      </c>
      <c r="O60" s="36">
        <v>489</v>
      </c>
      <c r="P60" s="36">
        <v>130</v>
      </c>
      <c r="Q60" s="36">
        <v>249</v>
      </c>
      <c r="R60" s="36">
        <v>450</v>
      </c>
      <c r="S60" s="36">
        <v>427</v>
      </c>
      <c r="T60" s="36">
        <v>359</v>
      </c>
      <c r="U60" s="36">
        <v>348</v>
      </c>
      <c r="V60" s="36">
        <v>308</v>
      </c>
      <c r="W60" s="36">
        <v>329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1775</v>
      </c>
      <c r="D64" s="52">
        <v>1774</v>
      </c>
      <c r="E64" s="52">
        <v>1777</v>
      </c>
      <c r="F64" s="52">
        <v>1783</v>
      </c>
      <c r="G64" s="52">
        <v>1796</v>
      </c>
      <c r="H64" s="52">
        <v>1821</v>
      </c>
      <c r="I64" s="52">
        <v>1866</v>
      </c>
      <c r="J64" s="52">
        <v>1932</v>
      </c>
      <c r="K64" s="52">
        <v>2030</v>
      </c>
      <c r="L64" s="52">
        <v>2159</v>
      </c>
      <c r="M64" s="52">
        <v>2328</v>
      </c>
      <c r="N64" s="52">
        <v>2535</v>
      </c>
      <c r="O64" s="52">
        <v>2439</v>
      </c>
      <c r="P64" s="52">
        <v>1321</v>
      </c>
      <c r="Q64" s="52">
        <v>1685</v>
      </c>
      <c r="R64" s="52">
        <v>2117</v>
      </c>
      <c r="S64" s="52">
        <v>2595</v>
      </c>
      <c r="T64" s="52">
        <v>2928</v>
      </c>
      <c r="U64" s="52">
        <v>3270</v>
      </c>
      <c r="V64" s="52">
        <v>3413</v>
      </c>
      <c r="W64" s="52">
        <v>3399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1</v>
      </c>
      <c r="E67" s="52">
        <v>1</v>
      </c>
      <c r="F67" s="52">
        <v>1</v>
      </c>
      <c r="G67" s="52">
        <v>1</v>
      </c>
      <c r="H67" s="52">
        <v>2</v>
      </c>
      <c r="I67" s="52">
        <v>1</v>
      </c>
      <c r="J67" s="52">
        <v>6</v>
      </c>
      <c r="K67" s="52">
        <v>6</v>
      </c>
      <c r="L67" s="52">
        <v>12</v>
      </c>
      <c r="M67" s="52">
        <v>16</v>
      </c>
      <c r="N67" s="52">
        <v>22</v>
      </c>
      <c r="O67" s="52">
        <v>26</v>
      </c>
      <c r="P67" s="52">
        <v>21</v>
      </c>
      <c r="Q67" s="52">
        <v>25</v>
      </c>
      <c r="R67" s="52">
        <v>22</v>
      </c>
      <c r="S67" s="52">
        <v>27</v>
      </c>
      <c r="T67" s="52">
        <v>27</v>
      </c>
      <c r="U67" s="52">
        <v>34</v>
      </c>
      <c r="V67" s="52">
        <v>42</v>
      </c>
      <c r="W67" s="52">
        <v>50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1719</v>
      </c>
      <c r="D69" s="52">
        <v>1719</v>
      </c>
      <c r="E69" s="52">
        <v>1721</v>
      </c>
      <c r="F69" s="52">
        <v>1726</v>
      </c>
      <c r="G69" s="52">
        <v>1741</v>
      </c>
      <c r="H69" s="52">
        <v>1764</v>
      </c>
      <c r="I69" s="52">
        <v>1814</v>
      </c>
      <c r="J69" s="52">
        <v>1923</v>
      </c>
      <c r="K69" s="52">
        <v>2016</v>
      </c>
      <c r="L69" s="52">
        <v>2140</v>
      </c>
      <c r="M69" s="52">
        <v>2308</v>
      </c>
      <c r="N69" s="52">
        <v>2515</v>
      </c>
      <c r="O69" s="52">
        <v>2416</v>
      </c>
      <c r="P69" s="52">
        <v>1299</v>
      </c>
      <c r="Q69" s="52">
        <v>1667</v>
      </c>
      <c r="R69" s="52">
        <v>2096</v>
      </c>
      <c r="S69" s="52">
        <v>2575</v>
      </c>
      <c r="T69" s="52">
        <v>2904</v>
      </c>
      <c r="U69" s="52">
        <v>3246</v>
      </c>
      <c r="V69" s="52">
        <v>3394</v>
      </c>
      <c r="W69" s="52">
        <v>3378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111</v>
      </c>
      <c r="D73" s="52">
        <v>112</v>
      </c>
      <c r="E73" s="52">
        <v>112</v>
      </c>
      <c r="F73" s="52">
        <v>118</v>
      </c>
      <c r="G73" s="52">
        <v>122</v>
      </c>
      <c r="H73" s="52">
        <v>136</v>
      </c>
      <c r="I73" s="52">
        <v>89</v>
      </c>
      <c r="J73" s="52">
        <v>78</v>
      </c>
      <c r="K73" s="52">
        <v>118</v>
      </c>
      <c r="L73" s="52">
        <v>137</v>
      </c>
      <c r="M73" s="52">
        <v>162</v>
      </c>
      <c r="N73" s="52">
        <v>170</v>
      </c>
      <c r="O73" s="52">
        <v>175</v>
      </c>
      <c r="P73" s="52">
        <v>171</v>
      </c>
      <c r="Q73" s="52">
        <v>153</v>
      </c>
      <c r="R73" s="52">
        <v>161</v>
      </c>
      <c r="S73" s="52">
        <v>178</v>
      </c>
      <c r="T73" s="52">
        <v>180</v>
      </c>
      <c r="U73" s="52">
        <v>190</v>
      </c>
      <c r="V73" s="52">
        <v>188</v>
      </c>
      <c r="W73" s="52">
        <v>196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3255</v>
      </c>
      <c r="D78" s="52">
        <v>3259</v>
      </c>
      <c r="E78" s="52">
        <v>3297</v>
      </c>
      <c r="F78" s="52">
        <v>3402</v>
      </c>
      <c r="G78" s="52">
        <v>3617</v>
      </c>
      <c r="H78" s="52">
        <v>4010</v>
      </c>
      <c r="I78" s="52">
        <v>2698</v>
      </c>
      <c r="J78" s="52">
        <v>2901</v>
      </c>
      <c r="K78" s="52">
        <v>3615</v>
      </c>
      <c r="L78" s="52">
        <v>4232</v>
      </c>
      <c r="M78" s="52">
        <v>4951</v>
      </c>
      <c r="N78" s="52">
        <v>5433</v>
      </c>
      <c r="O78" s="52">
        <v>5335</v>
      </c>
      <c r="P78" s="52">
        <v>3872</v>
      </c>
      <c r="Q78" s="52">
        <v>4118</v>
      </c>
      <c r="R78" s="52">
        <v>4645</v>
      </c>
      <c r="S78" s="52">
        <v>5325</v>
      </c>
      <c r="T78" s="52">
        <v>5915</v>
      </c>
      <c r="U78" s="52">
        <v>6144</v>
      </c>
      <c r="V78" s="52">
        <v>6042</v>
      </c>
      <c r="W78" s="52">
        <v>5699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295</v>
      </c>
      <c r="D79" s="36">
        <v>294</v>
      </c>
      <c r="E79" s="36">
        <v>298</v>
      </c>
      <c r="F79" s="36">
        <v>307</v>
      </c>
      <c r="G79" s="36">
        <v>323</v>
      </c>
      <c r="H79" s="36">
        <v>350</v>
      </c>
      <c r="I79" s="36">
        <v>216</v>
      </c>
      <c r="J79" s="36">
        <v>160</v>
      </c>
      <c r="K79" s="36">
        <v>249</v>
      </c>
      <c r="L79" s="36">
        <v>489</v>
      </c>
      <c r="M79" s="36">
        <v>411</v>
      </c>
      <c r="N79" s="36">
        <v>213</v>
      </c>
      <c r="O79" s="36">
        <v>332</v>
      </c>
      <c r="P79" s="36">
        <v>473</v>
      </c>
      <c r="Q79" s="36">
        <v>487</v>
      </c>
      <c r="R79" s="36">
        <v>436</v>
      </c>
      <c r="S79" s="36">
        <v>396</v>
      </c>
      <c r="T79" s="36">
        <v>201</v>
      </c>
      <c r="U79" s="36">
        <v>283</v>
      </c>
      <c r="V79" s="36">
        <v>333</v>
      </c>
      <c r="W79" s="36">
        <v>475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12751</v>
      </c>
      <c r="D83" s="52">
        <v>12754</v>
      </c>
      <c r="E83" s="52">
        <v>12774</v>
      </c>
      <c r="F83" s="52">
        <v>12839</v>
      </c>
      <c r="G83" s="52">
        <v>12976</v>
      </c>
      <c r="H83" s="52">
        <v>13211</v>
      </c>
      <c r="I83" s="52">
        <v>13560</v>
      </c>
      <c r="J83" s="52">
        <v>14060</v>
      </c>
      <c r="K83" s="52">
        <v>14764</v>
      </c>
      <c r="L83" s="52">
        <v>15709</v>
      </c>
      <c r="M83" s="52">
        <v>16936</v>
      </c>
      <c r="N83" s="52">
        <v>18477</v>
      </c>
      <c r="O83" s="52">
        <v>17802</v>
      </c>
      <c r="P83" s="52">
        <v>9835</v>
      </c>
      <c r="Q83" s="52">
        <v>12463</v>
      </c>
      <c r="R83" s="52">
        <v>15521</v>
      </c>
      <c r="S83" s="52">
        <v>19017</v>
      </c>
      <c r="T83" s="52">
        <v>20836</v>
      </c>
      <c r="U83" s="52">
        <v>21185</v>
      </c>
      <c r="V83" s="52">
        <v>21351</v>
      </c>
      <c r="W83" s="52">
        <v>22692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</v>
      </c>
      <c r="D86" s="52">
        <v>8</v>
      </c>
      <c r="E86" s="52">
        <v>8</v>
      </c>
      <c r="F86" s="52">
        <v>9</v>
      </c>
      <c r="G86" s="52">
        <v>12</v>
      </c>
      <c r="H86" s="52">
        <v>17</v>
      </c>
      <c r="I86" s="52">
        <v>20</v>
      </c>
      <c r="J86" s="52">
        <v>28</v>
      </c>
      <c r="K86" s="52">
        <v>52</v>
      </c>
      <c r="L86" s="52">
        <v>73</v>
      </c>
      <c r="M86" s="52">
        <v>96</v>
      </c>
      <c r="N86" s="52">
        <v>135</v>
      </c>
      <c r="O86" s="52">
        <v>162</v>
      </c>
      <c r="P86" s="52">
        <v>171</v>
      </c>
      <c r="Q86" s="52">
        <v>207</v>
      </c>
      <c r="R86" s="52">
        <v>187</v>
      </c>
      <c r="S86" s="52">
        <v>185</v>
      </c>
      <c r="T86" s="52">
        <v>192</v>
      </c>
      <c r="U86" s="52">
        <v>232</v>
      </c>
      <c r="V86" s="52">
        <v>287</v>
      </c>
      <c r="W86" s="52">
        <v>340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11623</v>
      </c>
      <c r="D88" s="52">
        <v>11626</v>
      </c>
      <c r="E88" s="52">
        <v>11646</v>
      </c>
      <c r="F88" s="52">
        <v>11706</v>
      </c>
      <c r="G88" s="52">
        <v>11838</v>
      </c>
      <c r="H88" s="52">
        <v>12063</v>
      </c>
      <c r="I88" s="52">
        <v>12562</v>
      </c>
      <c r="J88" s="52">
        <v>13906</v>
      </c>
      <c r="K88" s="52">
        <v>14541</v>
      </c>
      <c r="L88" s="52">
        <v>15469</v>
      </c>
      <c r="M88" s="52">
        <v>16696</v>
      </c>
      <c r="N88" s="52">
        <v>18250</v>
      </c>
      <c r="O88" s="52">
        <v>17565</v>
      </c>
      <c r="P88" s="52">
        <v>9584</v>
      </c>
      <c r="Q88" s="52">
        <v>12233</v>
      </c>
      <c r="R88" s="52">
        <v>15298</v>
      </c>
      <c r="S88" s="52">
        <v>18772</v>
      </c>
      <c r="T88" s="52">
        <v>20594</v>
      </c>
      <c r="U88" s="52">
        <v>20920</v>
      </c>
      <c r="V88" s="52">
        <v>21100</v>
      </c>
      <c r="W88" s="52">
        <v>22441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2255</v>
      </c>
      <c r="D96" s="52">
        <v>2259</v>
      </c>
      <c r="E96" s="52">
        <v>2281</v>
      </c>
      <c r="F96" s="52">
        <v>2347</v>
      </c>
      <c r="G96" s="52">
        <v>2479</v>
      </c>
      <c r="H96" s="52">
        <v>2700</v>
      </c>
      <c r="I96" s="52">
        <v>1674</v>
      </c>
      <c r="J96" s="52">
        <v>1235</v>
      </c>
      <c r="K96" s="52">
        <v>1858</v>
      </c>
      <c r="L96" s="52">
        <v>1984</v>
      </c>
      <c r="M96" s="52">
        <v>1951</v>
      </c>
      <c r="N96" s="52">
        <v>1868</v>
      </c>
      <c r="O96" s="52">
        <v>1952</v>
      </c>
      <c r="P96" s="52">
        <v>2083</v>
      </c>
      <c r="Q96" s="52">
        <v>1934</v>
      </c>
      <c r="R96" s="52">
        <v>1845</v>
      </c>
      <c r="S96" s="52">
        <v>2024</v>
      </c>
      <c r="T96" s="52">
        <v>2044</v>
      </c>
      <c r="U96" s="52">
        <v>2181</v>
      </c>
      <c r="V96" s="52">
        <v>2025</v>
      </c>
      <c r="W96" s="52">
        <v>2089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15785</v>
      </c>
      <c r="D101" s="52">
        <v>15818</v>
      </c>
      <c r="E101" s="52">
        <v>16059</v>
      </c>
      <c r="F101" s="52">
        <v>16732</v>
      </c>
      <c r="G101" s="52">
        <v>18098</v>
      </c>
      <c r="H101" s="52">
        <v>20389</v>
      </c>
      <c r="I101" s="52">
        <v>14392</v>
      </c>
      <c r="J101" s="52">
        <v>16827</v>
      </c>
      <c r="K101" s="52">
        <v>19596</v>
      </c>
      <c r="L101" s="52">
        <v>21614</v>
      </c>
      <c r="M101" s="52">
        <v>23638</v>
      </c>
      <c r="N101" s="52">
        <v>25064</v>
      </c>
      <c r="O101" s="52">
        <v>26335</v>
      </c>
      <c r="P101" s="52">
        <v>22157</v>
      </c>
      <c r="Q101" s="52">
        <v>26444</v>
      </c>
      <c r="R101" s="52">
        <v>26749</v>
      </c>
      <c r="S101" s="52">
        <v>26055</v>
      </c>
      <c r="T101" s="52">
        <v>26229</v>
      </c>
      <c r="U101" s="52">
        <v>25763</v>
      </c>
      <c r="V101" s="52">
        <v>25800</v>
      </c>
      <c r="W101" s="52">
        <v>24567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1364</v>
      </c>
      <c r="D102" s="52">
        <v>1463</v>
      </c>
      <c r="E102" s="52">
        <v>1270</v>
      </c>
      <c r="F102" s="52">
        <v>1381</v>
      </c>
      <c r="G102" s="52">
        <v>1409</v>
      </c>
      <c r="H102" s="52">
        <v>1463</v>
      </c>
      <c r="I102" s="52">
        <v>744</v>
      </c>
      <c r="J102" s="52">
        <v>371</v>
      </c>
      <c r="K102" s="52">
        <v>573</v>
      </c>
      <c r="L102" s="52">
        <v>738</v>
      </c>
      <c r="M102" s="52">
        <v>1150</v>
      </c>
      <c r="N102" s="52">
        <v>1231</v>
      </c>
      <c r="O102" s="52">
        <v>1410</v>
      </c>
      <c r="P102" s="52">
        <v>1572</v>
      </c>
      <c r="Q102" s="52">
        <v>1828</v>
      </c>
      <c r="R102" s="52">
        <v>2010</v>
      </c>
      <c r="S102" s="52">
        <v>2122</v>
      </c>
      <c r="T102" s="52">
        <v>2051</v>
      </c>
      <c r="U102" s="52">
        <v>2569</v>
      </c>
      <c r="V102" s="52">
        <v>4751</v>
      </c>
      <c r="W102" s="52">
        <v>4152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8353</v>
      </c>
      <c r="D103" s="36">
        <v>8365</v>
      </c>
      <c r="E103" s="36">
        <v>8460</v>
      </c>
      <c r="F103" s="36">
        <v>8768</v>
      </c>
      <c r="G103" s="36">
        <v>9406</v>
      </c>
      <c r="H103" s="36">
        <v>10473</v>
      </c>
      <c r="I103" s="36">
        <v>7059</v>
      </c>
      <c r="J103" s="36">
        <v>6217</v>
      </c>
      <c r="K103" s="36">
        <v>9109</v>
      </c>
      <c r="L103" s="36">
        <v>10649</v>
      </c>
      <c r="M103" s="36">
        <v>9841</v>
      </c>
      <c r="N103" s="36">
        <v>10120</v>
      </c>
      <c r="O103" s="36">
        <v>10794</v>
      </c>
      <c r="P103" s="36">
        <v>11215</v>
      </c>
      <c r="Q103" s="36">
        <v>11502</v>
      </c>
      <c r="R103" s="36">
        <v>10705</v>
      </c>
      <c r="S103" s="36">
        <v>10710</v>
      </c>
      <c r="T103" s="36">
        <v>9868</v>
      </c>
      <c r="U103" s="36">
        <v>11220</v>
      </c>
      <c r="V103" s="36">
        <v>12539</v>
      </c>
      <c r="W103" s="36">
        <v>14002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25435</v>
      </c>
      <c r="D126" s="52">
        <v>25443</v>
      </c>
      <c r="E126" s="52">
        <v>25501</v>
      </c>
      <c r="F126" s="52">
        <v>25645</v>
      </c>
      <c r="G126" s="52">
        <v>25917</v>
      </c>
      <c r="H126" s="52">
        <v>26351</v>
      </c>
      <c r="I126" s="52">
        <v>26975</v>
      </c>
      <c r="J126" s="52">
        <v>27833</v>
      </c>
      <c r="K126" s="52">
        <v>28919</v>
      </c>
      <c r="L126" s="52">
        <v>30282</v>
      </c>
      <c r="M126" s="52">
        <v>31928</v>
      </c>
      <c r="N126" s="52">
        <v>33907</v>
      </c>
      <c r="O126" s="52">
        <v>31178</v>
      </c>
      <c r="P126" s="52">
        <v>13593</v>
      </c>
      <c r="Q126" s="52">
        <v>16820</v>
      </c>
      <c r="R126" s="52">
        <v>20504</v>
      </c>
      <c r="S126" s="52">
        <v>24702</v>
      </c>
      <c r="T126" s="52">
        <v>22430</v>
      </c>
      <c r="U126" s="52">
        <v>21804</v>
      </c>
      <c r="V126" s="52">
        <v>21267</v>
      </c>
      <c r="W126" s="52">
        <v>19846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16</v>
      </c>
      <c r="D129" s="52">
        <v>16</v>
      </c>
      <c r="E129" s="52">
        <v>17</v>
      </c>
      <c r="F129" s="52">
        <v>19</v>
      </c>
      <c r="G129" s="52">
        <v>23</v>
      </c>
      <c r="H129" s="52">
        <v>32</v>
      </c>
      <c r="I129" s="52">
        <v>35</v>
      </c>
      <c r="J129" s="52">
        <v>52</v>
      </c>
      <c r="K129" s="52">
        <v>79</v>
      </c>
      <c r="L129" s="52">
        <v>102</v>
      </c>
      <c r="M129" s="52">
        <v>115</v>
      </c>
      <c r="N129" s="52">
        <v>152</v>
      </c>
      <c r="O129" s="52">
        <v>158</v>
      </c>
      <c r="P129" s="52">
        <v>126</v>
      </c>
      <c r="Q129" s="52">
        <v>134</v>
      </c>
      <c r="R129" s="52">
        <v>141</v>
      </c>
      <c r="S129" s="52">
        <v>171</v>
      </c>
      <c r="T129" s="52">
        <v>221</v>
      </c>
      <c r="U129" s="52">
        <v>272</v>
      </c>
      <c r="V129" s="52">
        <v>341</v>
      </c>
      <c r="W129" s="52">
        <v>354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25171</v>
      </c>
      <c r="D131" s="52">
        <v>25179</v>
      </c>
      <c r="E131" s="52">
        <v>25234</v>
      </c>
      <c r="F131" s="52">
        <v>25374</v>
      </c>
      <c r="G131" s="52">
        <v>25633</v>
      </c>
      <c r="H131" s="52">
        <v>26059</v>
      </c>
      <c r="I131" s="52">
        <v>26703</v>
      </c>
      <c r="J131" s="52">
        <v>27737</v>
      </c>
      <c r="K131" s="52">
        <v>28791</v>
      </c>
      <c r="L131" s="52">
        <v>30209</v>
      </c>
      <c r="M131" s="52">
        <v>31836</v>
      </c>
      <c r="N131" s="52">
        <v>33805</v>
      </c>
      <c r="O131" s="52">
        <v>31115</v>
      </c>
      <c r="P131" s="52">
        <v>13498</v>
      </c>
      <c r="Q131" s="52">
        <v>16714</v>
      </c>
      <c r="R131" s="52">
        <v>20389</v>
      </c>
      <c r="S131" s="52">
        <v>24588</v>
      </c>
      <c r="T131" s="52">
        <v>22334</v>
      </c>
      <c r="U131" s="52">
        <v>21758</v>
      </c>
      <c r="V131" s="52">
        <v>21236</v>
      </c>
      <c r="W131" s="52">
        <v>19822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527</v>
      </c>
      <c r="D135" s="52">
        <v>533</v>
      </c>
      <c r="E135" s="52">
        <v>555</v>
      </c>
      <c r="F135" s="52">
        <v>612</v>
      </c>
      <c r="G135" s="52">
        <v>894</v>
      </c>
      <c r="H135" s="52">
        <v>649</v>
      </c>
      <c r="I135" s="52">
        <v>718</v>
      </c>
      <c r="J135" s="52">
        <v>763</v>
      </c>
      <c r="K135" s="52">
        <v>1086</v>
      </c>
      <c r="L135" s="52">
        <v>568</v>
      </c>
      <c r="M135" s="52">
        <v>776</v>
      </c>
      <c r="N135" s="52">
        <v>851</v>
      </c>
      <c r="O135" s="52">
        <v>503</v>
      </c>
      <c r="P135" s="52">
        <v>767</v>
      </c>
      <c r="Q135" s="52">
        <v>869</v>
      </c>
      <c r="R135" s="52">
        <v>943</v>
      </c>
      <c r="S135" s="52">
        <v>940</v>
      </c>
      <c r="T135" s="52">
        <v>771</v>
      </c>
      <c r="U135" s="52">
        <v>952</v>
      </c>
      <c r="V135" s="52">
        <v>1041</v>
      </c>
      <c r="W135" s="52">
        <v>268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7140</v>
      </c>
      <c r="D140" s="52">
        <v>7693</v>
      </c>
      <c r="E140" s="52">
        <v>6651</v>
      </c>
      <c r="F140" s="52">
        <v>7281</v>
      </c>
      <c r="G140" s="52">
        <v>7488</v>
      </c>
      <c r="H140" s="52">
        <v>7859</v>
      </c>
      <c r="I140" s="52">
        <v>4173</v>
      </c>
      <c r="J140" s="52">
        <v>2905</v>
      </c>
      <c r="K140" s="52">
        <v>3460</v>
      </c>
      <c r="L140" s="52">
        <v>3625</v>
      </c>
      <c r="M140" s="52">
        <v>5416</v>
      </c>
      <c r="N140" s="52">
        <v>5584</v>
      </c>
      <c r="O140" s="52">
        <v>5324</v>
      </c>
      <c r="P140" s="52">
        <v>4028</v>
      </c>
      <c r="Q140" s="52">
        <v>4912</v>
      </c>
      <c r="R140" s="52">
        <v>6215</v>
      </c>
      <c r="S140" s="52">
        <v>7552</v>
      </c>
      <c r="T140" s="52">
        <v>7355</v>
      </c>
      <c r="U140" s="52">
        <v>6947</v>
      </c>
      <c r="V140" s="52">
        <v>9762</v>
      </c>
      <c r="W140" s="52">
        <v>7475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43730</v>
      </c>
      <c r="D141" s="36">
        <v>43841</v>
      </c>
      <c r="E141" s="36">
        <v>44604</v>
      </c>
      <c r="F141" s="36">
        <v>46624</v>
      </c>
      <c r="G141" s="36">
        <v>50443</v>
      </c>
      <c r="H141" s="36">
        <v>56655</v>
      </c>
      <c r="I141" s="36">
        <v>39570</v>
      </c>
      <c r="J141" s="36">
        <v>42096</v>
      </c>
      <c r="K141" s="36">
        <v>50821</v>
      </c>
      <c r="L141" s="36">
        <v>48383</v>
      </c>
      <c r="M141" s="36">
        <v>47196</v>
      </c>
      <c r="N141" s="36">
        <v>47859</v>
      </c>
      <c r="O141" s="36">
        <v>42753</v>
      </c>
      <c r="P141" s="36">
        <v>27601</v>
      </c>
      <c r="Q141" s="36">
        <v>29753</v>
      </c>
      <c r="R141" s="36">
        <v>35501</v>
      </c>
      <c r="S141" s="36">
        <v>40420</v>
      </c>
      <c r="T141" s="36">
        <v>41234</v>
      </c>
      <c r="U141" s="36">
        <v>39823</v>
      </c>
      <c r="V141" s="36">
        <v>35702</v>
      </c>
      <c r="W141" s="36">
        <v>30817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1181</v>
      </c>
      <c r="D163" s="52">
        <v>1181</v>
      </c>
      <c r="E163" s="52">
        <v>1183</v>
      </c>
      <c r="F163" s="52">
        <v>1189</v>
      </c>
      <c r="G163" s="52">
        <v>1200</v>
      </c>
      <c r="H163" s="52">
        <v>1220</v>
      </c>
      <c r="I163" s="52">
        <v>1250</v>
      </c>
      <c r="J163" s="52">
        <v>1297</v>
      </c>
      <c r="K163" s="52">
        <v>1369</v>
      </c>
      <c r="L163" s="52">
        <v>1468</v>
      </c>
      <c r="M163" s="52">
        <v>1599</v>
      </c>
      <c r="N163" s="52">
        <v>1772</v>
      </c>
      <c r="O163" s="52">
        <v>1745</v>
      </c>
      <c r="P163" s="52">
        <v>1056</v>
      </c>
      <c r="Q163" s="52">
        <v>1354</v>
      </c>
      <c r="R163" s="52">
        <v>1686</v>
      </c>
      <c r="S163" s="52">
        <v>2081</v>
      </c>
      <c r="T163" s="52">
        <v>2272</v>
      </c>
      <c r="U163" s="52">
        <v>2499</v>
      </c>
      <c r="V163" s="52">
        <v>2700</v>
      </c>
      <c r="W163" s="52">
        <v>2945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</v>
      </c>
      <c r="D165" s="52">
        <v>3</v>
      </c>
      <c r="E165" s="52">
        <v>4</v>
      </c>
      <c r="F165" s="52">
        <v>4</v>
      </c>
      <c r="G165" s="52">
        <v>5</v>
      </c>
      <c r="H165" s="52">
        <v>4</v>
      </c>
      <c r="I165" s="52">
        <v>4</v>
      </c>
      <c r="J165" s="52">
        <v>3</v>
      </c>
      <c r="K165" s="52">
        <v>15</v>
      </c>
      <c r="L165" s="52">
        <v>11</v>
      </c>
      <c r="M165" s="52">
        <v>22</v>
      </c>
      <c r="N165" s="52">
        <v>29</v>
      </c>
      <c r="O165" s="52">
        <v>46</v>
      </c>
      <c r="P165" s="52">
        <v>56</v>
      </c>
      <c r="Q165" s="52">
        <v>67</v>
      </c>
      <c r="R165" s="52">
        <v>70</v>
      </c>
      <c r="S165" s="52">
        <v>65</v>
      </c>
      <c r="T165" s="52">
        <v>48</v>
      </c>
      <c r="U165" s="52">
        <v>43</v>
      </c>
      <c r="V165" s="52">
        <v>50</v>
      </c>
      <c r="W165" s="52">
        <v>62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2362</v>
      </c>
      <c r="D171" s="52">
        <v>2365</v>
      </c>
      <c r="E171" s="52">
        <v>2400</v>
      </c>
      <c r="F171" s="52">
        <v>2487</v>
      </c>
      <c r="G171" s="52">
        <v>2667</v>
      </c>
      <c r="H171" s="52">
        <v>2964</v>
      </c>
      <c r="I171" s="52">
        <v>2014</v>
      </c>
      <c r="J171" s="52">
        <v>2132</v>
      </c>
      <c r="K171" s="52">
        <v>2721</v>
      </c>
      <c r="L171" s="52">
        <v>3071</v>
      </c>
      <c r="M171" s="52">
        <v>3570</v>
      </c>
      <c r="N171" s="52">
        <v>4184</v>
      </c>
      <c r="O171" s="52">
        <v>4741</v>
      </c>
      <c r="P171" s="52">
        <v>4441</v>
      </c>
      <c r="Q171" s="52">
        <v>4801</v>
      </c>
      <c r="R171" s="52">
        <v>4582</v>
      </c>
      <c r="S171" s="52">
        <v>4209</v>
      </c>
      <c r="T171" s="52">
        <v>3827</v>
      </c>
      <c r="U171" s="52">
        <v>4081</v>
      </c>
      <c r="V171" s="52">
        <v>4411</v>
      </c>
      <c r="W171" s="52">
        <v>4864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331</v>
      </c>
      <c r="D176" s="52">
        <v>357</v>
      </c>
      <c r="E176" s="52">
        <v>308</v>
      </c>
      <c r="F176" s="52">
        <v>337</v>
      </c>
      <c r="G176" s="52">
        <v>346</v>
      </c>
      <c r="H176" s="52">
        <v>363</v>
      </c>
      <c r="I176" s="52">
        <v>193</v>
      </c>
      <c r="J176" s="52">
        <v>142</v>
      </c>
      <c r="K176" s="52">
        <v>183</v>
      </c>
      <c r="L176" s="52">
        <v>232</v>
      </c>
      <c r="M176" s="52">
        <v>372</v>
      </c>
      <c r="N176" s="52">
        <v>453</v>
      </c>
      <c r="O176" s="52">
        <v>552</v>
      </c>
      <c r="P176" s="52">
        <v>557</v>
      </c>
      <c r="Q176" s="52">
        <v>655</v>
      </c>
      <c r="R176" s="52">
        <v>703</v>
      </c>
      <c r="S176" s="52">
        <v>681</v>
      </c>
      <c r="T176" s="52">
        <v>629</v>
      </c>
      <c r="U176" s="52">
        <v>688</v>
      </c>
      <c r="V176" s="52">
        <v>1208</v>
      </c>
      <c r="W176" s="52">
        <v>1023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2030</v>
      </c>
      <c r="D177" s="36">
        <v>2035</v>
      </c>
      <c r="E177" s="36">
        <v>2066</v>
      </c>
      <c r="F177" s="36">
        <v>2151</v>
      </c>
      <c r="G177" s="36">
        <v>2321</v>
      </c>
      <c r="H177" s="36">
        <v>2601</v>
      </c>
      <c r="I177" s="36">
        <v>1820</v>
      </c>
      <c r="J177" s="36">
        <v>1992</v>
      </c>
      <c r="K177" s="36">
        <v>2531</v>
      </c>
      <c r="L177" s="36">
        <v>2839</v>
      </c>
      <c r="M177" s="36">
        <v>3195</v>
      </c>
      <c r="N177" s="36">
        <v>3726</v>
      </c>
      <c r="O177" s="36">
        <v>4196</v>
      </c>
      <c r="P177" s="36">
        <v>3879</v>
      </c>
      <c r="Q177" s="36">
        <v>4147</v>
      </c>
      <c r="R177" s="36">
        <v>3879</v>
      </c>
      <c r="S177" s="36">
        <v>3527</v>
      </c>
      <c r="T177" s="36">
        <v>3193</v>
      </c>
      <c r="U177" s="36">
        <v>3374</v>
      </c>
      <c r="V177" s="36">
        <v>3490</v>
      </c>
      <c r="W177" s="36">
        <v>3766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33</v>
      </c>
      <c r="D5" s="52">
        <v>963</v>
      </c>
      <c r="E5" s="52">
        <v>288</v>
      </c>
      <c r="F5" s="52">
        <v>1155</v>
      </c>
      <c r="G5" s="52">
        <v>913</v>
      </c>
      <c r="H5" s="52">
        <v>0</v>
      </c>
      <c r="I5" s="52">
        <v>0</v>
      </c>
      <c r="J5" s="52">
        <v>0</v>
      </c>
      <c r="K5" s="52">
        <v>0</v>
      </c>
      <c r="L5" s="52">
        <v>279</v>
      </c>
      <c r="M5" s="52">
        <v>1915</v>
      </c>
      <c r="N5" s="52">
        <v>1545</v>
      </c>
      <c r="O5" s="52">
        <v>849</v>
      </c>
      <c r="P5" s="52">
        <v>2</v>
      </c>
      <c r="Q5" s="52">
        <v>0</v>
      </c>
      <c r="R5" s="52">
        <v>0</v>
      </c>
      <c r="S5" s="52">
        <v>0</v>
      </c>
      <c r="T5" s="52">
        <v>0</v>
      </c>
      <c r="U5" s="52">
        <v>9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3</v>
      </c>
      <c r="E8" s="52">
        <v>1</v>
      </c>
      <c r="F8" s="52">
        <v>4</v>
      </c>
      <c r="G8" s="52">
        <v>7</v>
      </c>
      <c r="H8" s="52">
        <v>2</v>
      </c>
      <c r="I8" s="52">
        <v>1</v>
      </c>
      <c r="J8" s="52">
        <v>0</v>
      </c>
      <c r="K8" s="52">
        <v>0</v>
      </c>
      <c r="L8" s="52">
        <v>1</v>
      </c>
      <c r="M8" s="52">
        <v>2</v>
      </c>
      <c r="N8" s="52">
        <v>12</v>
      </c>
      <c r="O8" s="52">
        <v>18</v>
      </c>
      <c r="P8" s="52">
        <v>8</v>
      </c>
      <c r="Q8" s="52">
        <v>2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184</v>
      </c>
      <c r="D10" s="52">
        <v>768</v>
      </c>
      <c r="E10" s="52">
        <v>536</v>
      </c>
      <c r="F10" s="52">
        <v>1050</v>
      </c>
      <c r="G10" s="52">
        <v>576</v>
      </c>
      <c r="H10" s="52">
        <v>259</v>
      </c>
      <c r="I10" s="52">
        <v>1764</v>
      </c>
      <c r="J10" s="52">
        <v>1356</v>
      </c>
      <c r="K10" s="52">
        <v>1047</v>
      </c>
      <c r="L10" s="52">
        <v>301</v>
      </c>
      <c r="M10" s="52">
        <v>1411</v>
      </c>
      <c r="N10" s="52">
        <v>1455</v>
      </c>
      <c r="O10" s="52">
        <v>969</v>
      </c>
      <c r="P10" s="52">
        <v>586</v>
      </c>
      <c r="Q10" s="52">
        <v>1096</v>
      </c>
      <c r="R10" s="52">
        <v>757</v>
      </c>
      <c r="S10" s="52">
        <v>363</v>
      </c>
      <c r="T10" s="52">
        <v>165</v>
      </c>
      <c r="U10" s="52">
        <v>10</v>
      </c>
      <c r="V10" s="52">
        <v>95</v>
      </c>
      <c r="W10" s="52">
        <v>118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225</v>
      </c>
      <c r="E15" s="52">
        <v>0</v>
      </c>
      <c r="F15" s="52">
        <v>108</v>
      </c>
      <c r="G15" s="52">
        <v>374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504</v>
      </c>
      <c r="N15" s="52">
        <v>135</v>
      </c>
      <c r="O15" s="52">
        <v>14</v>
      </c>
      <c r="P15" s="52">
        <v>0</v>
      </c>
      <c r="Q15" s="52">
        <v>0</v>
      </c>
      <c r="R15" s="52">
        <v>2</v>
      </c>
      <c r="S15" s="52">
        <v>0</v>
      </c>
      <c r="T15" s="52">
        <v>0</v>
      </c>
      <c r="U15" s="52">
        <v>2</v>
      </c>
      <c r="V15" s="52">
        <v>2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477</v>
      </c>
      <c r="D20" s="52">
        <v>810</v>
      </c>
      <c r="E20" s="52">
        <v>607</v>
      </c>
      <c r="F20" s="52">
        <v>759</v>
      </c>
      <c r="G20" s="52">
        <v>892</v>
      </c>
      <c r="H20" s="52">
        <v>553</v>
      </c>
      <c r="I20" s="52">
        <v>231</v>
      </c>
      <c r="J20" s="52">
        <v>240</v>
      </c>
      <c r="K20" s="52">
        <v>176</v>
      </c>
      <c r="L20" s="52">
        <v>269</v>
      </c>
      <c r="M20" s="52">
        <v>549</v>
      </c>
      <c r="N20" s="52">
        <v>592</v>
      </c>
      <c r="O20" s="52">
        <v>528</v>
      </c>
      <c r="P20" s="52">
        <v>272</v>
      </c>
      <c r="Q20" s="52">
        <v>253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60</v>
      </c>
      <c r="D21" s="52">
        <v>0</v>
      </c>
      <c r="E21" s="52">
        <v>112</v>
      </c>
      <c r="F21" s="52">
        <v>185</v>
      </c>
      <c r="G21" s="52">
        <v>167</v>
      </c>
      <c r="H21" s="52">
        <v>78</v>
      </c>
      <c r="I21" s="52">
        <v>32</v>
      </c>
      <c r="J21" s="52">
        <v>95</v>
      </c>
      <c r="K21" s="52">
        <v>66</v>
      </c>
      <c r="L21" s="52">
        <v>13</v>
      </c>
      <c r="M21" s="52">
        <v>193</v>
      </c>
      <c r="N21" s="52">
        <v>123</v>
      </c>
      <c r="O21" s="52">
        <v>115</v>
      </c>
      <c r="P21" s="52">
        <v>5</v>
      </c>
      <c r="Q21" s="52">
        <v>251</v>
      </c>
      <c r="R21" s="52">
        <v>36</v>
      </c>
      <c r="S21" s="52">
        <v>0</v>
      </c>
      <c r="T21" s="52">
        <v>0</v>
      </c>
      <c r="U21" s="52">
        <v>0</v>
      </c>
      <c r="V21" s="52">
        <v>1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909</v>
      </c>
      <c r="D22" s="36">
        <v>1586</v>
      </c>
      <c r="E22" s="36">
        <v>986</v>
      </c>
      <c r="F22" s="36">
        <v>1709</v>
      </c>
      <c r="G22" s="36">
        <v>1483</v>
      </c>
      <c r="H22" s="36">
        <v>724</v>
      </c>
      <c r="I22" s="36">
        <v>260</v>
      </c>
      <c r="J22" s="36">
        <v>529</v>
      </c>
      <c r="K22" s="36">
        <v>327</v>
      </c>
      <c r="L22" s="36">
        <v>74</v>
      </c>
      <c r="M22" s="36">
        <v>1376</v>
      </c>
      <c r="N22" s="36">
        <v>1385</v>
      </c>
      <c r="O22" s="36">
        <v>607</v>
      </c>
      <c r="P22" s="36">
        <v>8</v>
      </c>
      <c r="Q22" s="36">
        <v>506</v>
      </c>
      <c r="R22" s="36">
        <v>109</v>
      </c>
      <c r="S22" s="36">
        <v>1</v>
      </c>
      <c r="T22" s="36">
        <v>1</v>
      </c>
      <c r="U22" s="36">
        <v>13</v>
      </c>
      <c r="V22" s="36">
        <v>225</v>
      </c>
      <c r="W22" s="36">
        <v>94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271</v>
      </c>
      <c r="K45" s="52">
        <v>174</v>
      </c>
      <c r="L45" s="52">
        <v>387</v>
      </c>
      <c r="M45" s="52">
        <v>697</v>
      </c>
      <c r="N45" s="52">
        <v>676</v>
      </c>
      <c r="O45" s="52">
        <v>474</v>
      </c>
      <c r="P45" s="52">
        <v>0</v>
      </c>
      <c r="Q45" s="52">
        <v>0</v>
      </c>
      <c r="R45" s="52">
        <v>2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</v>
      </c>
      <c r="D48" s="52">
        <v>1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1</v>
      </c>
      <c r="K48" s="52">
        <v>0</v>
      </c>
      <c r="L48" s="52">
        <v>2</v>
      </c>
      <c r="M48" s="52">
        <v>2</v>
      </c>
      <c r="N48" s="52">
        <v>5</v>
      </c>
      <c r="O48" s="52">
        <v>8</v>
      </c>
      <c r="P48" s="52">
        <v>5</v>
      </c>
      <c r="Q48" s="52">
        <v>2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18</v>
      </c>
      <c r="D50" s="52">
        <v>158</v>
      </c>
      <c r="E50" s="52">
        <v>711</v>
      </c>
      <c r="F50" s="52">
        <v>882</v>
      </c>
      <c r="G50" s="52">
        <v>404</v>
      </c>
      <c r="H50" s="52">
        <v>69</v>
      </c>
      <c r="I50" s="52">
        <v>181</v>
      </c>
      <c r="J50" s="52">
        <v>247</v>
      </c>
      <c r="K50" s="52">
        <v>361</v>
      </c>
      <c r="L50" s="52">
        <v>437</v>
      </c>
      <c r="M50" s="52">
        <v>670</v>
      </c>
      <c r="N50" s="52">
        <v>650</v>
      </c>
      <c r="O50" s="52">
        <v>456</v>
      </c>
      <c r="P50" s="52">
        <v>61</v>
      </c>
      <c r="Q50" s="52">
        <v>172</v>
      </c>
      <c r="R50" s="52">
        <v>332</v>
      </c>
      <c r="S50" s="52">
        <v>289</v>
      </c>
      <c r="T50" s="52">
        <v>156</v>
      </c>
      <c r="U50" s="52">
        <v>77</v>
      </c>
      <c r="V50" s="52">
        <v>45</v>
      </c>
      <c r="W50" s="52">
        <v>140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17</v>
      </c>
      <c r="D54" s="52">
        <v>3</v>
      </c>
      <c r="E54" s="52">
        <v>4</v>
      </c>
      <c r="F54" s="52">
        <v>2</v>
      </c>
      <c r="G54" s="52">
        <v>20</v>
      </c>
      <c r="H54" s="52">
        <v>39</v>
      </c>
      <c r="I54" s="52">
        <v>21</v>
      </c>
      <c r="J54" s="52">
        <v>24</v>
      </c>
      <c r="K54" s="52">
        <v>1</v>
      </c>
      <c r="L54" s="52">
        <v>13</v>
      </c>
      <c r="M54" s="52">
        <v>27</v>
      </c>
      <c r="N54" s="52">
        <v>26</v>
      </c>
      <c r="O54" s="52">
        <v>18</v>
      </c>
      <c r="P54" s="52">
        <v>4</v>
      </c>
      <c r="Q54" s="52">
        <v>4</v>
      </c>
      <c r="R54" s="52">
        <v>1</v>
      </c>
      <c r="S54" s="52">
        <v>0</v>
      </c>
      <c r="T54" s="52">
        <v>7</v>
      </c>
      <c r="U54" s="52">
        <v>14</v>
      </c>
      <c r="V54" s="52">
        <v>9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36</v>
      </c>
      <c r="D59" s="52">
        <v>0</v>
      </c>
      <c r="E59" s="52">
        <v>8</v>
      </c>
      <c r="F59" s="52">
        <v>5</v>
      </c>
      <c r="G59" s="52">
        <v>79</v>
      </c>
      <c r="H59" s="52">
        <v>120</v>
      </c>
      <c r="I59" s="52">
        <v>50</v>
      </c>
      <c r="J59" s="52">
        <v>40</v>
      </c>
      <c r="K59" s="52">
        <v>28</v>
      </c>
      <c r="L59" s="52">
        <v>61</v>
      </c>
      <c r="M59" s="52">
        <v>85</v>
      </c>
      <c r="N59" s="52">
        <v>56</v>
      </c>
      <c r="O59" s="52">
        <v>85</v>
      </c>
      <c r="P59" s="52">
        <v>23</v>
      </c>
      <c r="Q59" s="52">
        <v>26</v>
      </c>
      <c r="R59" s="52">
        <v>21</v>
      </c>
      <c r="S59" s="52">
        <v>10</v>
      </c>
      <c r="T59" s="52">
        <v>24</v>
      </c>
      <c r="U59" s="52">
        <v>15</v>
      </c>
      <c r="V59" s="52">
        <v>1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544</v>
      </c>
      <c r="D60" s="36">
        <v>470</v>
      </c>
      <c r="E60" s="36">
        <v>65</v>
      </c>
      <c r="F60" s="36">
        <v>44</v>
      </c>
      <c r="G60" s="36">
        <v>701</v>
      </c>
      <c r="H60" s="36">
        <v>1115</v>
      </c>
      <c r="I60" s="36">
        <v>416</v>
      </c>
      <c r="J60" s="36">
        <v>231</v>
      </c>
      <c r="K60" s="36">
        <v>146</v>
      </c>
      <c r="L60" s="36">
        <v>331</v>
      </c>
      <c r="M60" s="36">
        <v>625</v>
      </c>
      <c r="N60" s="36">
        <v>647</v>
      </c>
      <c r="O60" s="36">
        <v>447</v>
      </c>
      <c r="P60" s="36">
        <v>47</v>
      </c>
      <c r="Q60" s="36">
        <v>58</v>
      </c>
      <c r="R60" s="36">
        <v>59</v>
      </c>
      <c r="S60" s="36">
        <v>68</v>
      </c>
      <c r="T60" s="36">
        <v>174</v>
      </c>
      <c r="U60" s="36">
        <v>263</v>
      </c>
      <c r="V60" s="36">
        <v>262</v>
      </c>
      <c r="W60" s="36">
        <v>108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1130</v>
      </c>
      <c r="D64" s="52">
        <v>1300</v>
      </c>
      <c r="E64" s="52">
        <v>2461</v>
      </c>
      <c r="F64" s="52">
        <v>3416</v>
      </c>
      <c r="G64" s="52">
        <v>4414</v>
      </c>
      <c r="H64" s="52">
        <v>3711</v>
      </c>
      <c r="I64" s="52">
        <v>3157</v>
      </c>
      <c r="J64" s="52">
        <v>2963</v>
      </c>
      <c r="K64" s="52">
        <v>2935</v>
      </c>
      <c r="L64" s="52">
        <v>3117</v>
      </c>
      <c r="M64" s="52">
        <v>3309</v>
      </c>
      <c r="N64" s="52">
        <v>3478</v>
      </c>
      <c r="O64" s="52">
        <v>2991</v>
      </c>
      <c r="P64" s="52">
        <v>2420</v>
      </c>
      <c r="Q64" s="52">
        <v>2335</v>
      </c>
      <c r="R64" s="52">
        <v>3200</v>
      </c>
      <c r="S64" s="52">
        <v>2766</v>
      </c>
      <c r="T64" s="52">
        <v>3754</v>
      </c>
      <c r="U64" s="52">
        <v>4893</v>
      </c>
      <c r="V64" s="52">
        <v>4982</v>
      </c>
      <c r="W64" s="52">
        <v>4594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</v>
      </c>
      <c r="D67" s="52">
        <v>4</v>
      </c>
      <c r="E67" s="52">
        <v>5</v>
      </c>
      <c r="F67" s="52">
        <v>13</v>
      </c>
      <c r="G67" s="52">
        <v>29</v>
      </c>
      <c r="H67" s="52">
        <v>16</v>
      </c>
      <c r="I67" s="52">
        <v>34</v>
      </c>
      <c r="J67" s="52">
        <v>23</v>
      </c>
      <c r="K67" s="52">
        <v>18</v>
      </c>
      <c r="L67" s="52">
        <v>21</v>
      </c>
      <c r="M67" s="52">
        <v>16</v>
      </c>
      <c r="N67" s="52">
        <v>33</v>
      </c>
      <c r="O67" s="52">
        <v>41</v>
      </c>
      <c r="P67" s="52">
        <v>58</v>
      </c>
      <c r="Q67" s="52">
        <v>50</v>
      </c>
      <c r="R67" s="52">
        <v>52</v>
      </c>
      <c r="S67" s="52">
        <v>50</v>
      </c>
      <c r="T67" s="52">
        <v>47</v>
      </c>
      <c r="U67" s="52">
        <v>63</v>
      </c>
      <c r="V67" s="52">
        <v>107</v>
      </c>
      <c r="W67" s="52">
        <v>94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1098</v>
      </c>
      <c r="D69" s="52">
        <v>1259</v>
      </c>
      <c r="E69" s="52">
        <v>2388</v>
      </c>
      <c r="F69" s="52">
        <v>3312</v>
      </c>
      <c r="G69" s="52">
        <v>4291</v>
      </c>
      <c r="H69" s="52">
        <v>3589</v>
      </c>
      <c r="I69" s="52">
        <v>3050</v>
      </c>
      <c r="J69" s="52">
        <v>2896</v>
      </c>
      <c r="K69" s="52">
        <v>2867</v>
      </c>
      <c r="L69" s="52">
        <v>3070</v>
      </c>
      <c r="M69" s="52">
        <v>3264</v>
      </c>
      <c r="N69" s="52">
        <v>3437</v>
      </c>
      <c r="O69" s="52">
        <v>2955</v>
      </c>
      <c r="P69" s="52">
        <v>2365</v>
      </c>
      <c r="Q69" s="52">
        <v>2297</v>
      </c>
      <c r="R69" s="52">
        <v>3147</v>
      </c>
      <c r="S69" s="52">
        <v>2739</v>
      </c>
      <c r="T69" s="52">
        <v>3708</v>
      </c>
      <c r="U69" s="52">
        <v>4818</v>
      </c>
      <c r="V69" s="52">
        <v>4918</v>
      </c>
      <c r="W69" s="52">
        <v>4539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87</v>
      </c>
      <c r="D73" s="52">
        <v>98</v>
      </c>
      <c r="E73" s="52">
        <v>129</v>
      </c>
      <c r="F73" s="52">
        <v>165</v>
      </c>
      <c r="G73" s="52">
        <v>190</v>
      </c>
      <c r="H73" s="52">
        <v>201</v>
      </c>
      <c r="I73" s="52">
        <v>144</v>
      </c>
      <c r="J73" s="52">
        <v>136</v>
      </c>
      <c r="K73" s="52">
        <v>172</v>
      </c>
      <c r="L73" s="52">
        <v>165</v>
      </c>
      <c r="M73" s="52">
        <v>187</v>
      </c>
      <c r="N73" s="52">
        <v>191</v>
      </c>
      <c r="O73" s="52">
        <v>188</v>
      </c>
      <c r="P73" s="52">
        <v>204</v>
      </c>
      <c r="Q73" s="52">
        <v>173</v>
      </c>
      <c r="R73" s="52">
        <v>193</v>
      </c>
      <c r="S73" s="52">
        <v>185</v>
      </c>
      <c r="T73" s="52">
        <v>202</v>
      </c>
      <c r="U73" s="52">
        <v>241</v>
      </c>
      <c r="V73" s="52">
        <v>233</v>
      </c>
      <c r="W73" s="52">
        <v>230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2654</v>
      </c>
      <c r="D78" s="52">
        <v>2900</v>
      </c>
      <c r="E78" s="52">
        <v>4065</v>
      </c>
      <c r="F78" s="52">
        <v>5075</v>
      </c>
      <c r="G78" s="52">
        <v>6175</v>
      </c>
      <c r="H78" s="52">
        <v>5807</v>
      </c>
      <c r="I78" s="52">
        <v>3659</v>
      </c>
      <c r="J78" s="52">
        <v>3593</v>
      </c>
      <c r="K78" s="52">
        <v>3963</v>
      </c>
      <c r="L78" s="52">
        <v>5586</v>
      </c>
      <c r="M78" s="52">
        <v>6131</v>
      </c>
      <c r="N78" s="52">
        <v>6548</v>
      </c>
      <c r="O78" s="52">
        <v>5838</v>
      </c>
      <c r="P78" s="52">
        <v>4857</v>
      </c>
      <c r="Q78" s="52">
        <v>4696</v>
      </c>
      <c r="R78" s="52">
        <v>5638</v>
      </c>
      <c r="S78" s="52">
        <v>5461</v>
      </c>
      <c r="T78" s="52">
        <v>6698</v>
      </c>
      <c r="U78" s="52">
        <v>7699</v>
      </c>
      <c r="V78" s="52">
        <v>7553</v>
      </c>
      <c r="W78" s="52">
        <v>6842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251</v>
      </c>
      <c r="D79" s="36">
        <v>179</v>
      </c>
      <c r="E79" s="36">
        <v>214</v>
      </c>
      <c r="F79" s="36">
        <v>267</v>
      </c>
      <c r="G79" s="36">
        <v>383</v>
      </c>
      <c r="H79" s="36">
        <v>443</v>
      </c>
      <c r="I79" s="36">
        <v>546</v>
      </c>
      <c r="J79" s="36">
        <v>499</v>
      </c>
      <c r="K79" s="36">
        <v>806</v>
      </c>
      <c r="L79" s="36">
        <v>93</v>
      </c>
      <c r="M79" s="36">
        <v>212</v>
      </c>
      <c r="N79" s="36">
        <v>41</v>
      </c>
      <c r="O79" s="36">
        <v>381</v>
      </c>
      <c r="P79" s="36">
        <v>587</v>
      </c>
      <c r="Q79" s="36">
        <v>559</v>
      </c>
      <c r="R79" s="36">
        <v>526</v>
      </c>
      <c r="S79" s="36">
        <v>431</v>
      </c>
      <c r="T79" s="36">
        <v>244</v>
      </c>
      <c r="U79" s="36">
        <v>351</v>
      </c>
      <c r="V79" s="36">
        <v>391</v>
      </c>
      <c r="W79" s="36">
        <v>527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10778</v>
      </c>
      <c r="D83" s="52">
        <v>19365</v>
      </c>
      <c r="E83" s="52">
        <v>20439</v>
      </c>
      <c r="F83" s="52">
        <v>14697</v>
      </c>
      <c r="G83" s="52">
        <v>13652</v>
      </c>
      <c r="H83" s="52">
        <v>21941</v>
      </c>
      <c r="I83" s="52">
        <v>35279</v>
      </c>
      <c r="J83" s="52">
        <v>32804</v>
      </c>
      <c r="K83" s="52">
        <v>26040</v>
      </c>
      <c r="L83" s="52">
        <v>16610</v>
      </c>
      <c r="M83" s="52">
        <v>15175</v>
      </c>
      <c r="N83" s="52">
        <v>21024</v>
      </c>
      <c r="O83" s="52">
        <v>22310</v>
      </c>
      <c r="P83" s="52">
        <v>16983</v>
      </c>
      <c r="Q83" s="52">
        <v>17610</v>
      </c>
      <c r="R83" s="52">
        <v>18135</v>
      </c>
      <c r="S83" s="52">
        <v>21623</v>
      </c>
      <c r="T83" s="52">
        <v>23356</v>
      </c>
      <c r="U83" s="52">
        <v>24869</v>
      </c>
      <c r="V83" s="52">
        <v>28393</v>
      </c>
      <c r="W83" s="52">
        <v>24078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19</v>
      </c>
      <c r="D86" s="52">
        <v>41</v>
      </c>
      <c r="E86" s="52">
        <v>40</v>
      </c>
      <c r="F86" s="52">
        <v>89</v>
      </c>
      <c r="G86" s="52">
        <v>136</v>
      </c>
      <c r="H86" s="52">
        <v>76</v>
      </c>
      <c r="I86" s="52">
        <v>255</v>
      </c>
      <c r="J86" s="52">
        <v>218</v>
      </c>
      <c r="K86" s="52">
        <v>191</v>
      </c>
      <c r="L86" s="52">
        <v>166</v>
      </c>
      <c r="M86" s="52">
        <v>117</v>
      </c>
      <c r="N86" s="52">
        <v>185</v>
      </c>
      <c r="O86" s="52">
        <v>258</v>
      </c>
      <c r="P86" s="52">
        <v>413</v>
      </c>
      <c r="Q86" s="52">
        <v>372</v>
      </c>
      <c r="R86" s="52">
        <v>375</v>
      </c>
      <c r="S86" s="52">
        <v>358</v>
      </c>
      <c r="T86" s="52">
        <v>316</v>
      </c>
      <c r="U86" s="52">
        <v>405</v>
      </c>
      <c r="V86" s="52">
        <v>622</v>
      </c>
      <c r="W86" s="52">
        <v>514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10308</v>
      </c>
      <c r="D88" s="52">
        <v>18445</v>
      </c>
      <c r="E88" s="52">
        <v>19460</v>
      </c>
      <c r="F88" s="52">
        <v>14198</v>
      </c>
      <c r="G88" s="52">
        <v>13363</v>
      </c>
      <c r="H88" s="52">
        <v>21076</v>
      </c>
      <c r="I88" s="52">
        <v>33791</v>
      </c>
      <c r="J88" s="52">
        <v>32384</v>
      </c>
      <c r="K88" s="52">
        <v>25661</v>
      </c>
      <c r="L88" s="52">
        <v>16608</v>
      </c>
      <c r="M88" s="52">
        <v>14414</v>
      </c>
      <c r="N88" s="52">
        <v>20758</v>
      </c>
      <c r="O88" s="52">
        <v>22028</v>
      </c>
      <c r="P88" s="52">
        <v>16772</v>
      </c>
      <c r="Q88" s="52">
        <v>16514</v>
      </c>
      <c r="R88" s="52">
        <v>18110</v>
      </c>
      <c r="S88" s="52">
        <v>21577</v>
      </c>
      <c r="T88" s="52">
        <v>24473</v>
      </c>
      <c r="U88" s="52">
        <v>22102</v>
      </c>
      <c r="V88" s="52">
        <v>25782</v>
      </c>
      <c r="W88" s="52">
        <v>23317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1597</v>
      </c>
      <c r="D96" s="52">
        <v>2051</v>
      </c>
      <c r="E96" s="52">
        <v>2132</v>
      </c>
      <c r="F96" s="52">
        <v>1713</v>
      </c>
      <c r="G96" s="52">
        <v>1630</v>
      </c>
      <c r="H96" s="52">
        <v>2417</v>
      </c>
      <c r="I96" s="52">
        <v>2164</v>
      </c>
      <c r="J96" s="52">
        <v>1501</v>
      </c>
      <c r="K96" s="52">
        <v>2014</v>
      </c>
      <c r="L96" s="52">
        <v>1746</v>
      </c>
      <c r="M96" s="52">
        <v>2472</v>
      </c>
      <c r="N96" s="52">
        <v>1907</v>
      </c>
      <c r="O96" s="52">
        <v>1997</v>
      </c>
      <c r="P96" s="52">
        <v>2043</v>
      </c>
      <c r="Q96" s="52">
        <v>2800</v>
      </c>
      <c r="R96" s="52">
        <v>1647</v>
      </c>
      <c r="S96" s="52">
        <v>1825</v>
      </c>
      <c r="T96" s="52">
        <v>685</v>
      </c>
      <c r="U96" s="52">
        <v>4683</v>
      </c>
      <c r="V96" s="52">
        <v>4385</v>
      </c>
      <c r="W96" s="52">
        <v>2599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17179</v>
      </c>
      <c r="D101" s="52">
        <v>19471</v>
      </c>
      <c r="E101" s="52">
        <v>22678</v>
      </c>
      <c r="F101" s="52">
        <v>19781</v>
      </c>
      <c r="G101" s="52">
        <v>20283</v>
      </c>
      <c r="H101" s="52">
        <v>27663</v>
      </c>
      <c r="I101" s="52">
        <v>28951</v>
      </c>
      <c r="J101" s="52">
        <v>29382</v>
      </c>
      <c r="K101" s="52">
        <v>25219</v>
      </c>
      <c r="L101" s="52">
        <v>25119</v>
      </c>
      <c r="M101" s="52">
        <v>22695</v>
      </c>
      <c r="N101" s="52">
        <v>27873</v>
      </c>
      <c r="O101" s="52">
        <v>27044</v>
      </c>
      <c r="P101" s="52">
        <v>21934</v>
      </c>
      <c r="Q101" s="52">
        <v>21934</v>
      </c>
      <c r="R101" s="52">
        <v>22835</v>
      </c>
      <c r="S101" s="52">
        <v>24663</v>
      </c>
      <c r="T101" s="52">
        <v>28224</v>
      </c>
      <c r="U101" s="52">
        <v>24247</v>
      </c>
      <c r="V101" s="52">
        <v>28727</v>
      </c>
      <c r="W101" s="52">
        <v>23937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390</v>
      </c>
      <c r="D102" s="52">
        <v>0</v>
      </c>
      <c r="E102" s="52">
        <v>1108</v>
      </c>
      <c r="F102" s="52">
        <v>870</v>
      </c>
      <c r="G102" s="52">
        <v>943</v>
      </c>
      <c r="H102" s="52">
        <v>1297</v>
      </c>
      <c r="I102" s="52">
        <v>1619</v>
      </c>
      <c r="J102" s="52">
        <v>1945</v>
      </c>
      <c r="K102" s="52">
        <v>2544</v>
      </c>
      <c r="L102" s="52">
        <v>1375</v>
      </c>
      <c r="M102" s="52">
        <v>1247</v>
      </c>
      <c r="N102" s="52">
        <v>907</v>
      </c>
      <c r="O102" s="52">
        <v>2574</v>
      </c>
      <c r="P102" s="52">
        <v>6575</v>
      </c>
      <c r="Q102" s="52">
        <v>7559</v>
      </c>
      <c r="R102" s="52">
        <v>4991</v>
      </c>
      <c r="S102" s="52">
        <v>2376</v>
      </c>
      <c r="T102" s="52">
        <v>1649</v>
      </c>
      <c r="U102" s="52">
        <v>1125</v>
      </c>
      <c r="V102" s="52">
        <v>114</v>
      </c>
      <c r="W102" s="52">
        <v>80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5960</v>
      </c>
      <c r="D103" s="36">
        <v>12786</v>
      </c>
      <c r="E103" s="36">
        <v>9668</v>
      </c>
      <c r="F103" s="36">
        <v>8088</v>
      </c>
      <c r="G103" s="36">
        <v>8363</v>
      </c>
      <c r="H103" s="36">
        <v>12095</v>
      </c>
      <c r="I103" s="36">
        <v>13344</v>
      </c>
      <c r="J103" s="36">
        <v>10832</v>
      </c>
      <c r="K103" s="36">
        <v>12791</v>
      </c>
      <c r="L103" s="36">
        <v>7408</v>
      </c>
      <c r="M103" s="36">
        <v>8926</v>
      </c>
      <c r="N103" s="36">
        <v>10182</v>
      </c>
      <c r="O103" s="36">
        <v>13429</v>
      </c>
      <c r="P103" s="36">
        <v>13583</v>
      </c>
      <c r="Q103" s="36">
        <v>15428</v>
      </c>
      <c r="R103" s="36">
        <v>14252</v>
      </c>
      <c r="S103" s="36">
        <v>14454</v>
      </c>
      <c r="T103" s="36">
        <v>10795</v>
      </c>
      <c r="U103" s="36">
        <v>17864</v>
      </c>
      <c r="V103" s="36">
        <v>21291</v>
      </c>
      <c r="W103" s="36">
        <v>20090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34951</v>
      </c>
      <c r="D126" s="52">
        <v>25223</v>
      </c>
      <c r="E126" s="52">
        <v>24461</v>
      </c>
      <c r="F126" s="52">
        <v>28555</v>
      </c>
      <c r="G126" s="52">
        <v>19099</v>
      </c>
      <c r="H126" s="52">
        <v>21751</v>
      </c>
      <c r="I126" s="52">
        <v>10231</v>
      </c>
      <c r="J126" s="52">
        <v>16782</v>
      </c>
      <c r="K126" s="52">
        <v>15624</v>
      </c>
      <c r="L126" s="52">
        <v>27464</v>
      </c>
      <c r="M126" s="52">
        <v>30888</v>
      </c>
      <c r="N126" s="52">
        <v>30555</v>
      </c>
      <c r="O126" s="52">
        <v>27127</v>
      </c>
      <c r="P126" s="52">
        <v>7570</v>
      </c>
      <c r="Q126" s="52">
        <v>13923</v>
      </c>
      <c r="R126" s="52">
        <v>21882</v>
      </c>
      <c r="S126" s="52">
        <v>33093</v>
      </c>
      <c r="T126" s="52">
        <v>23738</v>
      </c>
      <c r="U126" s="52">
        <v>29949</v>
      </c>
      <c r="V126" s="52">
        <v>19269</v>
      </c>
      <c r="W126" s="52">
        <v>18946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49</v>
      </c>
      <c r="D129" s="52">
        <v>70</v>
      </c>
      <c r="E129" s="52">
        <v>61</v>
      </c>
      <c r="F129" s="52">
        <v>135</v>
      </c>
      <c r="G129" s="52">
        <v>206</v>
      </c>
      <c r="H129" s="52">
        <v>98</v>
      </c>
      <c r="I129" s="52">
        <v>157</v>
      </c>
      <c r="J129" s="52">
        <v>119</v>
      </c>
      <c r="K129" s="52">
        <v>92</v>
      </c>
      <c r="L129" s="52">
        <v>141</v>
      </c>
      <c r="M129" s="52">
        <v>133</v>
      </c>
      <c r="N129" s="52">
        <v>308</v>
      </c>
      <c r="O129" s="52">
        <v>388</v>
      </c>
      <c r="P129" s="52">
        <v>364</v>
      </c>
      <c r="Q129" s="52">
        <v>282</v>
      </c>
      <c r="R129" s="52">
        <v>292</v>
      </c>
      <c r="S129" s="52">
        <v>423</v>
      </c>
      <c r="T129" s="52">
        <v>394</v>
      </c>
      <c r="U129" s="52">
        <v>502</v>
      </c>
      <c r="V129" s="52">
        <v>585</v>
      </c>
      <c r="W129" s="52">
        <v>461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33051</v>
      </c>
      <c r="D131" s="52">
        <v>25345</v>
      </c>
      <c r="E131" s="52">
        <v>24144</v>
      </c>
      <c r="F131" s="52">
        <v>27232</v>
      </c>
      <c r="G131" s="52">
        <v>19709</v>
      </c>
      <c r="H131" s="52">
        <v>21591</v>
      </c>
      <c r="I131" s="52">
        <v>9999</v>
      </c>
      <c r="J131" s="52">
        <v>16596</v>
      </c>
      <c r="K131" s="52">
        <v>15344</v>
      </c>
      <c r="L131" s="52">
        <v>26403</v>
      </c>
      <c r="M131" s="52">
        <v>31310</v>
      </c>
      <c r="N131" s="52">
        <v>31056</v>
      </c>
      <c r="O131" s="52">
        <v>27134</v>
      </c>
      <c r="P131" s="52">
        <v>7573</v>
      </c>
      <c r="Q131" s="52">
        <v>13827</v>
      </c>
      <c r="R131" s="52">
        <v>21701</v>
      </c>
      <c r="S131" s="52">
        <v>32861</v>
      </c>
      <c r="T131" s="52">
        <v>22567</v>
      </c>
      <c r="U131" s="52">
        <v>30855</v>
      </c>
      <c r="V131" s="52">
        <v>20279</v>
      </c>
      <c r="W131" s="52">
        <v>17944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2163</v>
      </c>
      <c r="D135" s="52">
        <v>147</v>
      </c>
      <c r="E135" s="52">
        <v>605</v>
      </c>
      <c r="F135" s="52">
        <v>1664</v>
      </c>
      <c r="G135" s="52">
        <v>0</v>
      </c>
      <c r="H135" s="52">
        <v>517</v>
      </c>
      <c r="I135" s="52">
        <v>678</v>
      </c>
      <c r="J135" s="52">
        <v>853</v>
      </c>
      <c r="K135" s="52">
        <v>1238</v>
      </c>
      <c r="L135" s="52">
        <v>1556</v>
      </c>
      <c r="M135" s="52">
        <v>262</v>
      </c>
      <c r="N135" s="52">
        <v>248</v>
      </c>
      <c r="O135" s="52">
        <v>433</v>
      </c>
      <c r="P135" s="52">
        <v>669</v>
      </c>
      <c r="Q135" s="52">
        <v>859</v>
      </c>
      <c r="R135" s="52">
        <v>1009</v>
      </c>
      <c r="S135" s="52">
        <v>1058</v>
      </c>
      <c r="T135" s="52">
        <v>1846</v>
      </c>
      <c r="U135" s="52">
        <v>0</v>
      </c>
      <c r="V135" s="52">
        <v>0</v>
      </c>
      <c r="W135" s="52">
        <v>1246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3716</v>
      </c>
      <c r="D140" s="52">
        <v>0</v>
      </c>
      <c r="E140" s="52">
        <v>5165</v>
      </c>
      <c r="F140" s="52">
        <v>5525</v>
      </c>
      <c r="G140" s="52">
        <v>5180</v>
      </c>
      <c r="H140" s="52">
        <v>5805</v>
      </c>
      <c r="I140" s="52">
        <v>2918</v>
      </c>
      <c r="J140" s="52">
        <v>5168</v>
      </c>
      <c r="K140" s="52">
        <v>6806</v>
      </c>
      <c r="L140" s="52">
        <v>7699</v>
      </c>
      <c r="M140" s="52">
        <v>6323</v>
      </c>
      <c r="N140" s="52">
        <v>4100</v>
      </c>
      <c r="O140" s="52">
        <v>7084</v>
      </c>
      <c r="P140" s="52">
        <v>8355</v>
      </c>
      <c r="Q140" s="52">
        <v>10448</v>
      </c>
      <c r="R140" s="52">
        <v>11177</v>
      </c>
      <c r="S140" s="52">
        <v>7955</v>
      </c>
      <c r="T140" s="52">
        <v>6591</v>
      </c>
      <c r="U140" s="52">
        <v>3248</v>
      </c>
      <c r="V140" s="52">
        <v>235</v>
      </c>
      <c r="W140" s="52">
        <v>150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56670</v>
      </c>
      <c r="D141" s="36">
        <v>51314</v>
      </c>
      <c r="E141" s="36">
        <v>45050</v>
      </c>
      <c r="F141" s="36">
        <v>51290</v>
      </c>
      <c r="G141" s="36">
        <v>45933</v>
      </c>
      <c r="H141" s="36">
        <v>54109</v>
      </c>
      <c r="I141" s="36">
        <v>24081</v>
      </c>
      <c r="J141" s="36">
        <v>28782</v>
      </c>
      <c r="K141" s="36">
        <v>34180</v>
      </c>
      <c r="L141" s="36">
        <v>41491</v>
      </c>
      <c r="M141" s="36">
        <v>45249</v>
      </c>
      <c r="N141" s="36">
        <v>45991</v>
      </c>
      <c r="O141" s="36">
        <v>36942</v>
      </c>
      <c r="P141" s="36">
        <v>17251</v>
      </c>
      <c r="Q141" s="36">
        <v>21320</v>
      </c>
      <c r="R141" s="36">
        <v>31917</v>
      </c>
      <c r="S141" s="36">
        <v>48408</v>
      </c>
      <c r="T141" s="36">
        <v>43306</v>
      </c>
      <c r="U141" s="36">
        <v>51667</v>
      </c>
      <c r="V141" s="36">
        <v>43231</v>
      </c>
      <c r="W141" s="36">
        <v>37242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1204</v>
      </c>
      <c r="D163" s="52">
        <v>1255</v>
      </c>
      <c r="E163" s="52">
        <v>1434</v>
      </c>
      <c r="F163" s="52">
        <v>1447</v>
      </c>
      <c r="G163" s="52">
        <v>2363</v>
      </c>
      <c r="H163" s="52">
        <v>3254</v>
      </c>
      <c r="I163" s="52">
        <v>4618</v>
      </c>
      <c r="J163" s="52">
        <v>4576</v>
      </c>
      <c r="K163" s="52">
        <v>3596</v>
      </c>
      <c r="L163" s="52">
        <v>1756</v>
      </c>
      <c r="M163" s="52">
        <v>1525</v>
      </c>
      <c r="N163" s="52">
        <v>1393</v>
      </c>
      <c r="O163" s="52">
        <v>1039</v>
      </c>
      <c r="P163" s="52">
        <v>1034</v>
      </c>
      <c r="Q163" s="52">
        <v>1829</v>
      </c>
      <c r="R163" s="52">
        <v>3146</v>
      </c>
      <c r="S163" s="52">
        <v>3724</v>
      </c>
      <c r="T163" s="52">
        <v>3643</v>
      </c>
      <c r="U163" s="52">
        <v>3468</v>
      </c>
      <c r="V163" s="52">
        <v>3324</v>
      </c>
      <c r="W163" s="52">
        <v>3418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6</v>
      </c>
      <c r="D165" s="52">
        <v>9</v>
      </c>
      <c r="E165" s="52">
        <v>6</v>
      </c>
      <c r="F165" s="52">
        <v>10</v>
      </c>
      <c r="G165" s="52">
        <v>19</v>
      </c>
      <c r="H165" s="52">
        <v>27</v>
      </c>
      <c r="I165" s="52">
        <v>58</v>
      </c>
      <c r="J165" s="52">
        <v>85</v>
      </c>
      <c r="K165" s="52">
        <v>90</v>
      </c>
      <c r="L165" s="52">
        <v>72</v>
      </c>
      <c r="M165" s="52">
        <v>41</v>
      </c>
      <c r="N165" s="52">
        <v>33</v>
      </c>
      <c r="O165" s="52">
        <v>31</v>
      </c>
      <c r="P165" s="52">
        <v>38</v>
      </c>
      <c r="Q165" s="52">
        <v>58</v>
      </c>
      <c r="R165" s="52">
        <v>102</v>
      </c>
      <c r="S165" s="52">
        <v>157</v>
      </c>
      <c r="T165" s="52">
        <v>186</v>
      </c>
      <c r="U165" s="52">
        <v>222</v>
      </c>
      <c r="V165" s="52">
        <v>242</v>
      </c>
      <c r="W165" s="52">
        <v>234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2385</v>
      </c>
      <c r="D171" s="52">
        <v>2439</v>
      </c>
      <c r="E171" s="52">
        <v>2651</v>
      </c>
      <c r="F171" s="52">
        <v>2745</v>
      </c>
      <c r="G171" s="52">
        <v>3830</v>
      </c>
      <c r="H171" s="52">
        <v>4998</v>
      </c>
      <c r="I171" s="52">
        <v>5382</v>
      </c>
      <c r="J171" s="52">
        <v>5411</v>
      </c>
      <c r="K171" s="52">
        <v>4948</v>
      </c>
      <c r="L171" s="52">
        <v>3359</v>
      </c>
      <c r="M171" s="52">
        <v>3496</v>
      </c>
      <c r="N171" s="52">
        <v>3805</v>
      </c>
      <c r="O171" s="52">
        <v>4035</v>
      </c>
      <c r="P171" s="52">
        <v>4419</v>
      </c>
      <c r="Q171" s="52">
        <v>5276</v>
      </c>
      <c r="R171" s="52">
        <v>6042</v>
      </c>
      <c r="S171" s="52">
        <v>5852</v>
      </c>
      <c r="T171" s="52">
        <v>5198</v>
      </c>
      <c r="U171" s="52">
        <v>5050</v>
      </c>
      <c r="V171" s="52">
        <v>5035</v>
      </c>
      <c r="W171" s="52">
        <v>5337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147</v>
      </c>
      <c r="D176" s="52">
        <v>0</v>
      </c>
      <c r="E176" s="52">
        <v>270</v>
      </c>
      <c r="F176" s="52">
        <v>266</v>
      </c>
      <c r="G176" s="52">
        <v>389</v>
      </c>
      <c r="H176" s="52">
        <v>486</v>
      </c>
      <c r="I176" s="52">
        <v>582</v>
      </c>
      <c r="J176" s="52">
        <v>823</v>
      </c>
      <c r="K176" s="52">
        <v>820</v>
      </c>
      <c r="L176" s="52">
        <v>522</v>
      </c>
      <c r="M176" s="52">
        <v>425</v>
      </c>
      <c r="N176" s="52">
        <v>308</v>
      </c>
      <c r="O176" s="52">
        <v>647</v>
      </c>
      <c r="P176" s="52">
        <v>1439</v>
      </c>
      <c r="Q176" s="52">
        <v>1734</v>
      </c>
      <c r="R176" s="52">
        <v>1564</v>
      </c>
      <c r="S176" s="52">
        <v>819</v>
      </c>
      <c r="T176" s="52">
        <v>683</v>
      </c>
      <c r="U176" s="52">
        <v>282</v>
      </c>
      <c r="V176" s="52">
        <v>25</v>
      </c>
      <c r="W176" s="52">
        <v>16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2237</v>
      </c>
      <c r="D177" s="36">
        <v>2466</v>
      </c>
      <c r="E177" s="36">
        <v>2355</v>
      </c>
      <c r="F177" s="36">
        <v>2480</v>
      </c>
      <c r="G177" s="36">
        <v>3441</v>
      </c>
      <c r="H177" s="36">
        <v>4512</v>
      </c>
      <c r="I177" s="36">
        <v>4799</v>
      </c>
      <c r="J177" s="36">
        <v>4590</v>
      </c>
      <c r="K177" s="36">
        <v>4121</v>
      </c>
      <c r="L177" s="36">
        <v>2837</v>
      </c>
      <c r="M177" s="36">
        <v>3068</v>
      </c>
      <c r="N177" s="36">
        <v>3492</v>
      </c>
      <c r="O177" s="36">
        <v>3395</v>
      </c>
      <c r="P177" s="36">
        <v>2975</v>
      </c>
      <c r="Q177" s="36">
        <v>3543</v>
      </c>
      <c r="R177" s="36">
        <v>4478</v>
      </c>
      <c r="S177" s="36">
        <v>5032</v>
      </c>
      <c r="T177" s="36">
        <v>4510</v>
      </c>
      <c r="U177" s="36">
        <v>4749</v>
      </c>
      <c r="V177" s="36">
        <v>5297</v>
      </c>
      <c r="W177" s="36">
        <v>5246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12</v>
      </c>
      <c r="D5" s="52">
        <v>355</v>
      </c>
      <c r="E5" s="52">
        <v>107</v>
      </c>
      <c r="F5" s="52">
        <v>431</v>
      </c>
      <c r="G5" s="52">
        <v>300</v>
      </c>
      <c r="H5" s="52">
        <v>0</v>
      </c>
      <c r="I5" s="52">
        <v>0</v>
      </c>
      <c r="J5" s="52">
        <v>0</v>
      </c>
      <c r="K5" s="52">
        <v>0</v>
      </c>
      <c r="L5" s="52">
        <v>77</v>
      </c>
      <c r="M5" s="52">
        <v>490</v>
      </c>
      <c r="N5" s="52">
        <v>360</v>
      </c>
      <c r="O5" s="52">
        <v>212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4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0</v>
      </c>
      <c r="F8" s="52">
        <v>3</v>
      </c>
      <c r="G8" s="52">
        <v>3</v>
      </c>
      <c r="H8" s="52">
        <v>0</v>
      </c>
      <c r="I8" s="52">
        <v>0</v>
      </c>
      <c r="J8" s="52">
        <v>0</v>
      </c>
      <c r="K8" s="52">
        <v>0</v>
      </c>
      <c r="L8" s="52">
        <v>1</v>
      </c>
      <c r="M8" s="52">
        <v>1</v>
      </c>
      <c r="N8" s="52">
        <v>4</v>
      </c>
      <c r="O8" s="52">
        <v>4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12</v>
      </c>
      <c r="D10" s="52">
        <v>272</v>
      </c>
      <c r="E10" s="52">
        <v>107</v>
      </c>
      <c r="F10" s="52">
        <v>391</v>
      </c>
      <c r="G10" s="52">
        <v>177</v>
      </c>
      <c r="H10" s="52">
        <v>0</v>
      </c>
      <c r="I10" s="52">
        <v>0</v>
      </c>
      <c r="J10" s="52">
        <v>0</v>
      </c>
      <c r="K10" s="52">
        <v>0</v>
      </c>
      <c r="L10" s="52">
        <v>77</v>
      </c>
      <c r="M10" s="52">
        <v>361</v>
      </c>
      <c r="N10" s="52">
        <v>329</v>
      </c>
      <c r="O10" s="52">
        <v>208</v>
      </c>
      <c r="P10" s="52">
        <v>1</v>
      </c>
      <c r="Q10" s="52">
        <v>0</v>
      </c>
      <c r="R10" s="52">
        <v>0</v>
      </c>
      <c r="S10" s="52">
        <v>0</v>
      </c>
      <c r="T10" s="52">
        <v>0</v>
      </c>
      <c r="U10" s="52">
        <v>3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83</v>
      </c>
      <c r="E15" s="52">
        <v>0</v>
      </c>
      <c r="F15" s="52">
        <v>40</v>
      </c>
      <c r="G15" s="52">
        <v>123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129</v>
      </c>
      <c r="N15" s="52">
        <v>31</v>
      </c>
      <c r="O15" s="52">
        <v>4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1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18</v>
      </c>
      <c r="E20" s="52">
        <v>8</v>
      </c>
      <c r="F20" s="52">
        <v>33</v>
      </c>
      <c r="G20" s="52">
        <v>37</v>
      </c>
      <c r="H20" s="52">
        <v>0</v>
      </c>
      <c r="I20" s="52">
        <v>0</v>
      </c>
      <c r="J20" s="52">
        <v>0</v>
      </c>
      <c r="K20" s="52">
        <v>0</v>
      </c>
      <c r="L20" s="52">
        <v>53</v>
      </c>
      <c r="M20" s="52">
        <v>118</v>
      </c>
      <c r="N20" s="52">
        <v>93</v>
      </c>
      <c r="O20" s="52">
        <v>79</v>
      </c>
      <c r="P20" s="52">
        <v>1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</v>
      </c>
      <c r="D21" s="52">
        <v>0</v>
      </c>
      <c r="E21" s="52">
        <v>10</v>
      </c>
      <c r="F21" s="52">
        <v>39</v>
      </c>
      <c r="G21" s="52">
        <v>27</v>
      </c>
      <c r="H21" s="52">
        <v>0</v>
      </c>
      <c r="I21" s="52">
        <v>0</v>
      </c>
      <c r="J21" s="52">
        <v>0</v>
      </c>
      <c r="K21" s="52">
        <v>0</v>
      </c>
      <c r="L21" s="52">
        <v>4</v>
      </c>
      <c r="M21" s="52">
        <v>46</v>
      </c>
      <c r="N21" s="52">
        <v>22</v>
      </c>
      <c r="O21" s="52">
        <v>21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11</v>
      </c>
      <c r="D22" s="36">
        <v>337</v>
      </c>
      <c r="E22" s="36">
        <v>89</v>
      </c>
      <c r="F22" s="36">
        <v>359</v>
      </c>
      <c r="G22" s="36">
        <v>236</v>
      </c>
      <c r="H22" s="36">
        <v>0</v>
      </c>
      <c r="I22" s="36">
        <v>0</v>
      </c>
      <c r="J22" s="36">
        <v>0</v>
      </c>
      <c r="K22" s="36">
        <v>0</v>
      </c>
      <c r="L22" s="36">
        <v>20</v>
      </c>
      <c r="M22" s="36">
        <v>326</v>
      </c>
      <c r="N22" s="36">
        <v>245</v>
      </c>
      <c r="O22" s="36">
        <v>112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4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111</v>
      </c>
      <c r="K45" s="52">
        <v>49</v>
      </c>
      <c r="L45" s="52">
        <v>107</v>
      </c>
      <c r="M45" s="52">
        <v>178</v>
      </c>
      <c r="N45" s="52">
        <v>157</v>
      </c>
      <c r="O45" s="52">
        <v>118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1</v>
      </c>
      <c r="K48" s="52">
        <v>0</v>
      </c>
      <c r="L48" s="52">
        <v>1</v>
      </c>
      <c r="M48" s="52">
        <v>1</v>
      </c>
      <c r="N48" s="52">
        <v>2</v>
      </c>
      <c r="O48" s="52">
        <v>2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101</v>
      </c>
      <c r="K50" s="52">
        <v>49</v>
      </c>
      <c r="L50" s="52">
        <v>103</v>
      </c>
      <c r="M50" s="52">
        <v>171</v>
      </c>
      <c r="N50" s="52">
        <v>151</v>
      </c>
      <c r="O50" s="52">
        <v>113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10</v>
      </c>
      <c r="K54" s="52">
        <v>0</v>
      </c>
      <c r="L54" s="52">
        <v>4</v>
      </c>
      <c r="M54" s="52">
        <v>7</v>
      </c>
      <c r="N54" s="52">
        <v>6</v>
      </c>
      <c r="O54" s="52">
        <v>5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17</v>
      </c>
      <c r="K59" s="52">
        <v>8</v>
      </c>
      <c r="L59" s="52">
        <v>17</v>
      </c>
      <c r="M59" s="52">
        <v>22</v>
      </c>
      <c r="N59" s="52">
        <v>13</v>
      </c>
      <c r="O59" s="52">
        <v>19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94</v>
      </c>
      <c r="K60" s="36">
        <v>41</v>
      </c>
      <c r="L60" s="36">
        <v>90</v>
      </c>
      <c r="M60" s="36">
        <v>156</v>
      </c>
      <c r="N60" s="36">
        <v>144</v>
      </c>
      <c r="O60" s="36">
        <v>99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417</v>
      </c>
      <c r="D64" s="52">
        <v>479</v>
      </c>
      <c r="E64" s="52">
        <v>921</v>
      </c>
      <c r="F64" s="52">
        <v>1277</v>
      </c>
      <c r="G64" s="52">
        <v>1453</v>
      </c>
      <c r="H64" s="52">
        <v>1408</v>
      </c>
      <c r="I64" s="52">
        <v>1153</v>
      </c>
      <c r="J64" s="52">
        <v>1219</v>
      </c>
      <c r="K64" s="52">
        <v>834</v>
      </c>
      <c r="L64" s="52">
        <v>863</v>
      </c>
      <c r="M64" s="52">
        <v>848</v>
      </c>
      <c r="N64" s="52">
        <v>811</v>
      </c>
      <c r="O64" s="52">
        <v>747</v>
      </c>
      <c r="P64" s="52">
        <v>1264</v>
      </c>
      <c r="Q64" s="52">
        <v>990</v>
      </c>
      <c r="R64" s="52">
        <v>1258</v>
      </c>
      <c r="S64" s="52">
        <v>1153</v>
      </c>
      <c r="T64" s="52">
        <v>1356</v>
      </c>
      <c r="U64" s="52">
        <v>2209</v>
      </c>
      <c r="V64" s="52">
        <v>1927</v>
      </c>
      <c r="W64" s="52">
        <v>1483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2</v>
      </c>
      <c r="E67" s="52">
        <v>3</v>
      </c>
      <c r="F67" s="52">
        <v>8</v>
      </c>
      <c r="G67" s="52">
        <v>13</v>
      </c>
      <c r="H67" s="52">
        <v>7</v>
      </c>
      <c r="I67" s="52">
        <v>15</v>
      </c>
      <c r="J67" s="52">
        <v>11</v>
      </c>
      <c r="K67" s="52">
        <v>8</v>
      </c>
      <c r="L67" s="52">
        <v>9</v>
      </c>
      <c r="M67" s="52">
        <v>2</v>
      </c>
      <c r="N67" s="52">
        <v>9</v>
      </c>
      <c r="O67" s="52">
        <v>13</v>
      </c>
      <c r="P67" s="52">
        <v>29</v>
      </c>
      <c r="Q67" s="52">
        <v>14</v>
      </c>
      <c r="R67" s="52">
        <v>16</v>
      </c>
      <c r="S67" s="52">
        <v>15</v>
      </c>
      <c r="T67" s="52">
        <v>18</v>
      </c>
      <c r="U67" s="52">
        <v>28</v>
      </c>
      <c r="V67" s="52">
        <v>44</v>
      </c>
      <c r="W67" s="52">
        <v>26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385</v>
      </c>
      <c r="D69" s="52">
        <v>443</v>
      </c>
      <c r="E69" s="52">
        <v>873</v>
      </c>
      <c r="F69" s="52">
        <v>1215</v>
      </c>
      <c r="G69" s="52">
        <v>1390</v>
      </c>
      <c r="H69" s="52">
        <v>1332</v>
      </c>
      <c r="I69" s="52">
        <v>1100</v>
      </c>
      <c r="J69" s="52">
        <v>1163</v>
      </c>
      <c r="K69" s="52">
        <v>785</v>
      </c>
      <c r="L69" s="52">
        <v>817</v>
      </c>
      <c r="M69" s="52">
        <v>800</v>
      </c>
      <c r="N69" s="52">
        <v>766</v>
      </c>
      <c r="O69" s="52">
        <v>700</v>
      </c>
      <c r="P69" s="52">
        <v>1157</v>
      </c>
      <c r="Q69" s="52">
        <v>916</v>
      </c>
      <c r="R69" s="52">
        <v>1182</v>
      </c>
      <c r="S69" s="52">
        <v>1076</v>
      </c>
      <c r="T69" s="52">
        <v>1283</v>
      </c>
      <c r="U69" s="52">
        <v>2100</v>
      </c>
      <c r="V69" s="52">
        <v>1837</v>
      </c>
      <c r="W69" s="52">
        <v>1408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32</v>
      </c>
      <c r="D73" s="52">
        <v>36</v>
      </c>
      <c r="E73" s="52">
        <v>48</v>
      </c>
      <c r="F73" s="52">
        <v>62</v>
      </c>
      <c r="G73" s="52">
        <v>63</v>
      </c>
      <c r="H73" s="52">
        <v>76</v>
      </c>
      <c r="I73" s="52">
        <v>53</v>
      </c>
      <c r="J73" s="52">
        <v>56</v>
      </c>
      <c r="K73" s="52">
        <v>49</v>
      </c>
      <c r="L73" s="52">
        <v>46</v>
      </c>
      <c r="M73" s="52">
        <v>48</v>
      </c>
      <c r="N73" s="52">
        <v>45</v>
      </c>
      <c r="O73" s="52">
        <v>47</v>
      </c>
      <c r="P73" s="52">
        <v>107</v>
      </c>
      <c r="Q73" s="52">
        <v>74</v>
      </c>
      <c r="R73" s="52">
        <v>76</v>
      </c>
      <c r="S73" s="52">
        <v>77</v>
      </c>
      <c r="T73" s="52">
        <v>73</v>
      </c>
      <c r="U73" s="52">
        <v>109</v>
      </c>
      <c r="V73" s="52">
        <v>90</v>
      </c>
      <c r="W73" s="52">
        <v>75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324</v>
      </c>
      <c r="D78" s="52">
        <v>413</v>
      </c>
      <c r="E78" s="52">
        <v>841</v>
      </c>
      <c r="F78" s="52">
        <v>1177</v>
      </c>
      <c r="G78" s="52">
        <v>1327</v>
      </c>
      <c r="H78" s="52">
        <v>1240</v>
      </c>
      <c r="I78" s="52">
        <v>957</v>
      </c>
      <c r="J78" s="52">
        <v>1028</v>
      </c>
      <c r="K78" s="52">
        <v>641</v>
      </c>
      <c r="L78" s="52">
        <v>842</v>
      </c>
      <c r="M78" s="52">
        <v>803</v>
      </c>
      <c r="N78" s="52">
        <v>803</v>
      </c>
      <c r="O78" s="52">
        <v>676</v>
      </c>
      <c r="P78" s="52">
        <v>1063</v>
      </c>
      <c r="Q78" s="52">
        <v>833</v>
      </c>
      <c r="R78" s="52">
        <v>1099</v>
      </c>
      <c r="S78" s="52">
        <v>1022</v>
      </c>
      <c r="T78" s="52">
        <v>1284</v>
      </c>
      <c r="U78" s="52">
        <v>2071</v>
      </c>
      <c r="V78" s="52">
        <v>1797</v>
      </c>
      <c r="W78" s="52">
        <v>1339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93</v>
      </c>
      <c r="D79" s="36">
        <v>66</v>
      </c>
      <c r="E79" s="36">
        <v>80</v>
      </c>
      <c r="F79" s="36">
        <v>100</v>
      </c>
      <c r="G79" s="36">
        <v>126</v>
      </c>
      <c r="H79" s="36">
        <v>168</v>
      </c>
      <c r="I79" s="36">
        <v>196</v>
      </c>
      <c r="J79" s="36">
        <v>191</v>
      </c>
      <c r="K79" s="36">
        <v>193</v>
      </c>
      <c r="L79" s="36">
        <v>21</v>
      </c>
      <c r="M79" s="36">
        <v>45</v>
      </c>
      <c r="N79" s="36">
        <v>8</v>
      </c>
      <c r="O79" s="36">
        <v>71</v>
      </c>
      <c r="P79" s="36">
        <v>201</v>
      </c>
      <c r="Q79" s="36">
        <v>157</v>
      </c>
      <c r="R79" s="36">
        <v>159</v>
      </c>
      <c r="S79" s="36">
        <v>131</v>
      </c>
      <c r="T79" s="36">
        <v>72</v>
      </c>
      <c r="U79" s="36">
        <v>138</v>
      </c>
      <c r="V79" s="36">
        <v>130</v>
      </c>
      <c r="W79" s="36">
        <v>144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3982</v>
      </c>
      <c r="D83" s="52">
        <v>7149</v>
      </c>
      <c r="E83" s="52">
        <v>7657</v>
      </c>
      <c r="F83" s="52">
        <v>5494</v>
      </c>
      <c r="G83" s="52">
        <v>4495</v>
      </c>
      <c r="H83" s="52">
        <v>8328</v>
      </c>
      <c r="I83" s="52">
        <v>12895</v>
      </c>
      <c r="J83" s="52">
        <v>13498</v>
      </c>
      <c r="K83" s="52">
        <v>7407</v>
      </c>
      <c r="L83" s="52">
        <v>4599</v>
      </c>
      <c r="M83" s="52">
        <v>3890</v>
      </c>
      <c r="N83" s="52">
        <v>4905</v>
      </c>
      <c r="O83" s="52">
        <v>5574</v>
      </c>
      <c r="P83" s="52">
        <v>8877</v>
      </c>
      <c r="Q83" s="52">
        <v>7469</v>
      </c>
      <c r="R83" s="52">
        <v>7134</v>
      </c>
      <c r="S83" s="52">
        <v>9016</v>
      </c>
      <c r="T83" s="52">
        <v>8439</v>
      </c>
      <c r="U83" s="52">
        <v>11232</v>
      </c>
      <c r="V83" s="52">
        <v>10984</v>
      </c>
      <c r="W83" s="52">
        <v>7777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23</v>
      </c>
      <c r="E86" s="52">
        <v>23</v>
      </c>
      <c r="F86" s="52">
        <v>33</v>
      </c>
      <c r="G86" s="52">
        <v>41</v>
      </c>
      <c r="H86" s="52">
        <v>42</v>
      </c>
      <c r="I86" s="52">
        <v>166</v>
      </c>
      <c r="J86" s="52">
        <v>116</v>
      </c>
      <c r="K86" s="52">
        <v>73</v>
      </c>
      <c r="L86" s="52">
        <v>46</v>
      </c>
      <c r="M86" s="52">
        <v>11</v>
      </c>
      <c r="N86" s="52">
        <v>57</v>
      </c>
      <c r="O86" s="52">
        <v>99</v>
      </c>
      <c r="P86" s="52">
        <v>203</v>
      </c>
      <c r="Q86" s="52">
        <v>103</v>
      </c>
      <c r="R86" s="52">
        <v>94</v>
      </c>
      <c r="S86" s="52">
        <v>115</v>
      </c>
      <c r="T86" s="52">
        <v>114</v>
      </c>
      <c r="U86" s="52">
        <v>146</v>
      </c>
      <c r="V86" s="52">
        <v>254</v>
      </c>
      <c r="W86" s="52">
        <v>138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3392</v>
      </c>
      <c r="D88" s="52">
        <v>6392</v>
      </c>
      <c r="E88" s="52">
        <v>6858</v>
      </c>
      <c r="F88" s="52">
        <v>4854</v>
      </c>
      <c r="G88" s="52">
        <v>3958</v>
      </c>
      <c r="H88" s="52">
        <v>7411</v>
      </c>
      <c r="I88" s="52">
        <v>12104</v>
      </c>
      <c r="J88" s="52">
        <v>12881</v>
      </c>
      <c r="K88" s="52">
        <v>6834</v>
      </c>
      <c r="L88" s="52">
        <v>4115</v>
      </c>
      <c r="M88" s="52">
        <v>3256</v>
      </c>
      <c r="N88" s="52">
        <v>4460</v>
      </c>
      <c r="O88" s="52">
        <v>5075</v>
      </c>
      <c r="P88" s="52">
        <v>7809</v>
      </c>
      <c r="Q88" s="52">
        <v>6281</v>
      </c>
      <c r="R88" s="52">
        <v>6486</v>
      </c>
      <c r="S88" s="52">
        <v>8255</v>
      </c>
      <c r="T88" s="52">
        <v>8191</v>
      </c>
      <c r="U88" s="52">
        <v>9117</v>
      </c>
      <c r="V88" s="52">
        <v>9288</v>
      </c>
      <c r="W88" s="52">
        <v>6937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590</v>
      </c>
      <c r="D96" s="52">
        <v>757</v>
      </c>
      <c r="E96" s="52">
        <v>799</v>
      </c>
      <c r="F96" s="52">
        <v>640</v>
      </c>
      <c r="G96" s="52">
        <v>537</v>
      </c>
      <c r="H96" s="52">
        <v>917</v>
      </c>
      <c r="I96" s="52">
        <v>791</v>
      </c>
      <c r="J96" s="52">
        <v>617</v>
      </c>
      <c r="K96" s="52">
        <v>573</v>
      </c>
      <c r="L96" s="52">
        <v>484</v>
      </c>
      <c r="M96" s="52">
        <v>634</v>
      </c>
      <c r="N96" s="52">
        <v>445</v>
      </c>
      <c r="O96" s="52">
        <v>499</v>
      </c>
      <c r="P96" s="52">
        <v>1068</v>
      </c>
      <c r="Q96" s="52">
        <v>1188</v>
      </c>
      <c r="R96" s="52">
        <v>648</v>
      </c>
      <c r="S96" s="52">
        <v>761</v>
      </c>
      <c r="T96" s="52">
        <v>248</v>
      </c>
      <c r="U96" s="52">
        <v>2115</v>
      </c>
      <c r="V96" s="52">
        <v>1696</v>
      </c>
      <c r="W96" s="52">
        <v>840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1636</v>
      </c>
      <c r="D101" s="52">
        <v>2429</v>
      </c>
      <c r="E101" s="52">
        <v>3620</v>
      </c>
      <c r="F101" s="52">
        <v>2364</v>
      </c>
      <c r="G101" s="52">
        <v>2044</v>
      </c>
      <c r="H101" s="52">
        <v>3957</v>
      </c>
      <c r="I101" s="52">
        <v>7478</v>
      </c>
      <c r="J101" s="52">
        <v>8561</v>
      </c>
      <c r="K101" s="52">
        <v>3943</v>
      </c>
      <c r="L101" s="52">
        <v>2998</v>
      </c>
      <c r="M101" s="52">
        <v>2226</v>
      </c>
      <c r="N101" s="52">
        <v>2925</v>
      </c>
      <c r="O101" s="52">
        <v>2672</v>
      </c>
      <c r="P101" s="52">
        <v>3192</v>
      </c>
      <c r="Q101" s="52">
        <v>2489</v>
      </c>
      <c r="R101" s="52">
        <v>2874</v>
      </c>
      <c r="S101" s="52">
        <v>4291</v>
      </c>
      <c r="T101" s="52">
        <v>5039</v>
      </c>
      <c r="U101" s="52">
        <v>4973</v>
      </c>
      <c r="V101" s="52">
        <v>4852</v>
      </c>
      <c r="W101" s="52">
        <v>3167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144</v>
      </c>
      <c r="D102" s="52">
        <v>0</v>
      </c>
      <c r="E102" s="52">
        <v>415</v>
      </c>
      <c r="F102" s="52">
        <v>304</v>
      </c>
      <c r="G102" s="52">
        <v>248</v>
      </c>
      <c r="H102" s="52">
        <v>423</v>
      </c>
      <c r="I102" s="52">
        <v>586</v>
      </c>
      <c r="J102" s="52">
        <v>752</v>
      </c>
      <c r="K102" s="52">
        <v>575</v>
      </c>
      <c r="L102" s="52">
        <v>251</v>
      </c>
      <c r="M102" s="52">
        <v>204</v>
      </c>
      <c r="N102" s="52">
        <v>162</v>
      </c>
      <c r="O102" s="52">
        <v>467</v>
      </c>
      <c r="P102" s="52">
        <v>1854</v>
      </c>
      <c r="Q102" s="52">
        <v>1638</v>
      </c>
      <c r="R102" s="52">
        <v>1105</v>
      </c>
      <c r="S102" s="52">
        <v>667</v>
      </c>
      <c r="T102" s="52">
        <v>450</v>
      </c>
      <c r="U102" s="52">
        <v>371</v>
      </c>
      <c r="V102" s="52">
        <v>34</v>
      </c>
      <c r="W102" s="52">
        <v>20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2202</v>
      </c>
      <c r="D103" s="36">
        <v>4720</v>
      </c>
      <c r="E103" s="36">
        <v>3622</v>
      </c>
      <c r="F103" s="36">
        <v>2826</v>
      </c>
      <c r="G103" s="36">
        <v>2203</v>
      </c>
      <c r="H103" s="36">
        <v>3948</v>
      </c>
      <c r="I103" s="36">
        <v>4831</v>
      </c>
      <c r="J103" s="36">
        <v>4185</v>
      </c>
      <c r="K103" s="36">
        <v>2889</v>
      </c>
      <c r="L103" s="36">
        <v>1350</v>
      </c>
      <c r="M103" s="36">
        <v>1460</v>
      </c>
      <c r="N103" s="36">
        <v>1818</v>
      </c>
      <c r="O103" s="36">
        <v>2435</v>
      </c>
      <c r="P103" s="36">
        <v>3831</v>
      </c>
      <c r="Q103" s="36">
        <v>3342</v>
      </c>
      <c r="R103" s="36">
        <v>3155</v>
      </c>
      <c r="S103" s="36">
        <v>4058</v>
      </c>
      <c r="T103" s="36">
        <v>2950</v>
      </c>
      <c r="U103" s="36">
        <v>5888</v>
      </c>
      <c r="V103" s="36">
        <v>6098</v>
      </c>
      <c r="W103" s="36">
        <v>4590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12916</v>
      </c>
      <c r="D126" s="52">
        <v>9314</v>
      </c>
      <c r="E126" s="52">
        <v>9166</v>
      </c>
      <c r="F126" s="52">
        <v>10678</v>
      </c>
      <c r="G126" s="52">
        <v>6291</v>
      </c>
      <c r="H126" s="52">
        <v>8254</v>
      </c>
      <c r="I126" s="52">
        <v>3738</v>
      </c>
      <c r="J126" s="52">
        <v>6904</v>
      </c>
      <c r="K126" s="52">
        <v>4443</v>
      </c>
      <c r="L126" s="52">
        <v>7607</v>
      </c>
      <c r="M126" s="52">
        <v>7923</v>
      </c>
      <c r="N126" s="52">
        <v>7131</v>
      </c>
      <c r="O126" s="52">
        <v>6781</v>
      </c>
      <c r="P126" s="52">
        <v>3956</v>
      </c>
      <c r="Q126" s="52">
        <v>5904</v>
      </c>
      <c r="R126" s="52">
        <v>8611</v>
      </c>
      <c r="S126" s="52">
        <v>13800</v>
      </c>
      <c r="T126" s="52">
        <v>8580</v>
      </c>
      <c r="U126" s="52">
        <v>13528</v>
      </c>
      <c r="V126" s="52">
        <v>7453</v>
      </c>
      <c r="W126" s="52">
        <v>6117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24</v>
      </c>
      <c r="D129" s="52">
        <v>30</v>
      </c>
      <c r="E129" s="52">
        <v>27</v>
      </c>
      <c r="F129" s="52">
        <v>63</v>
      </c>
      <c r="G129" s="52">
        <v>58</v>
      </c>
      <c r="H129" s="52">
        <v>42</v>
      </c>
      <c r="I129" s="52">
        <v>48</v>
      </c>
      <c r="J129" s="52">
        <v>60</v>
      </c>
      <c r="K129" s="52">
        <v>44</v>
      </c>
      <c r="L129" s="52">
        <v>75</v>
      </c>
      <c r="M129" s="52">
        <v>23</v>
      </c>
      <c r="N129" s="52">
        <v>83</v>
      </c>
      <c r="O129" s="52">
        <v>121</v>
      </c>
      <c r="P129" s="52">
        <v>91</v>
      </c>
      <c r="Q129" s="52">
        <v>81</v>
      </c>
      <c r="R129" s="52">
        <v>113</v>
      </c>
      <c r="S129" s="52">
        <v>175</v>
      </c>
      <c r="T129" s="52">
        <v>116</v>
      </c>
      <c r="U129" s="52">
        <v>175</v>
      </c>
      <c r="V129" s="52">
        <v>173</v>
      </c>
      <c r="W129" s="52">
        <v>107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12117</v>
      </c>
      <c r="D131" s="52">
        <v>9260</v>
      </c>
      <c r="E131" s="52">
        <v>8939</v>
      </c>
      <c r="F131" s="52">
        <v>10056</v>
      </c>
      <c r="G131" s="52">
        <v>6291</v>
      </c>
      <c r="H131" s="52">
        <v>8058</v>
      </c>
      <c r="I131" s="52">
        <v>3490</v>
      </c>
      <c r="J131" s="52">
        <v>6553</v>
      </c>
      <c r="K131" s="52">
        <v>4091</v>
      </c>
      <c r="L131" s="52">
        <v>7176</v>
      </c>
      <c r="M131" s="52">
        <v>7856</v>
      </c>
      <c r="N131" s="52">
        <v>7073</v>
      </c>
      <c r="O131" s="52">
        <v>6673</v>
      </c>
      <c r="P131" s="52">
        <v>3606</v>
      </c>
      <c r="Q131" s="52">
        <v>5539</v>
      </c>
      <c r="R131" s="52">
        <v>8214</v>
      </c>
      <c r="S131" s="52">
        <v>13360</v>
      </c>
      <c r="T131" s="52">
        <v>7913</v>
      </c>
      <c r="U131" s="52">
        <v>13528</v>
      </c>
      <c r="V131" s="52">
        <v>7453</v>
      </c>
      <c r="W131" s="52">
        <v>5715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799</v>
      </c>
      <c r="D135" s="52">
        <v>54</v>
      </c>
      <c r="E135" s="52">
        <v>227</v>
      </c>
      <c r="F135" s="52">
        <v>622</v>
      </c>
      <c r="G135" s="52">
        <v>0</v>
      </c>
      <c r="H135" s="52">
        <v>196</v>
      </c>
      <c r="I135" s="52">
        <v>248</v>
      </c>
      <c r="J135" s="52">
        <v>351</v>
      </c>
      <c r="K135" s="52">
        <v>352</v>
      </c>
      <c r="L135" s="52">
        <v>431</v>
      </c>
      <c r="M135" s="52">
        <v>67</v>
      </c>
      <c r="N135" s="52">
        <v>58</v>
      </c>
      <c r="O135" s="52">
        <v>108</v>
      </c>
      <c r="P135" s="52">
        <v>350</v>
      </c>
      <c r="Q135" s="52">
        <v>365</v>
      </c>
      <c r="R135" s="52">
        <v>397</v>
      </c>
      <c r="S135" s="52">
        <v>440</v>
      </c>
      <c r="T135" s="52">
        <v>667</v>
      </c>
      <c r="U135" s="52">
        <v>0</v>
      </c>
      <c r="V135" s="52">
        <v>0</v>
      </c>
      <c r="W135" s="52">
        <v>402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795</v>
      </c>
      <c r="D140" s="52">
        <v>0</v>
      </c>
      <c r="E140" s="52">
        <v>943</v>
      </c>
      <c r="F140" s="52">
        <v>1038</v>
      </c>
      <c r="G140" s="52">
        <v>637</v>
      </c>
      <c r="H140" s="52">
        <v>800</v>
      </c>
      <c r="I140" s="52">
        <v>404</v>
      </c>
      <c r="J140" s="52">
        <v>1051</v>
      </c>
      <c r="K140" s="52">
        <v>738</v>
      </c>
      <c r="L140" s="52">
        <v>1191</v>
      </c>
      <c r="M140" s="52">
        <v>972</v>
      </c>
      <c r="N140" s="52">
        <v>585</v>
      </c>
      <c r="O140" s="52">
        <v>1092</v>
      </c>
      <c r="P140" s="52">
        <v>1290</v>
      </c>
      <c r="Q140" s="52">
        <v>1942</v>
      </c>
      <c r="R140" s="52">
        <v>2233</v>
      </c>
      <c r="S140" s="52">
        <v>1949</v>
      </c>
      <c r="T140" s="52">
        <v>1134</v>
      </c>
      <c r="U140" s="52">
        <v>801</v>
      </c>
      <c r="V140" s="52">
        <v>42</v>
      </c>
      <c r="W140" s="52">
        <v>26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12121</v>
      </c>
      <c r="D141" s="36">
        <v>9314</v>
      </c>
      <c r="E141" s="36">
        <v>8223</v>
      </c>
      <c r="F141" s="36">
        <v>9640</v>
      </c>
      <c r="G141" s="36">
        <v>5654</v>
      </c>
      <c r="H141" s="36">
        <v>7454</v>
      </c>
      <c r="I141" s="36">
        <v>3334</v>
      </c>
      <c r="J141" s="36">
        <v>5853</v>
      </c>
      <c r="K141" s="36">
        <v>3705</v>
      </c>
      <c r="L141" s="36">
        <v>6416</v>
      </c>
      <c r="M141" s="36">
        <v>6951</v>
      </c>
      <c r="N141" s="36">
        <v>6546</v>
      </c>
      <c r="O141" s="36">
        <v>5689</v>
      </c>
      <c r="P141" s="36">
        <v>2666</v>
      </c>
      <c r="Q141" s="36">
        <v>3962</v>
      </c>
      <c r="R141" s="36">
        <v>6378</v>
      </c>
      <c r="S141" s="36">
        <v>11851</v>
      </c>
      <c r="T141" s="36">
        <v>7446</v>
      </c>
      <c r="U141" s="36">
        <v>12727</v>
      </c>
      <c r="V141" s="36">
        <v>7411</v>
      </c>
      <c r="W141" s="36">
        <v>6091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444</v>
      </c>
      <c r="D163" s="52">
        <v>463</v>
      </c>
      <c r="E163" s="52">
        <v>537</v>
      </c>
      <c r="F163" s="52">
        <v>540</v>
      </c>
      <c r="G163" s="52">
        <v>778</v>
      </c>
      <c r="H163" s="52">
        <v>1234</v>
      </c>
      <c r="I163" s="52">
        <v>1687</v>
      </c>
      <c r="J163" s="52">
        <v>1882</v>
      </c>
      <c r="K163" s="52">
        <v>1022</v>
      </c>
      <c r="L163" s="52">
        <v>486</v>
      </c>
      <c r="M163" s="52">
        <v>390</v>
      </c>
      <c r="N163" s="52">
        <v>325</v>
      </c>
      <c r="O163" s="52">
        <v>259</v>
      </c>
      <c r="P163" s="52">
        <v>540</v>
      </c>
      <c r="Q163" s="52">
        <v>775</v>
      </c>
      <c r="R163" s="52">
        <v>1237</v>
      </c>
      <c r="S163" s="52">
        <v>1552</v>
      </c>
      <c r="T163" s="52">
        <v>1316</v>
      </c>
      <c r="U163" s="52">
        <v>1566</v>
      </c>
      <c r="V163" s="52">
        <v>1285</v>
      </c>
      <c r="W163" s="52">
        <v>1103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1</v>
      </c>
      <c r="E165" s="52">
        <v>2</v>
      </c>
      <c r="F165" s="52">
        <v>3</v>
      </c>
      <c r="G165" s="52">
        <v>7</v>
      </c>
      <c r="H165" s="52">
        <v>13</v>
      </c>
      <c r="I165" s="52">
        <v>25</v>
      </c>
      <c r="J165" s="52">
        <v>33</v>
      </c>
      <c r="K165" s="52">
        <v>20</v>
      </c>
      <c r="L165" s="52">
        <v>10</v>
      </c>
      <c r="M165" s="52">
        <v>6</v>
      </c>
      <c r="N165" s="52">
        <v>8</v>
      </c>
      <c r="O165" s="52">
        <v>7</v>
      </c>
      <c r="P165" s="52">
        <v>17</v>
      </c>
      <c r="Q165" s="52">
        <v>27</v>
      </c>
      <c r="R165" s="52">
        <v>47</v>
      </c>
      <c r="S165" s="52">
        <v>66</v>
      </c>
      <c r="T165" s="52">
        <v>60</v>
      </c>
      <c r="U165" s="52">
        <v>78</v>
      </c>
      <c r="V165" s="52">
        <v>72</v>
      </c>
      <c r="W165" s="52">
        <v>65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444</v>
      </c>
      <c r="D171" s="52">
        <v>463</v>
      </c>
      <c r="E171" s="52">
        <v>537</v>
      </c>
      <c r="F171" s="52">
        <v>540</v>
      </c>
      <c r="G171" s="52">
        <v>778</v>
      </c>
      <c r="H171" s="52">
        <v>1234</v>
      </c>
      <c r="I171" s="52">
        <v>1687</v>
      </c>
      <c r="J171" s="52">
        <v>1882</v>
      </c>
      <c r="K171" s="52">
        <v>1022</v>
      </c>
      <c r="L171" s="52">
        <v>486</v>
      </c>
      <c r="M171" s="52">
        <v>390</v>
      </c>
      <c r="N171" s="52">
        <v>325</v>
      </c>
      <c r="O171" s="52">
        <v>259</v>
      </c>
      <c r="P171" s="52">
        <v>540</v>
      </c>
      <c r="Q171" s="52">
        <v>775</v>
      </c>
      <c r="R171" s="52">
        <v>1237</v>
      </c>
      <c r="S171" s="52">
        <v>1552</v>
      </c>
      <c r="T171" s="52">
        <v>1316</v>
      </c>
      <c r="U171" s="52">
        <v>1566</v>
      </c>
      <c r="V171" s="52">
        <v>1285</v>
      </c>
      <c r="W171" s="52">
        <v>1103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27</v>
      </c>
      <c r="D176" s="52">
        <v>0</v>
      </c>
      <c r="E176" s="52">
        <v>55</v>
      </c>
      <c r="F176" s="52">
        <v>53</v>
      </c>
      <c r="G176" s="52">
        <v>79</v>
      </c>
      <c r="H176" s="52">
        <v>120</v>
      </c>
      <c r="I176" s="52">
        <v>182</v>
      </c>
      <c r="J176" s="52">
        <v>286</v>
      </c>
      <c r="K176" s="52">
        <v>170</v>
      </c>
      <c r="L176" s="52">
        <v>76</v>
      </c>
      <c r="M176" s="52">
        <v>48</v>
      </c>
      <c r="N176" s="52">
        <v>27</v>
      </c>
      <c r="O176" s="52">
        <v>42</v>
      </c>
      <c r="P176" s="52">
        <v>176</v>
      </c>
      <c r="Q176" s="52">
        <v>255</v>
      </c>
      <c r="R176" s="52">
        <v>321</v>
      </c>
      <c r="S176" s="52">
        <v>219</v>
      </c>
      <c r="T176" s="52">
        <v>174</v>
      </c>
      <c r="U176" s="52">
        <v>93</v>
      </c>
      <c r="V176" s="52">
        <v>7</v>
      </c>
      <c r="W176" s="52">
        <v>5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417</v>
      </c>
      <c r="D177" s="36">
        <v>463</v>
      </c>
      <c r="E177" s="36">
        <v>482</v>
      </c>
      <c r="F177" s="36">
        <v>487</v>
      </c>
      <c r="G177" s="36">
        <v>699</v>
      </c>
      <c r="H177" s="36">
        <v>1114</v>
      </c>
      <c r="I177" s="36">
        <v>1505</v>
      </c>
      <c r="J177" s="36">
        <v>1596</v>
      </c>
      <c r="K177" s="36">
        <v>852</v>
      </c>
      <c r="L177" s="36">
        <v>410</v>
      </c>
      <c r="M177" s="36">
        <v>342</v>
      </c>
      <c r="N177" s="36">
        <v>298</v>
      </c>
      <c r="O177" s="36">
        <v>217</v>
      </c>
      <c r="P177" s="36">
        <v>364</v>
      </c>
      <c r="Q177" s="36">
        <v>520</v>
      </c>
      <c r="R177" s="36">
        <v>916</v>
      </c>
      <c r="S177" s="36">
        <v>1333</v>
      </c>
      <c r="T177" s="36">
        <v>1142</v>
      </c>
      <c r="U177" s="36">
        <v>1473</v>
      </c>
      <c r="V177" s="36">
        <v>1278</v>
      </c>
      <c r="W177" s="36">
        <v>1098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21</v>
      </c>
      <c r="D5" s="52">
        <v>608</v>
      </c>
      <c r="E5" s="52">
        <v>181</v>
      </c>
      <c r="F5" s="52">
        <v>724</v>
      </c>
      <c r="G5" s="52">
        <v>613</v>
      </c>
      <c r="H5" s="52">
        <v>0</v>
      </c>
      <c r="I5" s="52">
        <v>0</v>
      </c>
      <c r="J5" s="52">
        <v>0</v>
      </c>
      <c r="K5" s="52">
        <v>0</v>
      </c>
      <c r="L5" s="52">
        <v>202</v>
      </c>
      <c r="M5" s="52">
        <v>1425</v>
      </c>
      <c r="N5" s="52">
        <v>1185</v>
      </c>
      <c r="O5" s="52">
        <v>637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5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2</v>
      </c>
      <c r="E8" s="52">
        <v>1</v>
      </c>
      <c r="F8" s="52">
        <v>1</v>
      </c>
      <c r="G8" s="52">
        <v>4</v>
      </c>
      <c r="H8" s="52">
        <v>2</v>
      </c>
      <c r="I8" s="52">
        <v>1</v>
      </c>
      <c r="J8" s="52">
        <v>0</v>
      </c>
      <c r="K8" s="52">
        <v>0</v>
      </c>
      <c r="L8" s="52">
        <v>0</v>
      </c>
      <c r="M8" s="52">
        <v>1</v>
      </c>
      <c r="N8" s="52">
        <v>8</v>
      </c>
      <c r="O8" s="52">
        <v>14</v>
      </c>
      <c r="P8" s="52">
        <v>8</v>
      </c>
      <c r="Q8" s="52">
        <v>2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172</v>
      </c>
      <c r="D10" s="52">
        <f>RES_hhdet_in!D10-RES_hhdet_in_new!D10</f>
        <v>496</v>
      </c>
      <c r="E10" s="52">
        <f>RES_hhdet_in!E10-RES_hhdet_in_new!E10</f>
        <v>429</v>
      </c>
      <c r="F10" s="52">
        <f>RES_hhdet_in!F10-RES_hhdet_in_new!F10</f>
        <v>659</v>
      </c>
      <c r="G10" s="52">
        <f>RES_hhdet_in!G10-RES_hhdet_in_new!G10</f>
        <v>399</v>
      </c>
      <c r="H10" s="52">
        <f>RES_hhdet_in!H10-RES_hhdet_in_new!H10</f>
        <v>259</v>
      </c>
      <c r="I10" s="52">
        <f>RES_hhdet_in!I10-RES_hhdet_in_new!I10</f>
        <v>1764</v>
      </c>
      <c r="J10" s="52">
        <f>RES_hhdet_in!J10-RES_hhdet_in_new!J10</f>
        <v>1356</v>
      </c>
      <c r="K10" s="52">
        <f>RES_hhdet_in!K10-RES_hhdet_in_new!K10</f>
        <v>1047</v>
      </c>
      <c r="L10" s="52">
        <f>RES_hhdet_in!L10-RES_hhdet_in_new!L10</f>
        <v>224</v>
      </c>
      <c r="M10" s="52">
        <f>RES_hhdet_in!M10-RES_hhdet_in_new!M10</f>
        <v>1050</v>
      </c>
      <c r="N10" s="52">
        <f>RES_hhdet_in!N10-RES_hhdet_in_new!N10</f>
        <v>1126</v>
      </c>
      <c r="O10" s="52">
        <f>RES_hhdet_in!O10-RES_hhdet_in_new!O10</f>
        <v>761</v>
      </c>
      <c r="P10" s="52">
        <f>RES_hhdet_in!P10-RES_hhdet_in_new!P10</f>
        <v>585</v>
      </c>
      <c r="Q10" s="52">
        <f>RES_hhdet_in!Q10-RES_hhdet_in_new!Q10</f>
        <v>1096</v>
      </c>
      <c r="R10" s="52">
        <f>RES_hhdet_in!R10-RES_hhdet_in_new!R10</f>
        <v>757</v>
      </c>
      <c r="S10" s="52">
        <f>RES_hhdet_in!S10-RES_hhdet_in_new!S10</f>
        <v>363</v>
      </c>
      <c r="T10" s="52">
        <f>RES_hhdet_in!T10-RES_hhdet_in_new!T10</f>
        <v>165</v>
      </c>
      <c r="U10" s="52">
        <f>RES_hhdet_in!U10-RES_hhdet_in_new!U10</f>
        <v>7</v>
      </c>
      <c r="V10" s="52">
        <f>RES_hhdet_in!V10-RES_hhdet_in_new!V10</f>
        <v>95</v>
      </c>
      <c r="W10" s="52">
        <f>RES_hhdet_in!W10-RES_hhdet_in_new!W10</f>
        <v>118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142</v>
      </c>
      <c r="E15" s="52">
        <f>RES_hhdet_in!E15-RES_hhdet_in_new!E15</f>
        <v>0</v>
      </c>
      <c r="F15" s="52">
        <f>RES_hhdet_in!F15-RES_hhdet_in_new!F15</f>
        <v>68</v>
      </c>
      <c r="G15" s="52">
        <f>RES_hhdet_in!G15-RES_hhdet_in_new!G15</f>
        <v>251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375</v>
      </c>
      <c r="N15" s="52">
        <f>RES_hhdet_in!N15-RES_hhdet_in_new!N15</f>
        <v>104</v>
      </c>
      <c r="O15" s="52">
        <f>RES_hhdet_in!O15-RES_hhdet_in_new!O15</f>
        <v>10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2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1</v>
      </c>
      <c r="V15" s="52">
        <f>RES_hhdet_in!V15-RES_hhdet_in_new!V15</f>
        <v>2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477</v>
      </c>
      <c r="D20" s="52">
        <v>792</v>
      </c>
      <c r="E20" s="52">
        <v>599</v>
      </c>
      <c r="F20" s="52">
        <v>726</v>
      </c>
      <c r="G20" s="52">
        <v>855</v>
      </c>
      <c r="H20" s="52">
        <v>553</v>
      </c>
      <c r="I20" s="52">
        <v>231</v>
      </c>
      <c r="J20" s="52">
        <v>240</v>
      </c>
      <c r="K20" s="52">
        <v>176</v>
      </c>
      <c r="L20" s="52">
        <v>216</v>
      </c>
      <c r="M20" s="52">
        <v>431</v>
      </c>
      <c r="N20" s="52">
        <v>499</v>
      </c>
      <c r="O20" s="52">
        <v>449</v>
      </c>
      <c r="P20" s="52">
        <v>271</v>
      </c>
      <c r="Q20" s="52">
        <v>253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59</v>
      </c>
      <c r="D21" s="52">
        <v>0</v>
      </c>
      <c r="E21" s="52">
        <v>102</v>
      </c>
      <c r="F21" s="52">
        <v>146</v>
      </c>
      <c r="G21" s="52">
        <v>140</v>
      </c>
      <c r="H21" s="52">
        <v>78</v>
      </c>
      <c r="I21" s="52">
        <v>32</v>
      </c>
      <c r="J21" s="52">
        <v>95</v>
      </c>
      <c r="K21" s="52">
        <v>66</v>
      </c>
      <c r="L21" s="52">
        <v>9</v>
      </c>
      <c r="M21" s="52">
        <v>147</v>
      </c>
      <c r="N21" s="52">
        <v>101</v>
      </c>
      <c r="O21" s="52">
        <v>94</v>
      </c>
      <c r="P21" s="52">
        <v>5</v>
      </c>
      <c r="Q21" s="52">
        <v>251</v>
      </c>
      <c r="R21" s="52">
        <v>36</v>
      </c>
      <c r="S21" s="52">
        <v>0</v>
      </c>
      <c r="T21" s="52">
        <v>0</v>
      </c>
      <c r="U21" s="52">
        <v>0</v>
      </c>
      <c r="V21" s="52">
        <v>1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898</v>
      </c>
      <c r="D22" s="36">
        <v>1249</v>
      </c>
      <c r="E22" s="36">
        <v>897</v>
      </c>
      <c r="F22" s="36">
        <v>1350</v>
      </c>
      <c r="G22" s="36">
        <v>1247</v>
      </c>
      <c r="H22" s="36">
        <v>724</v>
      </c>
      <c r="I22" s="36">
        <v>260</v>
      </c>
      <c r="J22" s="36">
        <v>529</v>
      </c>
      <c r="K22" s="36">
        <v>327</v>
      </c>
      <c r="L22" s="36">
        <v>54</v>
      </c>
      <c r="M22" s="36">
        <v>1050</v>
      </c>
      <c r="N22" s="36">
        <v>1140</v>
      </c>
      <c r="O22" s="36">
        <v>495</v>
      </c>
      <c r="P22" s="36">
        <v>8</v>
      </c>
      <c r="Q22" s="36">
        <v>506</v>
      </c>
      <c r="R22" s="36">
        <v>109</v>
      </c>
      <c r="S22" s="36">
        <v>1</v>
      </c>
      <c r="T22" s="36">
        <v>1</v>
      </c>
      <c r="U22" s="36">
        <v>9</v>
      </c>
      <c r="V22" s="36">
        <v>225</v>
      </c>
      <c r="W22" s="36">
        <v>94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0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0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0</v>
      </c>
      <c r="O35" s="52">
        <f>RES_hhdet_in!O35-RES_hhdet_in_new!O35</f>
        <v>0</v>
      </c>
      <c r="P35" s="52">
        <f>RES_hhdet_in!P35-RES_hhdet_in_new!P35</f>
        <v>0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0</v>
      </c>
      <c r="V35" s="52">
        <f>RES_hhdet_in!V35-RES_hhdet_in_new!V35</f>
        <v>0</v>
      </c>
      <c r="W35" s="52">
        <f>RES_hhdet_in!W35-RES_hhdet_in_new!W35</f>
        <v>0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160</v>
      </c>
      <c r="K45" s="52">
        <v>125</v>
      </c>
      <c r="L45" s="52">
        <v>280</v>
      </c>
      <c r="M45" s="52">
        <v>519</v>
      </c>
      <c r="N45" s="52">
        <v>519</v>
      </c>
      <c r="O45" s="52">
        <v>356</v>
      </c>
      <c r="P45" s="52">
        <v>0</v>
      </c>
      <c r="Q45" s="52">
        <v>0</v>
      </c>
      <c r="R45" s="52">
        <v>2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</v>
      </c>
      <c r="D48" s="52">
        <v>1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1</v>
      </c>
      <c r="M48" s="52">
        <v>1</v>
      </c>
      <c r="N48" s="52">
        <v>3</v>
      </c>
      <c r="O48" s="52">
        <v>6</v>
      </c>
      <c r="P48" s="52">
        <v>5</v>
      </c>
      <c r="Q48" s="52">
        <v>2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18</v>
      </c>
      <c r="D50" s="52">
        <f>RES_hhdet_in!D50-RES_hhdet_in_new!D50</f>
        <v>158</v>
      </c>
      <c r="E50" s="52">
        <f>RES_hhdet_in!E50-RES_hhdet_in_new!E50</f>
        <v>711</v>
      </c>
      <c r="F50" s="52">
        <f>RES_hhdet_in!F50-RES_hhdet_in_new!F50</f>
        <v>882</v>
      </c>
      <c r="G50" s="52">
        <f>RES_hhdet_in!G50-RES_hhdet_in_new!G50</f>
        <v>404</v>
      </c>
      <c r="H50" s="52">
        <f>RES_hhdet_in!H50-RES_hhdet_in_new!H50</f>
        <v>69</v>
      </c>
      <c r="I50" s="52">
        <f>RES_hhdet_in!I50-RES_hhdet_in_new!I50</f>
        <v>181</v>
      </c>
      <c r="J50" s="52">
        <f>RES_hhdet_in!J50-RES_hhdet_in_new!J50</f>
        <v>146</v>
      </c>
      <c r="K50" s="52">
        <f>RES_hhdet_in!K50-RES_hhdet_in_new!K50</f>
        <v>312</v>
      </c>
      <c r="L50" s="52">
        <f>RES_hhdet_in!L50-RES_hhdet_in_new!L50</f>
        <v>334</v>
      </c>
      <c r="M50" s="52">
        <f>RES_hhdet_in!M50-RES_hhdet_in_new!M50</f>
        <v>499</v>
      </c>
      <c r="N50" s="52">
        <f>RES_hhdet_in!N50-RES_hhdet_in_new!N50</f>
        <v>499</v>
      </c>
      <c r="O50" s="52">
        <f>RES_hhdet_in!O50-RES_hhdet_in_new!O50</f>
        <v>343</v>
      </c>
      <c r="P50" s="52">
        <f>RES_hhdet_in!P50-RES_hhdet_in_new!P50</f>
        <v>61</v>
      </c>
      <c r="Q50" s="52">
        <f>RES_hhdet_in!Q50-RES_hhdet_in_new!Q50</f>
        <v>172</v>
      </c>
      <c r="R50" s="52">
        <f>RES_hhdet_in!R50-RES_hhdet_in_new!R50</f>
        <v>332</v>
      </c>
      <c r="S50" s="52">
        <f>RES_hhdet_in!S50-RES_hhdet_in_new!S50</f>
        <v>289</v>
      </c>
      <c r="T50" s="52">
        <f>RES_hhdet_in!T50-RES_hhdet_in_new!T50</f>
        <v>156</v>
      </c>
      <c r="U50" s="52">
        <f>RES_hhdet_in!U50-RES_hhdet_in_new!U50</f>
        <v>77</v>
      </c>
      <c r="V50" s="52">
        <f>RES_hhdet_in!V50-RES_hhdet_in_new!V50</f>
        <v>45</v>
      </c>
      <c r="W50" s="52">
        <f>RES_hhdet_in!W50-RES_hhdet_in_new!W50</f>
        <v>140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17</v>
      </c>
      <c r="D54" s="52">
        <f>RES_hhdet_in!D54-RES_hhdet_in_new!D54</f>
        <v>3</v>
      </c>
      <c r="E54" s="52">
        <f>RES_hhdet_in!E54-RES_hhdet_in_new!E54</f>
        <v>4</v>
      </c>
      <c r="F54" s="52">
        <f>RES_hhdet_in!F54-RES_hhdet_in_new!F54</f>
        <v>2</v>
      </c>
      <c r="G54" s="52">
        <f>RES_hhdet_in!G54-RES_hhdet_in_new!G54</f>
        <v>20</v>
      </c>
      <c r="H54" s="52">
        <f>RES_hhdet_in!H54-RES_hhdet_in_new!H54</f>
        <v>39</v>
      </c>
      <c r="I54" s="52">
        <f>RES_hhdet_in!I54-RES_hhdet_in_new!I54</f>
        <v>21</v>
      </c>
      <c r="J54" s="52">
        <f>RES_hhdet_in!J54-RES_hhdet_in_new!J54</f>
        <v>14</v>
      </c>
      <c r="K54" s="52">
        <f>RES_hhdet_in!K54-RES_hhdet_in_new!K54</f>
        <v>1</v>
      </c>
      <c r="L54" s="52">
        <f>RES_hhdet_in!L54-RES_hhdet_in_new!L54</f>
        <v>9</v>
      </c>
      <c r="M54" s="52">
        <f>RES_hhdet_in!M54-RES_hhdet_in_new!M54</f>
        <v>20</v>
      </c>
      <c r="N54" s="52">
        <f>RES_hhdet_in!N54-RES_hhdet_in_new!N54</f>
        <v>20</v>
      </c>
      <c r="O54" s="52">
        <f>RES_hhdet_in!O54-RES_hhdet_in_new!O54</f>
        <v>13</v>
      </c>
      <c r="P54" s="52">
        <f>RES_hhdet_in!P54-RES_hhdet_in_new!P54</f>
        <v>4</v>
      </c>
      <c r="Q54" s="52">
        <f>RES_hhdet_in!Q54-RES_hhdet_in_new!Q54</f>
        <v>4</v>
      </c>
      <c r="R54" s="52">
        <f>RES_hhdet_in!R54-RES_hhdet_in_new!R54</f>
        <v>1</v>
      </c>
      <c r="S54" s="52">
        <f>RES_hhdet_in!S54-RES_hhdet_in_new!S54</f>
        <v>0</v>
      </c>
      <c r="T54" s="52">
        <f>RES_hhdet_in!T54-RES_hhdet_in_new!T54</f>
        <v>7</v>
      </c>
      <c r="U54" s="52">
        <f>RES_hhdet_in!U54-RES_hhdet_in_new!U54</f>
        <v>14</v>
      </c>
      <c r="V54" s="52">
        <f>RES_hhdet_in!V54-RES_hhdet_in_new!V54</f>
        <v>9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36</v>
      </c>
      <c r="D59" s="52">
        <v>0</v>
      </c>
      <c r="E59" s="52">
        <v>8</v>
      </c>
      <c r="F59" s="52">
        <v>5</v>
      </c>
      <c r="G59" s="52">
        <v>79</v>
      </c>
      <c r="H59" s="52">
        <v>120</v>
      </c>
      <c r="I59" s="52">
        <v>50</v>
      </c>
      <c r="J59" s="52">
        <v>23</v>
      </c>
      <c r="K59" s="52">
        <v>20</v>
      </c>
      <c r="L59" s="52">
        <v>44</v>
      </c>
      <c r="M59" s="52">
        <v>63</v>
      </c>
      <c r="N59" s="52">
        <v>43</v>
      </c>
      <c r="O59" s="52">
        <v>66</v>
      </c>
      <c r="P59" s="52">
        <v>23</v>
      </c>
      <c r="Q59" s="52">
        <v>26</v>
      </c>
      <c r="R59" s="52">
        <v>21</v>
      </c>
      <c r="S59" s="52">
        <v>10</v>
      </c>
      <c r="T59" s="52">
        <v>24</v>
      </c>
      <c r="U59" s="52">
        <v>15</v>
      </c>
      <c r="V59" s="52">
        <v>1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544</v>
      </c>
      <c r="D60" s="36">
        <v>470</v>
      </c>
      <c r="E60" s="36">
        <v>65</v>
      </c>
      <c r="F60" s="36">
        <v>44</v>
      </c>
      <c r="G60" s="36">
        <v>701</v>
      </c>
      <c r="H60" s="36">
        <v>1115</v>
      </c>
      <c r="I60" s="36">
        <v>416</v>
      </c>
      <c r="J60" s="36">
        <v>137</v>
      </c>
      <c r="K60" s="36">
        <v>105</v>
      </c>
      <c r="L60" s="36">
        <v>241</v>
      </c>
      <c r="M60" s="36">
        <v>469</v>
      </c>
      <c r="N60" s="36">
        <v>503</v>
      </c>
      <c r="O60" s="36">
        <v>348</v>
      </c>
      <c r="P60" s="36">
        <v>47</v>
      </c>
      <c r="Q60" s="36">
        <v>58</v>
      </c>
      <c r="R60" s="36">
        <v>59</v>
      </c>
      <c r="S60" s="36">
        <v>68</v>
      </c>
      <c r="T60" s="36">
        <v>174</v>
      </c>
      <c r="U60" s="36">
        <v>263</v>
      </c>
      <c r="V60" s="36">
        <v>262</v>
      </c>
      <c r="W60" s="36">
        <v>108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713</v>
      </c>
      <c r="D64" s="52">
        <v>821</v>
      </c>
      <c r="E64" s="52">
        <v>1540</v>
      </c>
      <c r="F64" s="52">
        <v>2139</v>
      </c>
      <c r="G64" s="52">
        <v>2961</v>
      </c>
      <c r="H64" s="52">
        <v>2303</v>
      </c>
      <c r="I64" s="52">
        <v>2004</v>
      </c>
      <c r="J64" s="52">
        <v>1744</v>
      </c>
      <c r="K64" s="52">
        <v>2101</v>
      </c>
      <c r="L64" s="52">
        <v>2254</v>
      </c>
      <c r="M64" s="52">
        <v>2461</v>
      </c>
      <c r="N64" s="52">
        <v>2667</v>
      </c>
      <c r="O64" s="52">
        <v>2244</v>
      </c>
      <c r="P64" s="52">
        <v>1156</v>
      </c>
      <c r="Q64" s="52">
        <v>1345</v>
      </c>
      <c r="R64" s="52">
        <v>1942</v>
      </c>
      <c r="S64" s="52">
        <v>1613</v>
      </c>
      <c r="T64" s="52">
        <v>2398</v>
      </c>
      <c r="U64" s="52">
        <v>2684</v>
      </c>
      <c r="V64" s="52">
        <v>3055</v>
      </c>
      <c r="W64" s="52">
        <v>3111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</v>
      </c>
      <c r="D67" s="52">
        <v>2</v>
      </c>
      <c r="E67" s="52">
        <v>2</v>
      </c>
      <c r="F67" s="52">
        <v>5</v>
      </c>
      <c r="G67" s="52">
        <v>16</v>
      </c>
      <c r="H67" s="52">
        <v>9</v>
      </c>
      <c r="I67" s="52">
        <v>19</v>
      </c>
      <c r="J67" s="52">
        <v>12</v>
      </c>
      <c r="K67" s="52">
        <v>10</v>
      </c>
      <c r="L67" s="52">
        <v>12</v>
      </c>
      <c r="M67" s="52">
        <v>14</v>
      </c>
      <c r="N67" s="52">
        <v>24</v>
      </c>
      <c r="O67" s="52">
        <v>28</v>
      </c>
      <c r="P67" s="52">
        <v>29</v>
      </c>
      <c r="Q67" s="52">
        <v>36</v>
      </c>
      <c r="R67" s="52">
        <v>36</v>
      </c>
      <c r="S67" s="52">
        <v>35</v>
      </c>
      <c r="T67" s="52">
        <v>29</v>
      </c>
      <c r="U67" s="52">
        <v>35</v>
      </c>
      <c r="V67" s="52">
        <v>63</v>
      </c>
      <c r="W67" s="52">
        <v>68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713</v>
      </c>
      <c r="D69" s="52">
        <f>RES_hhdet_in!D69-RES_hhdet_in_new!D69</f>
        <v>816</v>
      </c>
      <c r="E69" s="52">
        <f>RES_hhdet_in!E69-RES_hhdet_in_new!E69</f>
        <v>1515</v>
      </c>
      <c r="F69" s="52">
        <f>RES_hhdet_in!F69-RES_hhdet_in_new!F69</f>
        <v>2097</v>
      </c>
      <c r="G69" s="52">
        <f>RES_hhdet_in!G69-RES_hhdet_in_new!G69</f>
        <v>2901</v>
      </c>
      <c r="H69" s="52">
        <f>RES_hhdet_in!H69-RES_hhdet_in_new!H69</f>
        <v>2257</v>
      </c>
      <c r="I69" s="52">
        <f>RES_hhdet_in!I69-RES_hhdet_in_new!I69</f>
        <v>1950</v>
      </c>
      <c r="J69" s="52">
        <f>RES_hhdet_in!J69-RES_hhdet_in_new!J69</f>
        <v>1733</v>
      </c>
      <c r="K69" s="52">
        <f>RES_hhdet_in!K69-RES_hhdet_in_new!K69</f>
        <v>2082</v>
      </c>
      <c r="L69" s="52">
        <f>RES_hhdet_in!L69-RES_hhdet_in_new!L69</f>
        <v>2253</v>
      </c>
      <c r="M69" s="52">
        <f>RES_hhdet_in!M69-RES_hhdet_in_new!M69</f>
        <v>2464</v>
      </c>
      <c r="N69" s="52">
        <f>RES_hhdet_in!N69-RES_hhdet_in_new!N69</f>
        <v>2671</v>
      </c>
      <c r="O69" s="52">
        <f>RES_hhdet_in!O69-RES_hhdet_in_new!O69</f>
        <v>2255</v>
      </c>
      <c r="P69" s="52">
        <f>RES_hhdet_in!P69-RES_hhdet_in_new!P69</f>
        <v>1208</v>
      </c>
      <c r="Q69" s="52">
        <f>RES_hhdet_in!Q69-RES_hhdet_in_new!Q69</f>
        <v>1381</v>
      </c>
      <c r="R69" s="52">
        <f>RES_hhdet_in!R69-RES_hhdet_in_new!R69</f>
        <v>1965</v>
      </c>
      <c r="S69" s="52">
        <f>RES_hhdet_in!S69-RES_hhdet_in_new!S69</f>
        <v>1663</v>
      </c>
      <c r="T69" s="52">
        <f>RES_hhdet_in!T69-RES_hhdet_in_new!T69</f>
        <v>2425</v>
      </c>
      <c r="U69" s="52">
        <f>RES_hhdet_in!U69-RES_hhdet_in_new!U69</f>
        <v>2718</v>
      </c>
      <c r="V69" s="52">
        <f>RES_hhdet_in!V69-RES_hhdet_in_new!V69</f>
        <v>3081</v>
      </c>
      <c r="W69" s="52">
        <f>RES_hhdet_in!W69-RES_hhdet_in_new!W69</f>
        <v>3131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55</v>
      </c>
      <c r="D73" s="52">
        <f>RES_hhdet_in!D73-RES_hhdet_in_new!D73</f>
        <v>62</v>
      </c>
      <c r="E73" s="52">
        <f>RES_hhdet_in!E73-RES_hhdet_in_new!E73</f>
        <v>81</v>
      </c>
      <c r="F73" s="52">
        <f>RES_hhdet_in!F73-RES_hhdet_in_new!F73</f>
        <v>103</v>
      </c>
      <c r="G73" s="52">
        <f>RES_hhdet_in!G73-RES_hhdet_in_new!G73</f>
        <v>127</v>
      </c>
      <c r="H73" s="52">
        <f>RES_hhdet_in!H73-RES_hhdet_in_new!H73</f>
        <v>125</v>
      </c>
      <c r="I73" s="52">
        <f>RES_hhdet_in!I73-RES_hhdet_in_new!I73</f>
        <v>91</v>
      </c>
      <c r="J73" s="52">
        <f>RES_hhdet_in!J73-RES_hhdet_in_new!J73</f>
        <v>80</v>
      </c>
      <c r="K73" s="52">
        <f>RES_hhdet_in!K73-RES_hhdet_in_new!K73</f>
        <v>123</v>
      </c>
      <c r="L73" s="52">
        <f>RES_hhdet_in!L73-RES_hhdet_in_new!L73</f>
        <v>119</v>
      </c>
      <c r="M73" s="52">
        <f>RES_hhdet_in!M73-RES_hhdet_in_new!M73</f>
        <v>139</v>
      </c>
      <c r="N73" s="52">
        <f>RES_hhdet_in!N73-RES_hhdet_in_new!N73</f>
        <v>146</v>
      </c>
      <c r="O73" s="52">
        <f>RES_hhdet_in!O73-RES_hhdet_in_new!O73</f>
        <v>141</v>
      </c>
      <c r="P73" s="52">
        <f>RES_hhdet_in!P73-RES_hhdet_in_new!P73</f>
        <v>97</v>
      </c>
      <c r="Q73" s="52">
        <f>RES_hhdet_in!Q73-RES_hhdet_in_new!Q73</f>
        <v>99</v>
      </c>
      <c r="R73" s="52">
        <f>RES_hhdet_in!R73-RES_hhdet_in_new!R73</f>
        <v>117</v>
      </c>
      <c r="S73" s="52">
        <f>RES_hhdet_in!S73-RES_hhdet_in_new!S73</f>
        <v>108</v>
      </c>
      <c r="T73" s="52">
        <f>RES_hhdet_in!T73-RES_hhdet_in_new!T73</f>
        <v>129</v>
      </c>
      <c r="U73" s="52">
        <f>RES_hhdet_in!U73-RES_hhdet_in_new!U73</f>
        <v>132</v>
      </c>
      <c r="V73" s="52">
        <f>RES_hhdet_in!V73-RES_hhdet_in_new!V73</f>
        <v>143</v>
      </c>
      <c r="W73" s="52">
        <f>RES_hhdet_in!W73-RES_hhdet_in_new!W73</f>
        <v>155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2330</v>
      </c>
      <c r="D78" s="52">
        <v>2487</v>
      </c>
      <c r="E78" s="52">
        <v>3224</v>
      </c>
      <c r="F78" s="52">
        <v>3898</v>
      </c>
      <c r="G78" s="52">
        <v>4848</v>
      </c>
      <c r="H78" s="52">
        <v>4567</v>
      </c>
      <c r="I78" s="52">
        <v>2702</v>
      </c>
      <c r="J78" s="52">
        <v>2565</v>
      </c>
      <c r="K78" s="52">
        <v>3322</v>
      </c>
      <c r="L78" s="52">
        <v>4744</v>
      </c>
      <c r="M78" s="52">
        <v>5328</v>
      </c>
      <c r="N78" s="52">
        <v>5745</v>
      </c>
      <c r="O78" s="52">
        <v>5162</v>
      </c>
      <c r="P78" s="52">
        <v>3794</v>
      </c>
      <c r="Q78" s="52">
        <v>3863</v>
      </c>
      <c r="R78" s="52">
        <v>4539</v>
      </c>
      <c r="S78" s="52">
        <v>4439</v>
      </c>
      <c r="T78" s="52">
        <v>5414</v>
      </c>
      <c r="U78" s="52">
        <v>5628</v>
      </c>
      <c r="V78" s="52">
        <v>5756</v>
      </c>
      <c r="W78" s="52">
        <v>5503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158</v>
      </c>
      <c r="D79" s="36">
        <v>113</v>
      </c>
      <c r="E79" s="36">
        <v>134</v>
      </c>
      <c r="F79" s="36">
        <v>167</v>
      </c>
      <c r="G79" s="36">
        <v>257</v>
      </c>
      <c r="H79" s="36">
        <v>275</v>
      </c>
      <c r="I79" s="36">
        <v>350</v>
      </c>
      <c r="J79" s="36">
        <v>308</v>
      </c>
      <c r="K79" s="36">
        <v>613</v>
      </c>
      <c r="L79" s="36">
        <v>72</v>
      </c>
      <c r="M79" s="36">
        <v>167</v>
      </c>
      <c r="N79" s="36">
        <v>33</v>
      </c>
      <c r="O79" s="36">
        <v>310</v>
      </c>
      <c r="P79" s="36">
        <v>386</v>
      </c>
      <c r="Q79" s="36">
        <v>402</v>
      </c>
      <c r="R79" s="36">
        <v>367</v>
      </c>
      <c r="S79" s="36">
        <v>300</v>
      </c>
      <c r="T79" s="36">
        <v>172</v>
      </c>
      <c r="U79" s="36">
        <v>213</v>
      </c>
      <c r="V79" s="36">
        <v>261</v>
      </c>
      <c r="W79" s="36">
        <v>383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6796</v>
      </c>
      <c r="D83" s="52">
        <v>12216</v>
      </c>
      <c r="E83" s="52">
        <v>12782</v>
      </c>
      <c r="F83" s="52">
        <v>9203</v>
      </c>
      <c r="G83" s="52">
        <v>9157</v>
      </c>
      <c r="H83" s="52">
        <v>13613</v>
      </c>
      <c r="I83" s="52">
        <v>22384</v>
      </c>
      <c r="J83" s="52">
        <v>19306</v>
      </c>
      <c r="K83" s="52">
        <v>18633</v>
      </c>
      <c r="L83" s="52">
        <v>12011</v>
      </c>
      <c r="M83" s="52">
        <v>11285</v>
      </c>
      <c r="N83" s="52">
        <v>16119</v>
      </c>
      <c r="O83" s="52">
        <v>16736</v>
      </c>
      <c r="P83" s="52">
        <v>8106</v>
      </c>
      <c r="Q83" s="52">
        <v>10141</v>
      </c>
      <c r="R83" s="52">
        <v>11001</v>
      </c>
      <c r="S83" s="52">
        <v>12607</v>
      </c>
      <c r="T83" s="52">
        <v>14917</v>
      </c>
      <c r="U83" s="52">
        <v>13637</v>
      </c>
      <c r="V83" s="52">
        <v>17409</v>
      </c>
      <c r="W83" s="52">
        <v>16301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12</v>
      </c>
      <c r="D86" s="52">
        <v>18</v>
      </c>
      <c r="E86" s="52">
        <v>17</v>
      </c>
      <c r="F86" s="52">
        <v>56</v>
      </c>
      <c r="G86" s="52">
        <v>95</v>
      </c>
      <c r="H86" s="52">
        <v>34</v>
      </c>
      <c r="I86" s="52">
        <v>89</v>
      </c>
      <c r="J86" s="52">
        <v>102</v>
      </c>
      <c r="K86" s="52">
        <v>118</v>
      </c>
      <c r="L86" s="52">
        <v>120</v>
      </c>
      <c r="M86" s="52">
        <v>106</v>
      </c>
      <c r="N86" s="52">
        <v>128</v>
      </c>
      <c r="O86" s="52">
        <v>159</v>
      </c>
      <c r="P86" s="52">
        <v>210</v>
      </c>
      <c r="Q86" s="52">
        <v>269</v>
      </c>
      <c r="R86" s="52">
        <v>281</v>
      </c>
      <c r="S86" s="52">
        <v>243</v>
      </c>
      <c r="T86" s="52">
        <v>202</v>
      </c>
      <c r="U86" s="52">
        <v>259</v>
      </c>
      <c r="V86" s="52">
        <v>368</v>
      </c>
      <c r="W86" s="52">
        <v>376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6916</v>
      </c>
      <c r="D88" s="52">
        <f>RES_hhdet_in!D88-RES_hhdet_in_new!D88</f>
        <v>12053</v>
      </c>
      <c r="E88" s="52">
        <f>RES_hhdet_in!E88-RES_hhdet_in_new!E88</f>
        <v>12602</v>
      </c>
      <c r="F88" s="52">
        <f>RES_hhdet_in!F88-RES_hhdet_in_new!F88</f>
        <v>9344</v>
      </c>
      <c r="G88" s="52">
        <f>RES_hhdet_in!G88-RES_hhdet_in_new!G88</f>
        <v>9405</v>
      </c>
      <c r="H88" s="52">
        <f>RES_hhdet_in!H88-RES_hhdet_in_new!H88</f>
        <v>13665</v>
      </c>
      <c r="I88" s="52">
        <f>RES_hhdet_in!I88-RES_hhdet_in_new!I88</f>
        <v>21687</v>
      </c>
      <c r="J88" s="52">
        <f>RES_hhdet_in!J88-RES_hhdet_in_new!J88</f>
        <v>19503</v>
      </c>
      <c r="K88" s="52">
        <f>RES_hhdet_in!K88-RES_hhdet_in_new!K88</f>
        <v>18827</v>
      </c>
      <c r="L88" s="52">
        <f>RES_hhdet_in!L88-RES_hhdet_in_new!L88</f>
        <v>12493</v>
      </c>
      <c r="M88" s="52">
        <f>RES_hhdet_in!M88-RES_hhdet_in_new!M88</f>
        <v>11158</v>
      </c>
      <c r="N88" s="52">
        <f>RES_hhdet_in!N88-RES_hhdet_in_new!N88</f>
        <v>16298</v>
      </c>
      <c r="O88" s="52">
        <f>RES_hhdet_in!O88-RES_hhdet_in_new!O88</f>
        <v>16953</v>
      </c>
      <c r="P88" s="52">
        <f>RES_hhdet_in!P88-RES_hhdet_in_new!P88</f>
        <v>8963</v>
      </c>
      <c r="Q88" s="52">
        <f>RES_hhdet_in!Q88-RES_hhdet_in_new!Q88</f>
        <v>10233</v>
      </c>
      <c r="R88" s="52">
        <f>RES_hhdet_in!R88-RES_hhdet_in_new!R88</f>
        <v>11624</v>
      </c>
      <c r="S88" s="52">
        <f>RES_hhdet_in!S88-RES_hhdet_in_new!S88</f>
        <v>13322</v>
      </c>
      <c r="T88" s="52">
        <f>RES_hhdet_in!T88-RES_hhdet_in_new!T88</f>
        <v>16282</v>
      </c>
      <c r="U88" s="52">
        <f>RES_hhdet_in!U88-RES_hhdet_in_new!U88</f>
        <v>12985</v>
      </c>
      <c r="V88" s="52">
        <f>RES_hhdet_in!V88-RES_hhdet_in_new!V88</f>
        <v>16494</v>
      </c>
      <c r="W88" s="52">
        <f>RES_hhdet_in!W88-RES_hhdet_in_new!W88</f>
        <v>16380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1007</v>
      </c>
      <c r="D96" s="52">
        <f>RES_hhdet_in!D96-RES_hhdet_in_new!D96</f>
        <v>1294</v>
      </c>
      <c r="E96" s="52">
        <f>RES_hhdet_in!E96-RES_hhdet_in_new!E96</f>
        <v>1333</v>
      </c>
      <c r="F96" s="52">
        <f>RES_hhdet_in!F96-RES_hhdet_in_new!F96</f>
        <v>1073</v>
      </c>
      <c r="G96" s="52">
        <f>RES_hhdet_in!G96-RES_hhdet_in_new!G96</f>
        <v>1093</v>
      </c>
      <c r="H96" s="52">
        <f>RES_hhdet_in!H96-RES_hhdet_in_new!H96</f>
        <v>1500</v>
      </c>
      <c r="I96" s="52">
        <f>RES_hhdet_in!I96-RES_hhdet_in_new!I96</f>
        <v>1373</v>
      </c>
      <c r="J96" s="52">
        <f>RES_hhdet_in!J96-RES_hhdet_in_new!J96</f>
        <v>884</v>
      </c>
      <c r="K96" s="52">
        <f>RES_hhdet_in!K96-RES_hhdet_in_new!K96</f>
        <v>1441</v>
      </c>
      <c r="L96" s="52">
        <f>RES_hhdet_in!L96-RES_hhdet_in_new!L96</f>
        <v>1262</v>
      </c>
      <c r="M96" s="52">
        <f>RES_hhdet_in!M96-RES_hhdet_in_new!M96</f>
        <v>1838</v>
      </c>
      <c r="N96" s="52">
        <f>RES_hhdet_in!N96-RES_hhdet_in_new!N96</f>
        <v>1462</v>
      </c>
      <c r="O96" s="52">
        <f>RES_hhdet_in!O96-RES_hhdet_in_new!O96</f>
        <v>1498</v>
      </c>
      <c r="P96" s="52">
        <f>RES_hhdet_in!P96-RES_hhdet_in_new!P96</f>
        <v>975</v>
      </c>
      <c r="Q96" s="52">
        <f>RES_hhdet_in!Q96-RES_hhdet_in_new!Q96</f>
        <v>1612</v>
      </c>
      <c r="R96" s="52">
        <f>RES_hhdet_in!R96-RES_hhdet_in_new!R96</f>
        <v>999</v>
      </c>
      <c r="S96" s="52">
        <f>RES_hhdet_in!S96-RES_hhdet_in_new!S96</f>
        <v>1064</v>
      </c>
      <c r="T96" s="52">
        <f>RES_hhdet_in!T96-RES_hhdet_in_new!T96</f>
        <v>437</v>
      </c>
      <c r="U96" s="52">
        <f>RES_hhdet_in!U96-RES_hhdet_in_new!U96</f>
        <v>2568</v>
      </c>
      <c r="V96" s="52">
        <f>RES_hhdet_in!V96-RES_hhdet_in_new!V96</f>
        <v>2689</v>
      </c>
      <c r="W96" s="52">
        <f>RES_hhdet_in!W96-RES_hhdet_in_new!W96</f>
        <v>1759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15543</v>
      </c>
      <c r="D101" s="52">
        <v>17042</v>
      </c>
      <c r="E101" s="52">
        <v>19058</v>
      </c>
      <c r="F101" s="52">
        <v>17417</v>
      </c>
      <c r="G101" s="52">
        <v>18239</v>
      </c>
      <c r="H101" s="52">
        <v>23706</v>
      </c>
      <c r="I101" s="52">
        <v>21473</v>
      </c>
      <c r="J101" s="52">
        <v>20821</v>
      </c>
      <c r="K101" s="52">
        <v>21276</v>
      </c>
      <c r="L101" s="52">
        <v>22121</v>
      </c>
      <c r="M101" s="52">
        <v>20469</v>
      </c>
      <c r="N101" s="52">
        <v>24948</v>
      </c>
      <c r="O101" s="52">
        <v>24372</v>
      </c>
      <c r="P101" s="52">
        <v>18742</v>
      </c>
      <c r="Q101" s="52">
        <v>19445</v>
      </c>
      <c r="R101" s="52">
        <v>19961</v>
      </c>
      <c r="S101" s="52">
        <v>20372</v>
      </c>
      <c r="T101" s="52">
        <v>23185</v>
      </c>
      <c r="U101" s="52">
        <v>19274</v>
      </c>
      <c r="V101" s="52">
        <v>23875</v>
      </c>
      <c r="W101" s="52">
        <v>20770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246</v>
      </c>
      <c r="D102" s="52">
        <v>0</v>
      </c>
      <c r="E102" s="52">
        <v>693</v>
      </c>
      <c r="F102" s="52">
        <v>566</v>
      </c>
      <c r="G102" s="52">
        <v>695</v>
      </c>
      <c r="H102" s="52">
        <v>874</v>
      </c>
      <c r="I102" s="52">
        <v>1033</v>
      </c>
      <c r="J102" s="52">
        <v>1193</v>
      </c>
      <c r="K102" s="52">
        <v>1969</v>
      </c>
      <c r="L102" s="52">
        <v>1124</v>
      </c>
      <c r="M102" s="52">
        <v>1043</v>
      </c>
      <c r="N102" s="52">
        <v>745</v>
      </c>
      <c r="O102" s="52">
        <v>2107</v>
      </c>
      <c r="P102" s="52">
        <v>4721</v>
      </c>
      <c r="Q102" s="52">
        <v>5921</v>
      </c>
      <c r="R102" s="52">
        <v>3886</v>
      </c>
      <c r="S102" s="52">
        <v>1709</v>
      </c>
      <c r="T102" s="52">
        <v>1199</v>
      </c>
      <c r="U102" s="52">
        <v>754</v>
      </c>
      <c r="V102" s="52">
        <v>80</v>
      </c>
      <c r="W102" s="52">
        <v>60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3758</v>
      </c>
      <c r="D103" s="36">
        <v>8066</v>
      </c>
      <c r="E103" s="36">
        <v>6046</v>
      </c>
      <c r="F103" s="36">
        <v>5262</v>
      </c>
      <c r="G103" s="36">
        <v>6160</v>
      </c>
      <c r="H103" s="36">
        <v>8147</v>
      </c>
      <c r="I103" s="36">
        <v>8513</v>
      </c>
      <c r="J103" s="36">
        <v>6647</v>
      </c>
      <c r="K103" s="36">
        <v>9902</v>
      </c>
      <c r="L103" s="36">
        <v>6058</v>
      </c>
      <c r="M103" s="36">
        <v>7466</v>
      </c>
      <c r="N103" s="36">
        <v>8364</v>
      </c>
      <c r="O103" s="36">
        <v>10994</v>
      </c>
      <c r="P103" s="36">
        <v>9752</v>
      </c>
      <c r="Q103" s="36">
        <v>12086</v>
      </c>
      <c r="R103" s="36">
        <v>11097</v>
      </c>
      <c r="S103" s="36">
        <v>10396</v>
      </c>
      <c r="T103" s="36">
        <v>7845</v>
      </c>
      <c r="U103" s="36">
        <v>11976</v>
      </c>
      <c r="V103" s="36">
        <v>15193</v>
      </c>
      <c r="W103" s="36">
        <v>15500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22035</v>
      </c>
      <c r="D126" s="52">
        <v>15909</v>
      </c>
      <c r="E126" s="52">
        <v>15295</v>
      </c>
      <c r="F126" s="52">
        <v>17877</v>
      </c>
      <c r="G126" s="52">
        <v>12808</v>
      </c>
      <c r="H126" s="52">
        <v>13497</v>
      </c>
      <c r="I126" s="52">
        <v>6493</v>
      </c>
      <c r="J126" s="52">
        <v>9878</v>
      </c>
      <c r="K126" s="52">
        <v>11181</v>
      </c>
      <c r="L126" s="52">
        <v>19857</v>
      </c>
      <c r="M126" s="52">
        <v>22965</v>
      </c>
      <c r="N126" s="52">
        <v>23424</v>
      </c>
      <c r="O126" s="52">
        <v>20346</v>
      </c>
      <c r="P126" s="52">
        <v>3614</v>
      </c>
      <c r="Q126" s="52">
        <v>8019</v>
      </c>
      <c r="R126" s="52">
        <v>13271</v>
      </c>
      <c r="S126" s="52">
        <v>19293</v>
      </c>
      <c r="T126" s="52">
        <v>15158</v>
      </c>
      <c r="U126" s="52">
        <v>16421</v>
      </c>
      <c r="V126" s="52">
        <v>11816</v>
      </c>
      <c r="W126" s="52">
        <v>12829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25</v>
      </c>
      <c r="D129" s="52">
        <v>40</v>
      </c>
      <c r="E129" s="52">
        <v>34</v>
      </c>
      <c r="F129" s="52">
        <v>72</v>
      </c>
      <c r="G129" s="52">
        <v>148</v>
      </c>
      <c r="H129" s="52">
        <v>56</v>
      </c>
      <c r="I129" s="52">
        <v>109</v>
      </c>
      <c r="J129" s="52">
        <v>59</v>
      </c>
      <c r="K129" s="52">
        <v>48</v>
      </c>
      <c r="L129" s="52">
        <v>66</v>
      </c>
      <c r="M129" s="52">
        <v>110</v>
      </c>
      <c r="N129" s="52">
        <v>225</v>
      </c>
      <c r="O129" s="52">
        <v>267</v>
      </c>
      <c r="P129" s="52">
        <v>273</v>
      </c>
      <c r="Q129" s="52">
        <v>201</v>
      </c>
      <c r="R129" s="52">
        <v>179</v>
      </c>
      <c r="S129" s="52">
        <v>248</v>
      </c>
      <c r="T129" s="52">
        <v>278</v>
      </c>
      <c r="U129" s="52">
        <v>327</v>
      </c>
      <c r="V129" s="52">
        <v>412</v>
      </c>
      <c r="W129" s="52">
        <v>354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20934</v>
      </c>
      <c r="D131" s="52">
        <f>RES_hhdet_in!D131-RES_hhdet_in_new!D131</f>
        <v>16085</v>
      </c>
      <c r="E131" s="52">
        <f>RES_hhdet_in!E131-RES_hhdet_in_new!E131</f>
        <v>15205</v>
      </c>
      <c r="F131" s="52">
        <f>RES_hhdet_in!F131-RES_hhdet_in_new!F131</f>
        <v>17176</v>
      </c>
      <c r="G131" s="52">
        <f>RES_hhdet_in!G131-RES_hhdet_in_new!G131</f>
        <v>13418</v>
      </c>
      <c r="H131" s="52">
        <f>RES_hhdet_in!H131-RES_hhdet_in_new!H131</f>
        <v>13533</v>
      </c>
      <c r="I131" s="52">
        <f>RES_hhdet_in!I131-RES_hhdet_in_new!I131</f>
        <v>6509</v>
      </c>
      <c r="J131" s="52">
        <f>RES_hhdet_in!J131-RES_hhdet_in_new!J131</f>
        <v>10043</v>
      </c>
      <c r="K131" s="52">
        <f>RES_hhdet_in!K131-RES_hhdet_in_new!K131</f>
        <v>11253</v>
      </c>
      <c r="L131" s="52">
        <f>RES_hhdet_in!L131-RES_hhdet_in_new!L131</f>
        <v>19227</v>
      </c>
      <c r="M131" s="52">
        <f>RES_hhdet_in!M131-RES_hhdet_in_new!M131</f>
        <v>23454</v>
      </c>
      <c r="N131" s="52">
        <f>RES_hhdet_in!N131-RES_hhdet_in_new!N131</f>
        <v>23983</v>
      </c>
      <c r="O131" s="52">
        <f>RES_hhdet_in!O131-RES_hhdet_in_new!O131</f>
        <v>20461</v>
      </c>
      <c r="P131" s="52">
        <f>RES_hhdet_in!P131-RES_hhdet_in_new!P131</f>
        <v>3967</v>
      </c>
      <c r="Q131" s="52">
        <f>RES_hhdet_in!Q131-RES_hhdet_in_new!Q131</f>
        <v>8288</v>
      </c>
      <c r="R131" s="52">
        <f>RES_hhdet_in!R131-RES_hhdet_in_new!R131</f>
        <v>13487</v>
      </c>
      <c r="S131" s="52">
        <f>RES_hhdet_in!S131-RES_hhdet_in_new!S131</f>
        <v>19501</v>
      </c>
      <c r="T131" s="52">
        <f>RES_hhdet_in!T131-RES_hhdet_in_new!T131</f>
        <v>14654</v>
      </c>
      <c r="U131" s="52">
        <f>RES_hhdet_in!U131-RES_hhdet_in_new!U131</f>
        <v>17327</v>
      </c>
      <c r="V131" s="52">
        <f>RES_hhdet_in!V131-RES_hhdet_in_new!V131</f>
        <v>12826</v>
      </c>
      <c r="W131" s="52">
        <f>RES_hhdet_in!W131-RES_hhdet_in_new!W131</f>
        <v>12229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1364</v>
      </c>
      <c r="D135" s="52">
        <f>RES_hhdet_in!D135-RES_hhdet_in_new!D135</f>
        <v>93</v>
      </c>
      <c r="E135" s="52">
        <f>RES_hhdet_in!E135-RES_hhdet_in_new!E135</f>
        <v>378</v>
      </c>
      <c r="F135" s="52">
        <f>RES_hhdet_in!F135-RES_hhdet_in_new!F135</f>
        <v>1042</v>
      </c>
      <c r="G135" s="52">
        <f>RES_hhdet_in!G135-RES_hhdet_in_new!G135</f>
        <v>0</v>
      </c>
      <c r="H135" s="52">
        <f>RES_hhdet_in!H135-RES_hhdet_in_new!H135</f>
        <v>321</v>
      </c>
      <c r="I135" s="52">
        <f>RES_hhdet_in!I135-RES_hhdet_in_new!I135</f>
        <v>430</v>
      </c>
      <c r="J135" s="52">
        <f>RES_hhdet_in!J135-RES_hhdet_in_new!J135</f>
        <v>502</v>
      </c>
      <c r="K135" s="52">
        <f>RES_hhdet_in!K135-RES_hhdet_in_new!K135</f>
        <v>886</v>
      </c>
      <c r="L135" s="52">
        <f>RES_hhdet_in!L135-RES_hhdet_in_new!L135</f>
        <v>1125</v>
      </c>
      <c r="M135" s="52">
        <f>RES_hhdet_in!M135-RES_hhdet_in_new!M135</f>
        <v>195</v>
      </c>
      <c r="N135" s="52">
        <f>RES_hhdet_in!N135-RES_hhdet_in_new!N135</f>
        <v>190</v>
      </c>
      <c r="O135" s="52">
        <f>RES_hhdet_in!O135-RES_hhdet_in_new!O135</f>
        <v>325</v>
      </c>
      <c r="P135" s="52">
        <f>RES_hhdet_in!P135-RES_hhdet_in_new!P135</f>
        <v>319</v>
      </c>
      <c r="Q135" s="52">
        <f>RES_hhdet_in!Q135-RES_hhdet_in_new!Q135</f>
        <v>494</v>
      </c>
      <c r="R135" s="52">
        <f>RES_hhdet_in!R135-RES_hhdet_in_new!R135</f>
        <v>612</v>
      </c>
      <c r="S135" s="52">
        <f>RES_hhdet_in!S135-RES_hhdet_in_new!S135</f>
        <v>618</v>
      </c>
      <c r="T135" s="52">
        <f>RES_hhdet_in!T135-RES_hhdet_in_new!T135</f>
        <v>1179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844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2921</v>
      </c>
      <c r="D140" s="52">
        <v>0</v>
      </c>
      <c r="E140" s="52">
        <v>4222</v>
      </c>
      <c r="F140" s="52">
        <v>4487</v>
      </c>
      <c r="G140" s="52">
        <v>4543</v>
      </c>
      <c r="H140" s="52">
        <v>5005</v>
      </c>
      <c r="I140" s="52">
        <v>2514</v>
      </c>
      <c r="J140" s="52">
        <v>4117</v>
      </c>
      <c r="K140" s="52">
        <v>6068</v>
      </c>
      <c r="L140" s="52">
        <v>6508</v>
      </c>
      <c r="M140" s="52">
        <v>5351</v>
      </c>
      <c r="N140" s="52">
        <v>3515</v>
      </c>
      <c r="O140" s="52">
        <v>5992</v>
      </c>
      <c r="P140" s="52">
        <v>7065</v>
      </c>
      <c r="Q140" s="52">
        <v>8506</v>
      </c>
      <c r="R140" s="52">
        <v>8944</v>
      </c>
      <c r="S140" s="52">
        <v>6006</v>
      </c>
      <c r="T140" s="52">
        <v>5457</v>
      </c>
      <c r="U140" s="52">
        <v>2447</v>
      </c>
      <c r="V140" s="52">
        <v>193</v>
      </c>
      <c r="W140" s="52">
        <v>124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44549</v>
      </c>
      <c r="D141" s="36">
        <v>42000</v>
      </c>
      <c r="E141" s="36">
        <v>36827</v>
      </c>
      <c r="F141" s="36">
        <v>41650</v>
      </c>
      <c r="G141" s="36">
        <v>40279</v>
      </c>
      <c r="H141" s="36">
        <v>46655</v>
      </c>
      <c r="I141" s="36">
        <v>20747</v>
      </c>
      <c r="J141" s="36">
        <v>22929</v>
      </c>
      <c r="K141" s="36">
        <v>30475</v>
      </c>
      <c r="L141" s="36">
        <v>35075</v>
      </c>
      <c r="M141" s="36">
        <v>38298</v>
      </c>
      <c r="N141" s="36">
        <v>39445</v>
      </c>
      <c r="O141" s="36">
        <v>31253</v>
      </c>
      <c r="P141" s="36">
        <v>14585</v>
      </c>
      <c r="Q141" s="36">
        <v>17358</v>
      </c>
      <c r="R141" s="36">
        <v>25539</v>
      </c>
      <c r="S141" s="36">
        <v>36557</v>
      </c>
      <c r="T141" s="36">
        <v>35860</v>
      </c>
      <c r="U141" s="36">
        <v>38940</v>
      </c>
      <c r="V141" s="36">
        <v>35820</v>
      </c>
      <c r="W141" s="36">
        <v>31151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0</v>
      </c>
      <c r="V153" s="52">
        <f>RES_hhdet_in!V153-RES_hhdet_in_new!V153</f>
        <v>0</v>
      </c>
      <c r="W153" s="52">
        <f>RES_hhdet_in!W153-RES_hhdet_in_new!W153</f>
        <v>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760</v>
      </c>
      <c r="D163" s="52">
        <v>792</v>
      </c>
      <c r="E163" s="52">
        <v>897</v>
      </c>
      <c r="F163" s="52">
        <v>907</v>
      </c>
      <c r="G163" s="52">
        <v>1585</v>
      </c>
      <c r="H163" s="52">
        <v>2020</v>
      </c>
      <c r="I163" s="52">
        <v>2931</v>
      </c>
      <c r="J163" s="52">
        <v>2694</v>
      </c>
      <c r="K163" s="52">
        <v>2574</v>
      </c>
      <c r="L163" s="52">
        <v>1270</v>
      </c>
      <c r="M163" s="52">
        <v>1135</v>
      </c>
      <c r="N163" s="52">
        <v>1068</v>
      </c>
      <c r="O163" s="52">
        <v>780</v>
      </c>
      <c r="P163" s="52">
        <v>494</v>
      </c>
      <c r="Q163" s="52">
        <v>1054</v>
      </c>
      <c r="R163" s="52">
        <v>1909</v>
      </c>
      <c r="S163" s="52">
        <v>2172</v>
      </c>
      <c r="T163" s="52">
        <v>2327</v>
      </c>
      <c r="U163" s="52">
        <v>1902</v>
      </c>
      <c r="V163" s="52">
        <v>2039</v>
      </c>
      <c r="W163" s="52">
        <v>2315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</v>
      </c>
      <c r="D165" s="52">
        <v>8</v>
      </c>
      <c r="E165" s="52">
        <v>4</v>
      </c>
      <c r="F165" s="52">
        <v>7</v>
      </c>
      <c r="G165" s="52">
        <v>12</v>
      </c>
      <c r="H165" s="52">
        <v>14</v>
      </c>
      <c r="I165" s="52">
        <v>33</v>
      </c>
      <c r="J165" s="52">
        <v>52</v>
      </c>
      <c r="K165" s="52">
        <v>70</v>
      </c>
      <c r="L165" s="52">
        <v>62</v>
      </c>
      <c r="M165" s="52">
        <v>35</v>
      </c>
      <c r="N165" s="52">
        <v>25</v>
      </c>
      <c r="O165" s="52">
        <v>24</v>
      </c>
      <c r="P165" s="52">
        <v>21</v>
      </c>
      <c r="Q165" s="52">
        <v>31</v>
      </c>
      <c r="R165" s="52">
        <v>55</v>
      </c>
      <c r="S165" s="52">
        <v>91</v>
      </c>
      <c r="T165" s="52">
        <v>126</v>
      </c>
      <c r="U165" s="52">
        <v>144</v>
      </c>
      <c r="V165" s="52">
        <v>170</v>
      </c>
      <c r="W165" s="52">
        <v>169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1941</v>
      </c>
      <c r="D171" s="52">
        <f>RES_hhdet_in!D171-RES_hhdet_in_new!D171</f>
        <v>1976</v>
      </c>
      <c r="E171" s="52">
        <f>RES_hhdet_in!E171-RES_hhdet_in_new!E171</f>
        <v>2114</v>
      </c>
      <c r="F171" s="52">
        <f>RES_hhdet_in!F171-RES_hhdet_in_new!F171</f>
        <v>2205</v>
      </c>
      <c r="G171" s="52">
        <f>RES_hhdet_in!G171-RES_hhdet_in_new!G171</f>
        <v>3052</v>
      </c>
      <c r="H171" s="52">
        <f>RES_hhdet_in!H171-RES_hhdet_in_new!H171</f>
        <v>3764</v>
      </c>
      <c r="I171" s="52">
        <f>RES_hhdet_in!I171-RES_hhdet_in_new!I171</f>
        <v>3695</v>
      </c>
      <c r="J171" s="52">
        <f>RES_hhdet_in!J171-RES_hhdet_in_new!J171</f>
        <v>3529</v>
      </c>
      <c r="K171" s="52">
        <f>RES_hhdet_in!K171-RES_hhdet_in_new!K171</f>
        <v>3926</v>
      </c>
      <c r="L171" s="52">
        <f>RES_hhdet_in!L171-RES_hhdet_in_new!L171</f>
        <v>2873</v>
      </c>
      <c r="M171" s="52">
        <f>RES_hhdet_in!M171-RES_hhdet_in_new!M171</f>
        <v>3106</v>
      </c>
      <c r="N171" s="52">
        <f>RES_hhdet_in!N171-RES_hhdet_in_new!N171</f>
        <v>3480</v>
      </c>
      <c r="O171" s="52">
        <f>RES_hhdet_in!O171-RES_hhdet_in_new!O171</f>
        <v>3776</v>
      </c>
      <c r="P171" s="52">
        <f>RES_hhdet_in!P171-RES_hhdet_in_new!P171</f>
        <v>3879</v>
      </c>
      <c r="Q171" s="52">
        <f>RES_hhdet_in!Q171-RES_hhdet_in_new!Q171</f>
        <v>4501</v>
      </c>
      <c r="R171" s="52">
        <f>RES_hhdet_in!R171-RES_hhdet_in_new!R171</f>
        <v>4805</v>
      </c>
      <c r="S171" s="52">
        <f>RES_hhdet_in!S171-RES_hhdet_in_new!S171</f>
        <v>4300</v>
      </c>
      <c r="T171" s="52">
        <f>RES_hhdet_in!T171-RES_hhdet_in_new!T171</f>
        <v>3882</v>
      </c>
      <c r="U171" s="52">
        <f>RES_hhdet_in!U171-RES_hhdet_in_new!U171</f>
        <v>3484</v>
      </c>
      <c r="V171" s="52">
        <f>RES_hhdet_in!V171-RES_hhdet_in_new!V171</f>
        <v>3750</v>
      </c>
      <c r="W171" s="52">
        <f>RES_hhdet_in!W171-RES_hhdet_in_new!W171</f>
        <v>4234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120</v>
      </c>
      <c r="D176" s="52">
        <v>0</v>
      </c>
      <c r="E176" s="52">
        <v>215</v>
      </c>
      <c r="F176" s="52">
        <v>213</v>
      </c>
      <c r="G176" s="52">
        <v>310</v>
      </c>
      <c r="H176" s="52">
        <v>366</v>
      </c>
      <c r="I176" s="52">
        <v>400</v>
      </c>
      <c r="J176" s="52">
        <v>537</v>
      </c>
      <c r="K176" s="52">
        <v>650</v>
      </c>
      <c r="L176" s="52">
        <v>446</v>
      </c>
      <c r="M176" s="52">
        <v>377</v>
      </c>
      <c r="N176" s="52">
        <v>281</v>
      </c>
      <c r="O176" s="52">
        <v>605</v>
      </c>
      <c r="P176" s="52">
        <v>1263</v>
      </c>
      <c r="Q176" s="52">
        <v>1479</v>
      </c>
      <c r="R176" s="52">
        <v>1243</v>
      </c>
      <c r="S176" s="52">
        <v>600</v>
      </c>
      <c r="T176" s="52">
        <v>509</v>
      </c>
      <c r="U176" s="52">
        <v>189</v>
      </c>
      <c r="V176" s="52">
        <v>18</v>
      </c>
      <c r="W176" s="52">
        <v>11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1820</v>
      </c>
      <c r="D177" s="36">
        <v>2003</v>
      </c>
      <c r="E177" s="36">
        <v>1873</v>
      </c>
      <c r="F177" s="36">
        <v>1993</v>
      </c>
      <c r="G177" s="36">
        <v>2742</v>
      </c>
      <c r="H177" s="36">
        <v>3398</v>
      </c>
      <c r="I177" s="36">
        <v>3294</v>
      </c>
      <c r="J177" s="36">
        <v>2994</v>
      </c>
      <c r="K177" s="36">
        <v>3269</v>
      </c>
      <c r="L177" s="36">
        <v>2427</v>
      </c>
      <c r="M177" s="36">
        <v>2726</v>
      </c>
      <c r="N177" s="36">
        <v>3194</v>
      </c>
      <c r="O177" s="36">
        <v>3178</v>
      </c>
      <c r="P177" s="36">
        <v>2611</v>
      </c>
      <c r="Q177" s="36">
        <v>3023</v>
      </c>
      <c r="R177" s="36">
        <v>3562</v>
      </c>
      <c r="S177" s="36">
        <v>3699</v>
      </c>
      <c r="T177" s="36">
        <v>3368</v>
      </c>
      <c r="U177" s="36">
        <v>3276</v>
      </c>
      <c r="V177" s="36">
        <v>4019</v>
      </c>
      <c r="W177" s="36">
        <v>4148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33</v>
      </c>
      <c r="M5" s="52">
        <v>196</v>
      </c>
      <c r="N5" s="52">
        <v>174</v>
      </c>
      <c r="O5" s="52">
        <v>97</v>
      </c>
      <c r="P5" s="52">
        <v>2</v>
      </c>
      <c r="Q5" s="52">
        <v>0</v>
      </c>
      <c r="R5" s="52">
        <v>0</v>
      </c>
      <c r="S5" s="52">
        <v>0</v>
      </c>
      <c r="T5" s="52">
        <v>0</v>
      </c>
      <c r="U5" s="52">
        <v>7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3</v>
      </c>
      <c r="Q8" s="52">
        <v>1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6</v>
      </c>
      <c r="M10" s="52">
        <v>11</v>
      </c>
      <c r="N10" s="52">
        <v>13</v>
      </c>
      <c r="O10" s="52">
        <v>9</v>
      </c>
      <c r="P10" s="52">
        <v>22</v>
      </c>
      <c r="Q10" s="52">
        <v>46</v>
      </c>
      <c r="R10" s="52">
        <v>67</v>
      </c>
      <c r="S10" s="52">
        <v>81</v>
      </c>
      <c r="T10" s="52">
        <v>70</v>
      </c>
      <c r="U10" s="52">
        <v>7</v>
      </c>
      <c r="V10" s="52">
        <v>53</v>
      </c>
      <c r="W10" s="52">
        <v>118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2</v>
      </c>
      <c r="S15" s="52">
        <v>0</v>
      </c>
      <c r="T15" s="52">
        <v>0</v>
      </c>
      <c r="U15" s="52">
        <v>2</v>
      </c>
      <c r="V15" s="52">
        <v>2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65</v>
      </c>
      <c r="R21" s="52">
        <v>4</v>
      </c>
      <c r="S21" s="52">
        <v>0</v>
      </c>
      <c r="T21" s="52">
        <v>0</v>
      </c>
      <c r="U21" s="52">
        <v>0</v>
      </c>
      <c r="V21" s="52">
        <v>1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147</v>
      </c>
      <c r="R22" s="36">
        <v>12</v>
      </c>
      <c r="S22" s="36">
        <v>0</v>
      </c>
      <c r="T22" s="36">
        <v>1</v>
      </c>
      <c r="U22" s="36">
        <v>11</v>
      </c>
      <c r="V22" s="36">
        <v>174</v>
      </c>
      <c r="W22" s="36">
        <v>94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81</v>
      </c>
      <c r="K45" s="52">
        <v>54</v>
      </c>
      <c r="L45" s="52">
        <v>124</v>
      </c>
      <c r="M45" s="52">
        <v>215</v>
      </c>
      <c r="N45" s="52">
        <v>206</v>
      </c>
      <c r="O45" s="52">
        <v>156</v>
      </c>
      <c r="P45" s="52">
        <v>0</v>
      </c>
      <c r="Q45" s="52">
        <v>0</v>
      </c>
      <c r="R45" s="52">
        <v>2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2</v>
      </c>
      <c r="Q48" s="52">
        <v>1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16</v>
      </c>
      <c r="K50" s="52">
        <v>24</v>
      </c>
      <c r="L50" s="52">
        <v>51</v>
      </c>
      <c r="M50" s="52">
        <v>72</v>
      </c>
      <c r="N50" s="52">
        <v>70</v>
      </c>
      <c r="O50" s="52">
        <v>50</v>
      </c>
      <c r="P50" s="52">
        <v>23</v>
      </c>
      <c r="Q50" s="52">
        <v>41</v>
      </c>
      <c r="R50" s="52">
        <v>81</v>
      </c>
      <c r="S50" s="52">
        <v>98</v>
      </c>
      <c r="T50" s="52">
        <v>69</v>
      </c>
      <c r="U50" s="52">
        <v>42</v>
      </c>
      <c r="V50" s="52">
        <v>28</v>
      </c>
      <c r="W50" s="52">
        <v>140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4</v>
      </c>
      <c r="R54" s="52">
        <v>0</v>
      </c>
      <c r="S54" s="52">
        <v>0</v>
      </c>
      <c r="T54" s="52">
        <v>7</v>
      </c>
      <c r="U54" s="52">
        <v>14</v>
      </c>
      <c r="V54" s="52">
        <v>8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7</v>
      </c>
      <c r="Q59" s="52">
        <v>14</v>
      </c>
      <c r="R59" s="52">
        <v>16</v>
      </c>
      <c r="S59" s="52">
        <v>9</v>
      </c>
      <c r="T59" s="52">
        <v>16</v>
      </c>
      <c r="U59" s="52">
        <v>10</v>
      </c>
      <c r="V59" s="52">
        <v>1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13</v>
      </c>
      <c r="Q60" s="36">
        <v>32</v>
      </c>
      <c r="R60" s="36">
        <v>37</v>
      </c>
      <c r="S60" s="36">
        <v>48</v>
      </c>
      <c r="T60" s="36">
        <v>128</v>
      </c>
      <c r="U60" s="36">
        <v>190</v>
      </c>
      <c r="V60" s="36">
        <v>209</v>
      </c>
      <c r="W60" s="36">
        <v>108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653</v>
      </c>
      <c r="I64" s="52">
        <v>1043</v>
      </c>
      <c r="J64" s="52">
        <v>1372</v>
      </c>
      <c r="K64" s="52">
        <v>1695</v>
      </c>
      <c r="L64" s="52">
        <v>2104</v>
      </c>
      <c r="M64" s="52">
        <v>2503</v>
      </c>
      <c r="N64" s="52">
        <v>2861</v>
      </c>
      <c r="O64" s="52">
        <v>2617</v>
      </c>
      <c r="P64" s="52">
        <v>2219</v>
      </c>
      <c r="Q64" s="52">
        <v>2212</v>
      </c>
      <c r="R64" s="52">
        <v>3103</v>
      </c>
      <c r="S64" s="52">
        <v>2724</v>
      </c>
      <c r="T64" s="52">
        <v>3730</v>
      </c>
      <c r="U64" s="52">
        <v>4886</v>
      </c>
      <c r="V64" s="52">
        <v>4982</v>
      </c>
      <c r="W64" s="52">
        <v>4594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20</v>
      </c>
      <c r="Q67" s="52">
        <v>29</v>
      </c>
      <c r="R67" s="52">
        <v>39</v>
      </c>
      <c r="S67" s="52">
        <v>44</v>
      </c>
      <c r="T67" s="52">
        <v>44</v>
      </c>
      <c r="U67" s="52">
        <v>63</v>
      </c>
      <c r="V67" s="52">
        <v>107</v>
      </c>
      <c r="W67" s="52">
        <v>94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529</v>
      </c>
      <c r="I69" s="52">
        <v>936</v>
      </c>
      <c r="J69" s="52">
        <v>1266</v>
      </c>
      <c r="K69" s="52">
        <v>1558</v>
      </c>
      <c r="L69" s="52">
        <v>1973</v>
      </c>
      <c r="M69" s="52">
        <v>2368</v>
      </c>
      <c r="N69" s="52">
        <v>2738</v>
      </c>
      <c r="O69" s="52">
        <v>2531</v>
      </c>
      <c r="P69" s="52">
        <v>2156</v>
      </c>
      <c r="Q69" s="52">
        <v>2173</v>
      </c>
      <c r="R69" s="52">
        <v>3050</v>
      </c>
      <c r="S69" s="52">
        <v>2698</v>
      </c>
      <c r="T69" s="52">
        <v>3685</v>
      </c>
      <c r="U69" s="52">
        <v>4811</v>
      </c>
      <c r="V69" s="52">
        <v>4917</v>
      </c>
      <c r="W69" s="52">
        <v>4539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65</v>
      </c>
      <c r="Q73" s="52">
        <v>101</v>
      </c>
      <c r="R73" s="52">
        <v>147</v>
      </c>
      <c r="S73" s="52">
        <v>164</v>
      </c>
      <c r="T73" s="52">
        <v>192</v>
      </c>
      <c r="U73" s="52">
        <v>238</v>
      </c>
      <c r="V73" s="52">
        <v>233</v>
      </c>
      <c r="W73" s="52">
        <v>230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1573</v>
      </c>
      <c r="Q78" s="52">
        <v>2640</v>
      </c>
      <c r="R78" s="52">
        <v>4090</v>
      </c>
      <c r="S78" s="52">
        <v>4466</v>
      </c>
      <c r="T78" s="52">
        <v>6008</v>
      </c>
      <c r="U78" s="52">
        <v>7371</v>
      </c>
      <c r="V78" s="52">
        <v>7513</v>
      </c>
      <c r="W78" s="52">
        <v>6842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193</v>
      </c>
      <c r="Q79" s="36">
        <v>326</v>
      </c>
      <c r="R79" s="36">
        <v>400</v>
      </c>
      <c r="S79" s="36">
        <v>380</v>
      </c>
      <c r="T79" s="36">
        <v>233</v>
      </c>
      <c r="U79" s="36">
        <v>346</v>
      </c>
      <c r="V79" s="36">
        <v>390</v>
      </c>
      <c r="W79" s="36">
        <v>527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3861</v>
      </c>
      <c r="I83" s="52">
        <v>11644</v>
      </c>
      <c r="J83" s="52">
        <v>15208</v>
      </c>
      <c r="K83" s="52">
        <v>15054</v>
      </c>
      <c r="L83" s="52">
        <v>11214</v>
      </c>
      <c r="M83" s="52">
        <v>11471</v>
      </c>
      <c r="N83" s="52">
        <v>17281</v>
      </c>
      <c r="O83" s="52">
        <v>19522</v>
      </c>
      <c r="P83" s="52">
        <v>15561</v>
      </c>
      <c r="Q83" s="52">
        <v>16683</v>
      </c>
      <c r="R83" s="52">
        <v>17583</v>
      </c>
      <c r="S83" s="52">
        <v>21287</v>
      </c>
      <c r="T83" s="52">
        <v>23204</v>
      </c>
      <c r="U83" s="52">
        <v>24823</v>
      </c>
      <c r="V83" s="52">
        <v>28388</v>
      </c>
      <c r="W83" s="52">
        <v>24078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132</v>
      </c>
      <c r="Q86" s="52">
        <v>221</v>
      </c>
      <c r="R86" s="52">
        <v>286</v>
      </c>
      <c r="S86" s="52">
        <v>316</v>
      </c>
      <c r="T86" s="52">
        <v>299</v>
      </c>
      <c r="U86" s="52">
        <v>399</v>
      </c>
      <c r="V86" s="52">
        <v>622</v>
      </c>
      <c r="W86" s="52">
        <v>514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2656</v>
      </c>
      <c r="I88" s="52">
        <v>10114</v>
      </c>
      <c r="J88" s="52">
        <v>14046</v>
      </c>
      <c r="K88" s="52">
        <v>13484</v>
      </c>
      <c r="L88" s="52">
        <v>9911</v>
      </c>
      <c r="M88" s="52">
        <v>9676</v>
      </c>
      <c r="N88" s="52">
        <v>16168</v>
      </c>
      <c r="O88" s="52">
        <v>18677</v>
      </c>
      <c r="P88" s="52">
        <v>15082</v>
      </c>
      <c r="Q88" s="52">
        <v>15551</v>
      </c>
      <c r="R88" s="52">
        <v>17513</v>
      </c>
      <c r="S88" s="52">
        <v>21195</v>
      </c>
      <c r="T88" s="52">
        <v>24282</v>
      </c>
      <c r="U88" s="52">
        <v>22041</v>
      </c>
      <c r="V88" s="52">
        <v>25775</v>
      </c>
      <c r="W88" s="52">
        <v>23317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674</v>
      </c>
      <c r="Q96" s="52">
        <v>1618</v>
      </c>
      <c r="R96" s="52">
        <v>1245</v>
      </c>
      <c r="S96" s="52">
        <v>1596</v>
      </c>
      <c r="T96" s="52">
        <v>651</v>
      </c>
      <c r="U96" s="52">
        <v>4612</v>
      </c>
      <c r="V96" s="52">
        <v>4379</v>
      </c>
      <c r="W96" s="52">
        <v>2599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6989</v>
      </c>
      <c r="Q101" s="52">
        <v>11906</v>
      </c>
      <c r="R101" s="52">
        <v>16068</v>
      </c>
      <c r="S101" s="52">
        <v>20316</v>
      </c>
      <c r="T101" s="52">
        <v>25660</v>
      </c>
      <c r="U101" s="52">
        <v>23307</v>
      </c>
      <c r="V101" s="52">
        <v>28570</v>
      </c>
      <c r="W101" s="52">
        <v>23937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2058</v>
      </c>
      <c r="Q102" s="52">
        <v>4155</v>
      </c>
      <c r="R102" s="52">
        <v>3591</v>
      </c>
      <c r="S102" s="52">
        <v>1974</v>
      </c>
      <c r="T102" s="52">
        <v>1431</v>
      </c>
      <c r="U102" s="52">
        <v>995</v>
      </c>
      <c r="V102" s="52">
        <v>110</v>
      </c>
      <c r="W102" s="52">
        <v>80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4464</v>
      </c>
      <c r="Q103" s="36">
        <v>8916</v>
      </c>
      <c r="R103" s="36">
        <v>10764</v>
      </c>
      <c r="S103" s="36">
        <v>12629</v>
      </c>
      <c r="T103" s="36">
        <v>10177</v>
      </c>
      <c r="U103" s="36">
        <v>17486</v>
      </c>
      <c r="V103" s="36">
        <v>21189</v>
      </c>
      <c r="W103" s="36">
        <v>20090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3829</v>
      </c>
      <c r="I126" s="52">
        <v>3378</v>
      </c>
      <c r="J126" s="52">
        <v>7780</v>
      </c>
      <c r="K126" s="52">
        <v>9033</v>
      </c>
      <c r="L126" s="52">
        <v>18539</v>
      </c>
      <c r="M126" s="52">
        <v>23348</v>
      </c>
      <c r="N126" s="52">
        <v>25118</v>
      </c>
      <c r="O126" s="52">
        <v>23737</v>
      </c>
      <c r="P126" s="52">
        <v>6936</v>
      </c>
      <c r="Q126" s="52">
        <v>13191</v>
      </c>
      <c r="R126" s="52">
        <v>21217</v>
      </c>
      <c r="S126" s="52">
        <v>32577</v>
      </c>
      <c r="T126" s="52">
        <v>23581</v>
      </c>
      <c r="U126" s="52">
        <v>29891</v>
      </c>
      <c r="V126" s="52">
        <v>19266</v>
      </c>
      <c r="W126" s="52">
        <v>18946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117</v>
      </c>
      <c r="Q129" s="52">
        <v>165</v>
      </c>
      <c r="R129" s="52">
        <v>221</v>
      </c>
      <c r="S129" s="52">
        <v>371</v>
      </c>
      <c r="T129" s="52">
        <v>374</v>
      </c>
      <c r="U129" s="52">
        <v>494</v>
      </c>
      <c r="V129" s="52">
        <v>585</v>
      </c>
      <c r="W129" s="52">
        <v>461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3478</v>
      </c>
      <c r="I131" s="52">
        <v>2901</v>
      </c>
      <c r="J131" s="52">
        <v>7120</v>
      </c>
      <c r="K131" s="52">
        <v>8057</v>
      </c>
      <c r="L131" s="52">
        <v>17273</v>
      </c>
      <c r="M131" s="52">
        <v>23223</v>
      </c>
      <c r="N131" s="52">
        <v>25092</v>
      </c>
      <c r="O131" s="52">
        <v>23693</v>
      </c>
      <c r="P131" s="52">
        <v>6876</v>
      </c>
      <c r="Q131" s="52">
        <v>13043</v>
      </c>
      <c r="R131" s="52">
        <v>21017</v>
      </c>
      <c r="S131" s="52">
        <v>32327</v>
      </c>
      <c r="T131" s="52">
        <v>22412</v>
      </c>
      <c r="U131" s="52">
        <v>30795</v>
      </c>
      <c r="V131" s="52">
        <v>20275</v>
      </c>
      <c r="W131" s="52">
        <v>17944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158</v>
      </c>
      <c r="R135" s="52">
        <v>762</v>
      </c>
      <c r="S135" s="52">
        <v>926</v>
      </c>
      <c r="T135" s="52">
        <v>1749</v>
      </c>
      <c r="U135" s="52">
        <v>0</v>
      </c>
      <c r="V135" s="52">
        <v>0</v>
      </c>
      <c r="W135" s="52">
        <v>1246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2437</v>
      </c>
      <c r="Q140" s="52">
        <v>5327</v>
      </c>
      <c r="R140" s="52">
        <v>7646</v>
      </c>
      <c r="S140" s="52">
        <v>6360</v>
      </c>
      <c r="T140" s="52">
        <v>5517</v>
      </c>
      <c r="U140" s="52">
        <v>2832</v>
      </c>
      <c r="V140" s="52">
        <v>227</v>
      </c>
      <c r="W140" s="52">
        <v>150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5279</v>
      </c>
      <c r="Q141" s="36">
        <v>11415</v>
      </c>
      <c r="R141" s="36">
        <v>22923</v>
      </c>
      <c r="S141" s="36">
        <v>40683</v>
      </c>
      <c r="T141" s="36">
        <v>39460</v>
      </c>
      <c r="U141" s="36">
        <v>49959</v>
      </c>
      <c r="V141" s="36">
        <v>42910</v>
      </c>
      <c r="W141" s="36">
        <v>37242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573</v>
      </c>
      <c r="I163" s="52">
        <v>1524</v>
      </c>
      <c r="J163" s="52">
        <v>2122</v>
      </c>
      <c r="K163" s="52">
        <v>2078</v>
      </c>
      <c r="L163" s="52">
        <v>1185</v>
      </c>
      <c r="M163" s="52">
        <v>1153</v>
      </c>
      <c r="N163" s="52">
        <v>1145</v>
      </c>
      <c r="O163" s="52">
        <v>911</v>
      </c>
      <c r="P163" s="52">
        <v>947</v>
      </c>
      <c r="Q163" s="52">
        <v>1733</v>
      </c>
      <c r="R163" s="52">
        <v>3050</v>
      </c>
      <c r="S163" s="52">
        <v>3668</v>
      </c>
      <c r="T163" s="52">
        <v>3620</v>
      </c>
      <c r="U163" s="52">
        <v>3463</v>
      </c>
      <c r="V163" s="52">
        <v>3324</v>
      </c>
      <c r="W163" s="52">
        <v>3418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12</v>
      </c>
      <c r="Q165" s="52">
        <v>35</v>
      </c>
      <c r="R165" s="52">
        <v>79</v>
      </c>
      <c r="S165" s="52">
        <v>138</v>
      </c>
      <c r="T165" s="52">
        <v>176</v>
      </c>
      <c r="U165" s="52">
        <v>219</v>
      </c>
      <c r="V165" s="52">
        <v>242</v>
      </c>
      <c r="W165" s="52">
        <v>234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1429</v>
      </c>
      <c r="Q171" s="52">
        <v>2989</v>
      </c>
      <c r="R171" s="52">
        <v>4488</v>
      </c>
      <c r="S171" s="52">
        <v>5002</v>
      </c>
      <c r="T171" s="52">
        <v>4783</v>
      </c>
      <c r="U171" s="52">
        <v>4873</v>
      </c>
      <c r="V171" s="52">
        <v>5013</v>
      </c>
      <c r="W171" s="52">
        <v>5337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444</v>
      </c>
      <c r="Q176" s="52">
        <v>943</v>
      </c>
      <c r="R176" s="52">
        <v>1112</v>
      </c>
      <c r="S176" s="52">
        <v>671</v>
      </c>
      <c r="T176" s="52">
        <v>588</v>
      </c>
      <c r="U176" s="52">
        <v>256</v>
      </c>
      <c r="V176" s="52">
        <v>25</v>
      </c>
      <c r="W176" s="52">
        <v>16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956</v>
      </c>
      <c r="Q177" s="36">
        <v>2016</v>
      </c>
      <c r="R177" s="36">
        <v>3326</v>
      </c>
      <c r="S177" s="36">
        <v>4310</v>
      </c>
      <c r="T177" s="36">
        <v>4149</v>
      </c>
      <c r="U177" s="36">
        <v>4585</v>
      </c>
      <c r="V177" s="36">
        <v>5271</v>
      </c>
      <c r="W177" s="36">
        <v>5246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31.101191342069995</v>
      </c>
      <c r="C3" s="117">
        <f t="shared" si="0"/>
        <v>23.748626359444788</v>
      </c>
      <c r="D3" s="117">
        <f t="shared" si="0"/>
        <v>27.531420317584999</v>
      </c>
      <c r="E3" s="117">
        <f t="shared" si="0"/>
        <v>19.218059104753141</v>
      </c>
      <c r="F3" s="117">
        <f t="shared" si="0"/>
        <v>26.852570944085539</v>
      </c>
      <c r="G3" s="117">
        <f t="shared" si="0"/>
        <v>24.336391247902174</v>
      </c>
      <c r="H3" s="117">
        <f t="shared" si="0"/>
        <v>19.138023554060833</v>
      </c>
      <c r="I3" s="117">
        <f t="shared" si="0"/>
        <v>11.177392177657008</v>
      </c>
      <c r="J3" s="117">
        <f t="shared" si="0"/>
        <v>11.96247785084195</v>
      </c>
      <c r="K3" s="117">
        <f t="shared" si="0"/>
        <v>7.5022078927551039</v>
      </c>
      <c r="L3" s="117">
        <f t="shared" si="0"/>
        <v>8.9439397850901319</v>
      </c>
      <c r="M3" s="117">
        <f t="shared" si="0"/>
        <v>11.117527232230389</v>
      </c>
      <c r="N3" s="117">
        <f t="shared" si="0"/>
        <v>10.272335571059942</v>
      </c>
      <c r="O3" s="117">
        <f t="shared" si="0"/>
        <v>10.20500487348149</v>
      </c>
      <c r="P3" s="117">
        <f t="shared" si="0"/>
        <v>8.3994123200110824</v>
      </c>
      <c r="Q3" s="117">
        <f t="shared" si="0"/>
        <v>4.2851169597704164</v>
      </c>
      <c r="R3" s="117">
        <f t="shared" ref="R3:V3" si="1">R4+R7+R9+R19</f>
        <v>1.0696256411967151</v>
      </c>
      <c r="S3" s="117">
        <f t="shared" si="1"/>
        <v>1.1756051462599049</v>
      </c>
      <c r="T3" s="117">
        <f t="shared" si="1"/>
        <v>1.1046716406141051</v>
      </c>
      <c r="U3" s="117">
        <f t="shared" si="1"/>
        <v>1.2495468406712207</v>
      </c>
      <c r="V3" s="117">
        <f t="shared" si="1"/>
        <v>1.0028391730310089</v>
      </c>
      <c r="W3" s="117">
        <f t="shared" ref="W3" si="2">W4+W7+W9+W19</f>
        <v>0.6302349570947402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25.954061905035708</v>
      </c>
      <c r="C4" s="122">
        <f t="shared" si="3"/>
        <v>19.566521417636736</v>
      </c>
      <c r="D4" s="122">
        <f t="shared" si="3"/>
        <v>22.976330819739132</v>
      </c>
      <c r="E4" s="122">
        <f t="shared" si="3"/>
        <v>15.943215506858499</v>
      </c>
      <c r="F4" s="122">
        <f t="shared" si="3"/>
        <v>22.514138037954602</v>
      </c>
      <c r="G4" s="122">
        <f t="shared" si="3"/>
        <v>20.312977285505113</v>
      </c>
      <c r="H4" s="122">
        <f t="shared" si="3"/>
        <v>15.847207131797921</v>
      </c>
      <c r="I4" s="122">
        <f t="shared" si="3"/>
        <v>9.5119721912921911</v>
      </c>
      <c r="J4" s="122">
        <f t="shared" si="3"/>
        <v>10.316908246114258</v>
      </c>
      <c r="K4" s="122">
        <f t="shared" si="3"/>
        <v>6.5108968569078147</v>
      </c>
      <c r="L4" s="122">
        <f t="shared" si="3"/>
        <v>7.7775998337711947</v>
      </c>
      <c r="M4" s="122">
        <f t="shared" si="3"/>
        <v>9.6317712455045861</v>
      </c>
      <c r="N4" s="122">
        <f t="shared" si="3"/>
        <v>8.8414629279013273</v>
      </c>
      <c r="O4" s="122">
        <f t="shared" si="3"/>
        <v>8.8179047196330504</v>
      </c>
      <c r="P4" s="122">
        <f t="shared" si="3"/>
        <v>7.3288514794279527</v>
      </c>
      <c r="Q4" s="122">
        <f t="shared" si="3"/>
        <v>3.6868750015523144</v>
      </c>
      <c r="R4" s="122">
        <f t="shared" ref="R4:V4" si="4">SUM(R5:R6)</f>
        <v>0.86541795583071957</v>
      </c>
      <c r="S4" s="122">
        <f t="shared" si="4"/>
        <v>1.0101302861964312</v>
      </c>
      <c r="T4" s="122">
        <f t="shared" si="4"/>
        <v>0.96675114695291076</v>
      </c>
      <c r="U4" s="122">
        <f t="shared" si="4"/>
        <v>1.0919365491830146</v>
      </c>
      <c r="V4" s="122">
        <f t="shared" si="4"/>
        <v>0.87891671895487933</v>
      </c>
      <c r="W4" s="122">
        <f t="shared" ref="W4" si="5">SUM(W5:W6)</f>
        <v>0.54603472043698953</v>
      </c>
      <c r="DA4" s="130" t="s">
        <v>1572</v>
      </c>
    </row>
    <row r="5" spans="1:105" ht="12" customHeight="1" x14ac:dyDescent="0.25">
      <c r="A5" s="97" t="s">
        <v>51</v>
      </c>
      <c r="B5" s="98">
        <v>25.812186811418268</v>
      </c>
      <c r="C5" s="98">
        <v>19.461798473452539</v>
      </c>
      <c r="D5" s="98">
        <v>22.855557801559694</v>
      </c>
      <c r="E5" s="98">
        <v>15.861038136628007</v>
      </c>
      <c r="F5" s="98">
        <v>22.399232721457484</v>
      </c>
      <c r="G5" s="98">
        <v>20.211086393763612</v>
      </c>
      <c r="H5" s="98">
        <v>15.768677835226207</v>
      </c>
      <c r="I5" s="98">
        <v>9.4656818797160565</v>
      </c>
      <c r="J5" s="98">
        <v>10.267642175337068</v>
      </c>
      <c r="K5" s="98">
        <v>6.4804264435635313</v>
      </c>
      <c r="L5" s="98">
        <v>7.7409803128178893</v>
      </c>
      <c r="M5" s="98">
        <v>9.5851924425812438</v>
      </c>
      <c r="N5" s="98">
        <v>8.7975753903324438</v>
      </c>
      <c r="O5" s="98">
        <v>8.773285760168358</v>
      </c>
      <c r="P5" s="98">
        <v>7.2919958773907165</v>
      </c>
      <c r="Q5" s="98">
        <v>3.6684286549716121</v>
      </c>
      <c r="R5" s="98">
        <v>0.86112150959381561</v>
      </c>
      <c r="S5" s="98">
        <v>1.0051407764035671</v>
      </c>
      <c r="T5" s="98">
        <v>0.96197068921551243</v>
      </c>
      <c r="U5" s="98">
        <v>1.0865326188734556</v>
      </c>
      <c r="V5" s="98">
        <v>0.87453775355326069</v>
      </c>
      <c r="W5" s="98">
        <v>0.54330676405355038</v>
      </c>
      <c r="DA5" s="63" t="s">
        <v>1573</v>
      </c>
    </row>
    <row r="6" spans="1:105" ht="12" customHeight="1" x14ac:dyDescent="0.25">
      <c r="A6" s="97" t="s">
        <v>53</v>
      </c>
      <c r="B6" s="98">
        <v>0.14187509361744091</v>
      </c>
      <c r="C6" s="98">
        <v>0.10472294418419567</v>
      </c>
      <c r="D6" s="98">
        <v>0.12077301817943825</v>
      </c>
      <c r="E6" s="98">
        <v>8.2177370230492097E-2</v>
      </c>
      <c r="F6" s="98">
        <v>0.11490531649711719</v>
      </c>
      <c r="G6" s="98">
        <v>0.10189089174150012</v>
      </c>
      <c r="H6" s="98">
        <v>7.8529296571714133E-2</v>
      </c>
      <c r="I6" s="98">
        <v>4.6290311576134689E-2</v>
      </c>
      <c r="J6" s="98">
        <v>4.9266070777189329E-2</v>
      </c>
      <c r="K6" s="98">
        <v>3.047041334428386E-2</v>
      </c>
      <c r="L6" s="98">
        <v>3.6619520953305111E-2</v>
      </c>
      <c r="M6" s="98">
        <v>4.6578802923342204E-2</v>
      </c>
      <c r="N6" s="98">
        <v>4.3887537568883771E-2</v>
      </c>
      <c r="O6" s="98">
        <v>4.4618959464692291E-2</v>
      </c>
      <c r="P6" s="98">
        <v>3.6855602037236541E-2</v>
      </c>
      <c r="Q6" s="98">
        <v>1.8446346580702121E-2</v>
      </c>
      <c r="R6" s="98">
        <v>4.296446236904004E-3</v>
      </c>
      <c r="S6" s="98">
        <v>4.9895097928639807E-3</v>
      </c>
      <c r="T6" s="98">
        <v>4.7804577373983118E-3</v>
      </c>
      <c r="U6" s="98">
        <v>5.4039303095590628E-3</v>
      </c>
      <c r="V6" s="98">
        <v>4.3789654016186336E-3</v>
      </c>
      <c r="W6" s="98">
        <v>2.7279563834391269E-3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3.3877620723801915E-5</v>
      </c>
      <c r="C7" s="122">
        <f t="shared" si="6"/>
        <v>3.6389585910964528E-5</v>
      </c>
      <c r="D7" s="122">
        <f t="shared" si="6"/>
        <v>4.4047404518136388E-5</v>
      </c>
      <c r="E7" s="122">
        <f t="shared" si="6"/>
        <v>4.1660675485454718E-5</v>
      </c>
      <c r="F7" s="122">
        <f t="shared" si="6"/>
        <v>5.3435720013382581E-5</v>
      </c>
      <c r="G7" s="122">
        <f t="shared" si="6"/>
        <v>7.7589884231421107E-5</v>
      </c>
      <c r="H7" s="122">
        <f t="shared" si="6"/>
        <v>8.7640781912411982E-5</v>
      </c>
      <c r="I7" s="122">
        <f t="shared" si="6"/>
        <v>8.5438919044920493E-5</v>
      </c>
      <c r="J7" s="122">
        <f t="shared" si="6"/>
        <v>7.7284177385260832E-5</v>
      </c>
      <c r="K7" s="122">
        <f t="shared" si="6"/>
        <v>6.8405732259619212E-5</v>
      </c>
      <c r="L7" s="122">
        <f t="shared" si="6"/>
        <v>1.0743710112071123E-4</v>
      </c>
      <c r="M7" s="122">
        <f t="shared" si="6"/>
        <v>7.131108371278186E-5</v>
      </c>
      <c r="N7" s="122">
        <f t="shared" si="6"/>
        <v>8.4533400283338443E-5</v>
      </c>
      <c r="O7" s="122">
        <f t="shared" si="6"/>
        <v>1.2834979627025886E-4</v>
      </c>
      <c r="P7" s="122">
        <f t="shared" si="6"/>
        <v>1.7324794240409532E-4</v>
      </c>
      <c r="Q7" s="122">
        <f t="shared" si="6"/>
        <v>1.6778101782269396E-4</v>
      </c>
      <c r="R7" s="122">
        <f t="shared" si="6"/>
        <v>1.8363203341935006E-4</v>
      </c>
      <c r="S7" s="122">
        <f t="shared" si="6"/>
        <v>1.6777506305914268E-4</v>
      </c>
      <c r="T7" s="122">
        <f t="shared" si="6"/>
        <v>1.9158328166518504E-4</v>
      </c>
      <c r="U7" s="122">
        <f t="shared" si="6"/>
        <v>9.4034671344427561E-5</v>
      </c>
      <c r="V7" s="122">
        <f t="shared" si="6"/>
        <v>6.2230829241803973E-5</v>
      </c>
      <c r="W7" s="122">
        <f t="shared" si="6"/>
        <v>3.0390178539791026E-5</v>
      </c>
      <c r="DA7" s="130" t="s">
        <v>1575</v>
      </c>
    </row>
    <row r="8" spans="1:105" ht="12" customHeight="1" x14ac:dyDescent="0.25">
      <c r="A8" s="97" t="s">
        <v>53</v>
      </c>
      <c r="B8" s="98">
        <v>3.3877620723801915E-5</v>
      </c>
      <c r="C8" s="98">
        <v>3.6389585910964528E-5</v>
      </c>
      <c r="D8" s="98">
        <v>4.4047404518136388E-5</v>
      </c>
      <c r="E8" s="98">
        <v>4.1660675485454718E-5</v>
      </c>
      <c r="F8" s="98">
        <v>5.3435720013382581E-5</v>
      </c>
      <c r="G8" s="98">
        <v>7.7589884231421107E-5</v>
      </c>
      <c r="H8" s="98">
        <v>8.7640781912411982E-5</v>
      </c>
      <c r="I8" s="98">
        <v>8.5438919044920493E-5</v>
      </c>
      <c r="J8" s="98">
        <v>7.7284177385260832E-5</v>
      </c>
      <c r="K8" s="98">
        <v>6.8405732259619212E-5</v>
      </c>
      <c r="L8" s="98">
        <v>1.0743710112071123E-4</v>
      </c>
      <c r="M8" s="98">
        <v>7.131108371278186E-5</v>
      </c>
      <c r="N8" s="98">
        <v>8.4533400283338443E-5</v>
      </c>
      <c r="O8" s="98">
        <v>1.2834979627025886E-4</v>
      </c>
      <c r="P8" s="98">
        <v>1.7324794240409532E-4</v>
      </c>
      <c r="Q8" s="98">
        <v>1.6778101782269396E-4</v>
      </c>
      <c r="R8" s="98">
        <v>1.8363203341935006E-4</v>
      </c>
      <c r="S8" s="98">
        <v>1.6777506305914268E-4</v>
      </c>
      <c r="T8" s="98">
        <v>1.9158328166518504E-4</v>
      </c>
      <c r="U8" s="98">
        <v>9.4034671344427561E-5</v>
      </c>
      <c r="V8" s="98">
        <v>6.2230829241803973E-5</v>
      </c>
      <c r="W8" s="98">
        <v>3.0390178539791026E-5</v>
      </c>
      <c r="DA8" s="63" t="s">
        <v>1576</v>
      </c>
    </row>
    <row r="9" spans="1:105" ht="12" customHeight="1" x14ac:dyDescent="0.25">
      <c r="A9" s="121" t="s">
        <v>55</v>
      </c>
      <c r="B9" s="122">
        <v>3.2864670250858348</v>
      </c>
      <c r="C9" s="122">
        <v>2.5318292982416599</v>
      </c>
      <c r="D9" s="122">
        <v>3.0899986410858364</v>
      </c>
      <c r="E9" s="122">
        <v>2.0639081301409523</v>
      </c>
      <c r="F9" s="122">
        <v>2.9499708773116202</v>
      </c>
      <c r="G9" s="122">
        <v>2.833175945140431</v>
      </c>
      <c r="H9" s="122">
        <v>2.2576760079672766</v>
      </c>
      <c r="I9" s="122">
        <v>1.0794695178904874</v>
      </c>
      <c r="J9" s="122">
        <v>1.1275679440430495</v>
      </c>
      <c r="K9" s="122">
        <v>0.65648649401626868</v>
      </c>
      <c r="L9" s="122">
        <v>0.77049193779843805</v>
      </c>
      <c r="M9" s="122">
        <v>1.0393414937923537</v>
      </c>
      <c r="N9" s="122">
        <v>0.98751202550158701</v>
      </c>
      <c r="O9" s="122">
        <v>0.9726974551488563</v>
      </c>
      <c r="P9" s="122">
        <v>0.74359878327409656</v>
      </c>
      <c r="Q9" s="122">
        <v>0.37498293020011614</v>
      </c>
      <c r="R9" s="122">
        <v>8.9439962880197552E-2</v>
      </c>
      <c r="S9" s="122">
        <v>9.9703129930723403E-2</v>
      </c>
      <c r="T9" s="122">
        <v>9.0953424828126711E-2</v>
      </c>
      <c r="U9" s="122">
        <v>0.10688141232364004</v>
      </c>
      <c r="V9" s="122">
        <v>8.5752188879060692E-2</v>
      </c>
      <c r="W9" s="122">
        <v>5.3156910457920835E-2</v>
      </c>
      <c r="DA9" s="130" t="s">
        <v>1577</v>
      </c>
    </row>
    <row r="10" spans="1:105" ht="12" customHeight="1" x14ac:dyDescent="0.25">
      <c r="A10" s="97" t="s">
        <v>143</v>
      </c>
      <c r="B10" s="98">
        <v>3.1065317531627765</v>
      </c>
      <c r="C10" s="98">
        <v>2.3804949654849628</v>
      </c>
      <c r="D10" s="98">
        <v>2.9261301195636649</v>
      </c>
      <c r="E10" s="98">
        <v>1.9558012937250315</v>
      </c>
      <c r="F10" s="98">
        <v>2.8319671893967739</v>
      </c>
      <c r="G10" s="98">
        <v>2.6908559590213592</v>
      </c>
      <c r="H10" s="98">
        <v>2.1785184041704131</v>
      </c>
      <c r="I10" s="98">
        <v>1.0274485248345329</v>
      </c>
      <c r="J10" s="98">
        <v>1.0904194129581546</v>
      </c>
      <c r="K10" s="98">
        <v>0.63087659797519047</v>
      </c>
      <c r="L10" s="98">
        <v>0.74647072377330503</v>
      </c>
      <c r="M10" s="98">
        <v>0.95240190154792259</v>
      </c>
      <c r="N10" s="98">
        <v>0.88502707455720486</v>
      </c>
      <c r="O10" s="98">
        <v>0.88860876548368972</v>
      </c>
      <c r="P10" s="98">
        <v>0.72934739193191866</v>
      </c>
      <c r="Q10" s="98">
        <v>0.3655304546108879</v>
      </c>
      <c r="R10" s="98">
        <v>8.4278318437138552E-2</v>
      </c>
      <c r="S10" s="98">
        <v>9.6664898574936084E-2</v>
      </c>
      <c r="T10" s="98">
        <v>8.8932148273739409E-2</v>
      </c>
      <c r="U10" s="98">
        <v>0.10486892884795403</v>
      </c>
      <c r="V10" s="98">
        <v>8.4533613600651591E-2</v>
      </c>
      <c r="W10" s="98">
        <v>5.23940098071548E-2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0.17993527192305833</v>
      </c>
      <c r="C15" s="101">
        <v>0.15133433275669694</v>
      </c>
      <c r="D15" s="101">
        <v>0.16386852152217149</v>
      </c>
      <c r="E15" s="101">
        <v>0.1081068364159207</v>
      </c>
      <c r="F15" s="101">
        <v>0.11800368791484635</v>
      </c>
      <c r="G15" s="101">
        <v>0.14231998611907171</v>
      </c>
      <c r="H15" s="101">
        <v>7.9157603796863624E-2</v>
      </c>
      <c r="I15" s="101">
        <v>5.202099305595461E-2</v>
      </c>
      <c r="J15" s="101">
        <v>3.7148531084894978E-2</v>
      </c>
      <c r="K15" s="101">
        <v>2.5609896041078273E-2</v>
      </c>
      <c r="L15" s="101">
        <v>2.4021214025133006E-2</v>
      </c>
      <c r="M15" s="101">
        <v>8.6939592244431069E-2</v>
      </c>
      <c r="N15" s="101">
        <v>0.10248495094438212</v>
      </c>
      <c r="O15" s="101">
        <v>8.4088689665166638E-2</v>
      </c>
      <c r="P15" s="101">
        <v>1.4251391342177936E-2</v>
      </c>
      <c r="Q15" s="101">
        <v>9.4524755892282236E-3</v>
      </c>
      <c r="R15" s="101">
        <v>5.1616444430590035E-3</v>
      </c>
      <c r="S15" s="101">
        <v>3.0382313557873134E-3</v>
      </c>
      <c r="T15" s="101">
        <v>2.021276554387308E-3</v>
      </c>
      <c r="U15" s="101">
        <v>2.0124834756860095E-3</v>
      </c>
      <c r="V15" s="101">
        <v>1.2185752784091021E-3</v>
      </c>
      <c r="W15" s="101">
        <v>7.6290065076603487E-4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1.8606285343277322</v>
      </c>
      <c r="C19" s="122">
        <v>1.6502392539804809</v>
      </c>
      <c r="D19" s="122">
        <v>1.4650468093555093</v>
      </c>
      <c r="E19" s="122">
        <v>1.2108938070782034</v>
      </c>
      <c r="F19" s="122">
        <v>1.3884085930993015</v>
      </c>
      <c r="G19" s="122">
        <v>1.1901604273723967</v>
      </c>
      <c r="H19" s="122">
        <v>1.0330527735137234</v>
      </c>
      <c r="I19" s="122">
        <v>0.58586502955528463</v>
      </c>
      <c r="J19" s="122">
        <v>0.51792437650725853</v>
      </c>
      <c r="K19" s="122">
        <v>0.33475613609876076</v>
      </c>
      <c r="L19" s="122">
        <v>0.39574057641937782</v>
      </c>
      <c r="M19" s="122">
        <v>0.44634318184973532</v>
      </c>
      <c r="N19" s="122">
        <v>0.44327608425674442</v>
      </c>
      <c r="O19" s="122">
        <v>0.41427434890331438</v>
      </c>
      <c r="P19" s="122">
        <v>0.32678880936663013</v>
      </c>
      <c r="Q19" s="122">
        <v>0.22309124700016364</v>
      </c>
      <c r="R19" s="122">
        <v>0.11458409045237869</v>
      </c>
      <c r="S19" s="122">
        <v>6.5603955069691161E-2</v>
      </c>
      <c r="T19" s="122">
        <v>4.6775485551402388E-2</v>
      </c>
      <c r="U19" s="122">
        <v>5.0634844493221323E-2</v>
      </c>
      <c r="V19" s="122">
        <v>3.8108034367827039E-2</v>
      </c>
      <c r="W19" s="122">
        <v>3.1012936021290117E-2</v>
      </c>
      <c r="DA19" s="130" t="s">
        <v>1587</v>
      </c>
    </row>
    <row r="20" spans="1:105" ht="12" customHeight="1" x14ac:dyDescent="0.25">
      <c r="A20" s="97" t="s">
        <v>51</v>
      </c>
      <c r="B20" s="98">
        <v>0.74465202871216185</v>
      </c>
      <c r="C20" s="98">
        <v>0.56682092047780241</v>
      </c>
      <c r="D20" s="98">
        <v>0.58632583640028646</v>
      </c>
      <c r="E20" s="98">
        <v>0.41050364789287486</v>
      </c>
      <c r="F20" s="98">
        <v>0.59476741502707797</v>
      </c>
      <c r="G20" s="98">
        <v>0.49358645203016854</v>
      </c>
      <c r="H20" s="98">
        <v>0.4102414218243649</v>
      </c>
      <c r="I20" s="98">
        <v>0.19663743723788568</v>
      </c>
      <c r="J20" s="98">
        <v>0.21175784420692895</v>
      </c>
      <c r="K20" s="98">
        <v>0.10469007969945679</v>
      </c>
      <c r="L20" s="98">
        <v>0.14161173211044237</v>
      </c>
      <c r="M20" s="98">
        <v>0.17392758192414259</v>
      </c>
      <c r="N20" s="98">
        <v>0.1679564345084551</v>
      </c>
      <c r="O20" s="98">
        <v>0.16759816566351399</v>
      </c>
      <c r="P20" s="98">
        <v>0.14899207031623188</v>
      </c>
      <c r="Q20" s="98">
        <v>0.10129454475972076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0.18612621965442946</v>
      </c>
      <c r="C21" s="98">
        <v>0.20821070877687484</v>
      </c>
      <c r="D21" s="98">
        <v>8.8503655302332632E-2</v>
      </c>
      <c r="E21" s="98">
        <v>0.10972938086074135</v>
      </c>
      <c r="F21" s="98">
        <v>0.10797016105783178</v>
      </c>
      <c r="G21" s="98">
        <v>7.8266337753555057E-2</v>
      </c>
      <c r="H21" s="98">
        <v>6.4076679308424755E-2</v>
      </c>
      <c r="I21" s="98">
        <v>3.09252529852139E-2</v>
      </c>
      <c r="J21" s="98">
        <v>4.31453333534167E-2</v>
      </c>
      <c r="K21" s="98">
        <v>3.2835085909418249E-2</v>
      </c>
      <c r="L21" s="98">
        <v>3.937271450168784E-2</v>
      </c>
      <c r="M21" s="98">
        <v>4.5438458230196078E-2</v>
      </c>
      <c r="N21" s="98">
        <v>3.4178836773376207E-2</v>
      </c>
      <c r="O21" s="98">
        <v>3.2104214021840674E-2</v>
      </c>
      <c r="P21" s="98">
        <v>2.6985158667242787E-2</v>
      </c>
      <c r="Q21" s="98">
        <v>2.9385215855825545E-2</v>
      </c>
      <c r="R21" s="98">
        <v>3.2469260650998429E-2</v>
      </c>
      <c r="S21" s="98">
        <v>1.883256711015957E-2</v>
      </c>
      <c r="T21" s="98">
        <v>1.2453879124102483E-2</v>
      </c>
      <c r="U21" s="98">
        <v>1.3933628889864909E-2</v>
      </c>
      <c r="V21" s="98">
        <v>7.8962707166262431E-3</v>
      </c>
      <c r="W21" s="98">
        <v>5.3167971287128276E-3</v>
      </c>
      <c r="DA21" s="63" t="s">
        <v>1589</v>
      </c>
    </row>
    <row r="22" spans="1:105" ht="12" customHeight="1" x14ac:dyDescent="0.25">
      <c r="A22" s="109" t="s">
        <v>120</v>
      </c>
      <c r="B22" s="33">
        <v>0.92985028596114094</v>
      </c>
      <c r="C22" s="33">
        <v>0.8752076247258036</v>
      </c>
      <c r="D22" s="33">
        <v>0.79021731765289027</v>
      </c>
      <c r="E22" s="33">
        <v>0.69066077832458717</v>
      </c>
      <c r="F22" s="33">
        <v>0.68567101701439181</v>
      </c>
      <c r="G22" s="33">
        <v>0.61830763758867324</v>
      </c>
      <c r="H22" s="33">
        <v>0.55873467238093377</v>
      </c>
      <c r="I22" s="33">
        <v>0.35830233933218503</v>
      </c>
      <c r="J22" s="33">
        <v>0.26302119894691284</v>
      </c>
      <c r="K22" s="33">
        <v>0.19723097048988572</v>
      </c>
      <c r="L22" s="33">
        <v>0.21475612980724762</v>
      </c>
      <c r="M22" s="33">
        <v>0.22697714169539665</v>
      </c>
      <c r="N22" s="33">
        <v>0.2411408129749131</v>
      </c>
      <c r="O22" s="33">
        <v>0.21457196921795976</v>
      </c>
      <c r="P22" s="33">
        <v>0.15081158038315542</v>
      </c>
      <c r="Q22" s="33">
        <v>9.2411486384617325E-2</v>
      </c>
      <c r="R22" s="33">
        <v>8.2114829801380254E-2</v>
      </c>
      <c r="S22" s="33">
        <v>4.6771387959531584E-2</v>
      </c>
      <c r="T22" s="33">
        <v>3.4321606427299908E-2</v>
      </c>
      <c r="U22" s="33">
        <v>3.6701215603356416E-2</v>
      </c>
      <c r="V22" s="33">
        <v>3.0211763651200797E-2</v>
      </c>
      <c r="W22" s="33">
        <v>2.569613889257729E-2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1592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1593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1595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1596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1605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1606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15.017759939344273</v>
      </c>
      <c r="C43" s="117">
        <f t="shared" si="14"/>
        <v>17.028934797948953</v>
      </c>
      <c r="D43" s="117">
        <f t="shared" si="14"/>
        <v>12.769630008717387</v>
      </c>
      <c r="E43" s="117">
        <f t="shared" si="14"/>
        <v>10.628844766870573</v>
      </c>
      <c r="F43" s="117">
        <f t="shared" si="14"/>
        <v>6.4521969667318464</v>
      </c>
      <c r="G43" s="117">
        <f t="shared" si="14"/>
        <v>6.3836794932654843</v>
      </c>
      <c r="H43" s="117">
        <f t="shared" si="14"/>
        <v>7.4081982630761329</v>
      </c>
      <c r="I43" s="117">
        <f t="shared" si="14"/>
        <v>6.3382918119413381</v>
      </c>
      <c r="J43" s="117">
        <f t="shared" si="14"/>
        <v>7.3445989778233995</v>
      </c>
      <c r="K43" s="117">
        <f t="shared" si="14"/>
        <v>5.2647326644522012</v>
      </c>
      <c r="L43" s="117">
        <f t="shared" si="14"/>
        <v>4.2510453007829065</v>
      </c>
      <c r="M43" s="117">
        <f t="shared" si="14"/>
        <v>5.2683201796269232</v>
      </c>
      <c r="N43" s="117">
        <f t="shared" si="14"/>
        <v>5.2739475633410482</v>
      </c>
      <c r="O43" s="117">
        <f t="shared" si="14"/>
        <v>4.2483295787347677</v>
      </c>
      <c r="P43" s="117">
        <f t="shared" si="14"/>
        <v>4.2366440811404704</v>
      </c>
      <c r="Q43" s="117">
        <f t="shared" si="14"/>
        <v>4.2306686395920146</v>
      </c>
      <c r="R43" s="117">
        <f t="shared" ref="R43:V43" si="15">R44+R47+R49+R58</f>
        <v>3.1998876447626379</v>
      </c>
      <c r="S43" s="117">
        <f t="shared" si="15"/>
        <v>2.1490727109328009</v>
      </c>
      <c r="T43" s="117">
        <f t="shared" si="15"/>
        <v>2.127367299369165</v>
      </c>
      <c r="U43" s="117">
        <f t="shared" si="15"/>
        <v>2.1241919786830175</v>
      </c>
      <c r="V43" s="117">
        <f t="shared" si="15"/>
        <v>2.1079005198785619</v>
      </c>
      <c r="W43" s="117">
        <f t="shared" ref="W43" si="16">W44+W47+W49+W58</f>
        <v>1.074373482961166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12.883762127634229</v>
      </c>
      <c r="C44" s="122">
        <f t="shared" si="17"/>
        <v>14.695929820628223</v>
      </c>
      <c r="D44" s="122">
        <f t="shared" si="17"/>
        <v>10.977127846961887</v>
      </c>
      <c r="E44" s="122">
        <f t="shared" si="17"/>
        <v>9.1912156641373048</v>
      </c>
      <c r="F44" s="122">
        <f t="shared" si="17"/>
        <v>5.5075259137401025</v>
      </c>
      <c r="G44" s="122">
        <f t="shared" si="17"/>
        <v>5.4821654304152858</v>
      </c>
      <c r="H44" s="122">
        <f t="shared" si="17"/>
        <v>6.3711644231118481</v>
      </c>
      <c r="I44" s="122">
        <f t="shared" si="17"/>
        <v>5.582473140430765</v>
      </c>
      <c r="J44" s="122">
        <f t="shared" si="17"/>
        <v>6.5206615349376573</v>
      </c>
      <c r="K44" s="122">
        <f t="shared" si="17"/>
        <v>4.685929309855732</v>
      </c>
      <c r="L44" s="122">
        <f t="shared" si="17"/>
        <v>3.7467759638383118</v>
      </c>
      <c r="M44" s="122">
        <f t="shared" si="17"/>
        <v>4.6623752390712419</v>
      </c>
      <c r="N44" s="122">
        <f t="shared" si="17"/>
        <v>4.6475007059303559</v>
      </c>
      <c r="O44" s="122">
        <f t="shared" si="17"/>
        <v>3.7101455699040349</v>
      </c>
      <c r="P44" s="122">
        <f t="shared" si="17"/>
        <v>3.7127853523426371</v>
      </c>
      <c r="Q44" s="122">
        <f t="shared" si="17"/>
        <v>3.7138827282737483</v>
      </c>
      <c r="R44" s="122">
        <f t="shared" ref="R44:V44" si="18">SUM(R45:R46)</f>
        <v>2.7930594360271872</v>
      </c>
      <c r="S44" s="122">
        <f t="shared" si="18"/>
        <v>1.8681434279135058</v>
      </c>
      <c r="T44" s="122">
        <f t="shared" si="18"/>
        <v>1.8767717180942827</v>
      </c>
      <c r="U44" s="122">
        <f t="shared" si="18"/>
        <v>1.8722489095378425</v>
      </c>
      <c r="V44" s="122">
        <f t="shared" si="18"/>
        <v>1.8741742259103995</v>
      </c>
      <c r="W44" s="122">
        <f t="shared" ref="W44" si="19">SUM(W45:W46)</f>
        <v>0.93898960878718529</v>
      </c>
      <c r="DA44" s="130" t="s">
        <v>1610</v>
      </c>
    </row>
    <row r="45" spans="1:105" ht="12" customHeight="1" x14ac:dyDescent="0.25">
      <c r="A45" s="97" t="s">
        <v>216</v>
      </c>
      <c r="B45" s="98">
        <v>12.753611943337612</v>
      </c>
      <c r="C45" s="98">
        <v>14.550578122096194</v>
      </c>
      <c r="D45" s="98">
        <v>10.870892728095138</v>
      </c>
      <c r="E45" s="98">
        <v>9.1041260957709014</v>
      </c>
      <c r="F45" s="98">
        <v>5.4561680704541562</v>
      </c>
      <c r="G45" s="98">
        <v>5.4322105813915922</v>
      </c>
      <c r="H45" s="98">
        <v>6.3139153830574601</v>
      </c>
      <c r="I45" s="98">
        <v>5.5332906054608788</v>
      </c>
      <c r="J45" s="98">
        <v>6.463315406197693</v>
      </c>
      <c r="K45" s="98">
        <v>4.6448700506490423</v>
      </c>
      <c r="L45" s="98">
        <v>3.7126352766388644</v>
      </c>
      <c r="M45" s="98">
        <v>4.6173955839897323</v>
      </c>
      <c r="N45" s="98">
        <v>4.5994765571433023</v>
      </c>
      <c r="O45" s="98">
        <v>3.6693366908889402</v>
      </c>
      <c r="P45" s="98">
        <v>3.6721837587005028</v>
      </c>
      <c r="Q45" s="98">
        <v>3.6734717833176429</v>
      </c>
      <c r="R45" s="98">
        <v>2.762900979446191</v>
      </c>
      <c r="S45" s="98">
        <v>1.8480755101168398</v>
      </c>
      <c r="T45" s="98">
        <v>1.8566980063545346</v>
      </c>
      <c r="U45" s="98">
        <v>1.8522665991013629</v>
      </c>
      <c r="V45" s="98">
        <v>1.854167261900407</v>
      </c>
      <c r="W45" s="98">
        <v>0.92899575372412624</v>
      </c>
      <c r="DA45" s="63" t="s">
        <v>1611</v>
      </c>
    </row>
    <row r="46" spans="1:105" ht="12" customHeight="1" x14ac:dyDescent="0.25">
      <c r="A46" s="97" t="s">
        <v>53</v>
      </c>
      <c r="B46" s="98">
        <v>0.13015018429661673</v>
      </c>
      <c r="C46" s="98">
        <v>0.14535169853202906</v>
      </c>
      <c r="D46" s="98">
        <v>0.10623511886674995</v>
      </c>
      <c r="E46" s="98">
        <v>8.7089568366403608E-2</v>
      </c>
      <c r="F46" s="98">
        <v>5.1357843285946177E-2</v>
      </c>
      <c r="G46" s="98">
        <v>4.9954849023693279E-2</v>
      </c>
      <c r="H46" s="98">
        <v>5.7249040054387905E-2</v>
      </c>
      <c r="I46" s="98">
        <v>4.9182534969886012E-2</v>
      </c>
      <c r="J46" s="98">
        <v>5.7346128739964475E-2</v>
      </c>
      <c r="K46" s="98">
        <v>4.105925920668986E-2</v>
      </c>
      <c r="L46" s="98">
        <v>3.4140687199447212E-2</v>
      </c>
      <c r="M46" s="98">
        <v>4.4979655081509182E-2</v>
      </c>
      <c r="N46" s="98">
        <v>4.802414878705364E-2</v>
      </c>
      <c r="O46" s="98">
        <v>4.0808879015094744E-2</v>
      </c>
      <c r="P46" s="98">
        <v>4.0601593642134129E-2</v>
      </c>
      <c r="Q46" s="98">
        <v>4.0410944956105282E-2</v>
      </c>
      <c r="R46" s="98">
        <v>3.0158456580996192E-2</v>
      </c>
      <c r="S46" s="98">
        <v>2.0067917796665974E-2</v>
      </c>
      <c r="T46" s="98">
        <v>2.0073711739747958E-2</v>
      </c>
      <c r="U46" s="98">
        <v>1.9982310436479592E-2</v>
      </c>
      <c r="V46" s="98">
        <v>2.0006964009992485E-2</v>
      </c>
      <c r="W46" s="98">
        <v>9.9938550630590921E-3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1.1292540241267306E-5</v>
      </c>
      <c r="C47" s="122">
        <f t="shared" si="20"/>
        <v>1.7387299650992629E-5</v>
      </c>
      <c r="D47" s="122">
        <f t="shared" si="20"/>
        <v>1.5640799187598338E-5</v>
      </c>
      <c r="E47" s="122">
        <f t="shared" si="20"/>
        <v>1.5394326183831703E-5</v>
      </c>
      <c r="F47" s="122">
        <f t="shared" si="20"/>
        <v>1.5594602418245591E-5</v>
      </c>
      <c r="G47" s="122">
        <f t="shared" si="20"/>
        <v>9.3885711985707208E-6</v>
      </c>
      <c r="H47" s="122">
        <f t="shared" si="20"/>
        <v>1.0362006600151083E-5</v>
      </c>
      <c r="I47" s="122">
        <f t="shared" si="20"/>
        <v>9.621615906292435E-6</v>
      </c>
      <c r="J47" s="122">
        <f t="shared" si="20"/>
        <v>8.6504243007055258E-6</v>
      </c>
      <c r="K47" s="122">
        <f t="shared" si="20"/>
        <v>3.8820548668514418E-6</v>
      </c>
      <c r="L47" s="122">
        <f t="shared" si="20"/>
        <v>2.2362535051216766E-5</v>
      </c>
      <c r="M47" s="122">
        <f t="shared" si="20"/>
        <v>2.5186629446182811E-5</v>
      </c>
      <c r="N47" s="122">
        <f t="shared" si="20"/>
        <v>4.05204176528789E-5</v>
      </c>
      <c r="O47" s="122">
        <f t="shared" si="20"/>
        <v>6.9384601858260412E-5</v>
      </c>
      <c r="P47" s="122">
        <f t="shared" si="20"/>
        <v>9.9412468369357705E-5</v>
      </c>
      <c r="Q47" s="122">
        <f t="shared" si="20"/>
        <v>9.4206367934542845E-5</v>
      </c>
      <c r="R47" s="122">
        <f t="shared" si="20"/>
        <v>1.0570323846463526E-4</v>
      </c>
      <c r="S47" s="122">
        <f t="shared" si="20"/>
        <v>9.9577583414565843E-5</v>
      </c>
      <c r="T47" s="122">
        <f t="shared" si="20"/>
        <v>1.0056914067509101E-4</v>
      </c>
      <c r="U47" s="122">
        <f t="shared" si="20"/>
        <v>5.7614421390247045E-5</v>
      </c>
      <c r="V47" s="122">
        <f t="shared" si="20"/>
        <v>3.7784838400638685E-5</v>
      </c>
      <c r="W47" s="122">
        <f t="shared" si="20"/>
        <v>2.2616670673417452E-5</v>
      </c>
      <c r="DA47" s="130" t="s">
        <v>1613</v>
      </c>
    </row>
    <row r="48" spans="1:105" ht="12" customHeight="1" x14ac:dyDescent="0.25">
      <c r="A48" s="97" t="s">
        <v>53</v>
      </c>
      <c r="B48" s="98">
        <v>1.1292540241267306E-5</v>
      </c>
      <c r="C48" s="98">
        <v>1.7387299650992629E-5</v>
      </c>
      <c r="D48" s="98">
        <v>1.5640799187598338E-5</v>
      </c>
      <c r="E48" s="98">
        <v>1.5394326183831703E-5</v>
      </c>
      <c r="F48" s="98">
        <v>1.5594602418245591E-5</v>
      </c>
      <c r="G48" s="98">
        <v>9.3885711985707208E-6</v>
      </c>
      <c r="H48" s="98">
        <v>1.0362006600151083E-5</v>
      </c>
      <c r="I48" s="98">
        <v>9.621615906292435E-6</v>
      </c>
      <c r="J48" s="98">
        <v>8.6504243007055258E-6</v>
      </c>
      <c r="K48" s="98">
        <v>3.8820548668514418E-6</v>
      </c>
      <c r="L48" s="98">
        <v>2.2362535051216766E-5</v>
      </c>
      <c r="M48" s="98">
        <v>2.5186629446182811E-5</v>
      </c>
      <c r="N48" s="98">
        <v>4.05204176528789E-5</v>
      </c>
      <c r="O48" s="98">
        <v>6.9384601858260412E-5</v>
      </c>
      <c r="P48" s="98">
        <v>9.9412468369357705E-5</v>
      </c>
      <c r="Q48" s="98">
        <v>9.4206367934542845E-5</v>
      </c>
      <c r="R48" s="98">
        <v>1.0570323846463526E-4</v>
      </c>
      <c r="S48" s="98">
        <v>9.9577583414565843E-5</v>
      </c>
      <c r="T48" s="98">
        <v>1.0056914067509101E-4</v>
      </c>
      <c r="U48" s="98">
        <v>5.7614421390247045E-5</v>
      </c>
      <c r="V48" s="98">
        <v>3.7784838400638685E-5</v>
      </c>
      <c r="W48" s="98">
        <v>2.2616670673417452E-5</v>
      </c>
      <c r="DA48" s="63" t="s">
        <v>1614</v>
      </c>
    </row>
    <row r="49" spans="1:105" ht="12" customHeight="1" x14ac:dyDescent="0.25">
      <c r="A49" s="121" t="s">
        <v>55</v>
      </c>
      <c r="B49" s="122">
        <v>1.4258723351541338</v>
      </c>
      <c r="C49" s="122">
        <v>1.6486436685027528</v>
      </c>
      <c r="D49" s="122">
        <v>1.2811385670557931</v>
      </c>
      <c r="E49" s="122">
        <v>1.0219651250412776</v>
      </c>
      <c r="F49" s="122">
        <v>0.62287665379037083</v>
      </c>
      <c r="G49" s="122">
        <v>0.64398160726075904</v>
      </c>
      <c r="H49" s="122">
        <v>0.77270131361579553</v>
      </c>
      <c r="I49" s="122">
        <v>0.54282335296970874</v>
      </c>
      <c r="J49" s="122">
        <v>0.62470674759418998</v>
      </c>
      <c r="K49" s="122">
        <v>0.42090602736283161</v>
      </c>
      <c r="L49" s="122">
        <v>0.34277632027203114</v>
      </c>
      <c r="M49" s="122">
        <v>0.44755420852062311</v>
      </c>
      <c r="N49" s="122">
        <v>0.46629853983782832</v>
      </c>
      <c r="O49" s="122">
        <v>0.38545456578279402</v>
      </c>
      <c r="P49" s="122">
        <v>0.38128938028168879</v>
      </c>
      <c r="Q49" s="122">
        <v>0.37924490275852063</v>
      </c>
      <c r="R49" s="122">
        <v>0.27818084281776206</v>
      </c>
      <c r="S49" s="122">
        <v>0.18084360231202862</v>
      </c>
      <c r="T49" s="122">
        <v>0.17062565249736922</v>
      </c>
      <c r="U49" s="122">
        <v>0.17476993817432665</v>
      </c>
      <c r="V49" s="122">
        <v>0.17185411928596722</v>
      </c>
      <c r="W49" s="122">
        <v>8.5551119849926097E-2</v>
      </c>
      <c r="DA49" s="130" t="s">
        <v>1615</v>
      </c>
    </row>
    <row r="50" spans="1:105" ht="12" customHeight="1" x14ac:dyDescent="0.25">
      <c r="A50" s="97" t="s">
        <v>138</v>
      </c>
      <c r="B50" s="98">
        <v>1.3908420549426979</v>
      </c>
      <c r="C50" s="98">
        <v>1.6145121616527256</v>
      </c>
      <c r="D50" s="98">
        <v>1.2529249847165527</v>
      </c>
      <c r="E50" s="98">
        <v>0.99905533157217741</v>
      </c>
      <c r="F50" s="98">
        <v>0.6057407859516919</v>
      </c>
      <c r="G50" s="98">
        <v>0.62969827501425502</v>
      </c>
      <c r="H50" s="98">
        <v>0.75831161608269471</v>
      </c>
      <c r="I50" s="98">
        <v>0.52861825094496817</v>
      </c>
      <c r="J50" s="98">
        <v>0.60891159294246122</v>
      </c>
      <c r="K50" s="98">
        <v>0.40672066302249632</v>
      </c>
      <c r="L50" s="98">
        <v>0.32863729429836519</v>
      </c>
      <c r="M50" s="98">
        <v>0.43419512968180707</v>
      </c>
      <c r="N50" s="98">
        <v>0.45211415652823861</v>
      </c>
      <c r="O50" s="98">
        <v>0.37193588004829142</v>
      </c>
      <c r="P50" s="98">
        <v>0.36908881223672724</v>
      </c>
      <c r="Q50" s="98">
        <v>0.36780078761958679</v>
      </c>
      <c r="R50" s="98">
        <v>0.26805344875673193</v>
      </c>
      <c r="S50" s="98">
        <v>0.17256077535177655</v>
      </c>
      <c r="T50" s="98">
        <v>0.16393827911408207</v>
      </c>
      <c r="U50" s="98">
        <v>0.16836968636725214</v>
      </c>
      <c r="V50" s="98">
        <v>0.16646902356820892</v>
      </c>
      <c r="W50" s="98">
        <v>8.1322389010182045E-2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3.503028021143588E-2</v>
      </c>
      <c r="C54" s="101">
        <v>3.4131506850027277E-2</v>
      </c>
      <c r="D54" s="101">
        <v>2.821358233924047E-2</v>
      </c>
      <c r="E54" s="101">
        <v>2.2909793469100125E-2</v>
      </c>
      <c r="F54" s="101">
        <v>1.7135867838678959E-2</v>
      </c>
      <c r="G54" s="101">
        <v>1.4283332246503969E-2</v>
      </c>
      <c r="H54" s="101">
        <v>1.4389697533100796E-2</v>
      </c>
      <c r="I54" s="101">
        <v>1.4205102024740568E-2</v>
      </c>
      <c r="J54" s="101">
        <v>1.5795154651728784E-2</v>
      </c>
      <c r="K54" s="101">
        <v>1.4185364340335281E-2</v>
      </c>
      <c r="L54" s="101">
        <v>1.4139025973665972E-2</v>
      </c>
      <c r="M54" s="101">
        <v>1.335907883881602E-2</v>
      </c>
      <c r="N54" s="101">
        <v>1.4184383309589734E-2</v>
      </c>
      <c r="O54" s="101">
        <v>1.3518685734502574E-2</v>
      </c>
      <c r="P54" s="101">
        <v>1.2200568044961573E-2</v>
      </c>
      <c r="Q54" s="101">
        <v>1.1444115138933833E-2</v>
      </c>
      <c r="R54" s="101">
        <v>1.0127394061030118E-2</v>
      </c>
      <c r="S54" s="101">
        <v>8.2828269602520776E-3</v>
      </c>
      <c r="T54" s="101">
        <v>6.6873733832871467E-3</v>
      </c>
      <c r="U54" s="101">
        <v>6.4002518070745218E-3</v>
      </c>
      <c r="V54" s="101">
        <v>5.3850957177582941E-3</v>
      </c>
      <c r="W54" s="101">
        <v>4.2287308397440469E-3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0.7081141840156685</v>
      </c>
      <c r="C58" s="122">
        <v>0.68434392151832668</v>
      </c>
      <c r="D58" s="122">
        <v>0.51134795390051935</v>
      </c>
      <c r="E58" s="122">
        <v>0.41564858336580701</v>
      </c>
      <c r="F58" s="122">
        <v>0.32177880459895447</v>
      </c>
      <c r="G58" s="122">
        <v>0.25752306701824063</v>
      </c>
      <c r="H58" s="122">
        <v>0.2643221643418896</v>
      </c>
      <c r="I58" s="122">
        <v>0.21298569692495792</v>
      </c>
      <c r="J58" s="122">
        <v>0.19922204486725159</v>
      </c>
      <c r="K58" s="122">
        <v>0.15789344517877088</v>
      </c>
      <c r="L58" s="122">
        <v>0.1614706541375126</v>
      </c>
      <c r="M58" s="122">
        <v>0.15836554540561168</v>
      </c>
      <c r="N58" s="122">
        <v>0.16010779715521117</v>
      </c>
      <c r="O58" s="122">
        <v>0.15266005844608058</v>
      </c>
      <c r="P58" s="122">
        <v>0.14246993604777544</v>
      </c>
      <c r="Q58" s="122">
        <v>0.13744680219181166</v>
      </c>
      <c r="R58" s="122">
        <v>0.1285416626792239</v>
      </c>
      <c r="S58" s="122">
        <v>9.9986103123852199E-2</v>
      </c>
      <c r="T58" s="122">
        <v>7.9869359636838222E-2</v>
      </c>
      <c r="U58" s="122">
        <v>7.7115516549457766E-2</v>
      </c>
      <c r="V58" s="122">
        <v>6.183438984379469E-2</v>
      </c>
      <c r="W58" s="122">
        <v>4.9810137653381291E-2</v>
      </c>
      <c r="DA58" s="130" t="s">
        <v>1624</v>
      </c>
    </row>
    <row r="59" spans="1:105" ht="12" customHeight="1" x14ac:dyDescent="0.25">
      <c r="A59" s="97" t="s">
        <v>50</v>
      </c>
      <c r="B59" s="98">
        <v>0.1181841028520447</v>
      </c>
      <c r="C59" s="98">
        <v>0.13195404546988881</v>
      </c>
      <c r="D59" s="98">
        <v>5.596860776034418E-2</v>
      </c>
      <c r="E59" s="98">
        <v>6.3051429216723798E-2</v>
      </c>
      <c r="F59" s="98">
        <v>4.9331540569067377E-2</v>
      </c>
      <c r="G59" s="98">
        <v>3.1836489443512396E-2</v>
      </c>
      <c r="H59" s="98">
        <v>2.8877697306779717E-2</v>
      </c>
      <c r="I59" s="98">
        <v>1.7747715203944747E-2</v>
      </c>
      <c r="J59" s="98">
        <v>2.4772295009051617E-2</v>
      </c>
      <c r="K59" s="98">
        <v>2.0593529042596297E-2</v>
      </c>
      <c r="L59" s="98">
        <v>2.5660657038455791E-2</v>
      </c>
      <c r="M59" s="98">
        <v>2.6923161200644842E-2</v>
      </c>
      <c r="N59" s="98">
        <v>2.0613377880255315E-2</v>
      </c>
      <c r="O59" s="98">
        <v>2.115515181959654E-2</v>
      </c>
      <c r="P59" s="98">
        <v>2.3848881357638612E-2</v>
      </c>
      <c r="Q59" s="98">
        <v>2.4144268546913122E-2</v>
      </c>
      <c r="R59" s="98">
        <v>2.6440898992213555E-2</v>
      </c>
      <c r="S59" s="98">
        <v>2.1099038128998583E-2</v>
      </c>
      <c r="T59" s="98">
        <v>1.5730559389483329E-2</v>
      </c>
      <c r="U59" s="98">
        <v>1.5343265651186761E-2</v>
      </c>
      <c r="V59" s="98">
        <v>8.4652512834400249E-3</v>
      </c>
      <c r="W59" s="98">
        <v>5.4830727443311578E-3</v>
      </c>
      <c r="DA59" s="63" t="s">
        <v>1625</v>
      </c>
    </row>
    <row r="60" spans="1:105" ht="12" customHeight="1" x14ac:dyDescent="0.25">
      <c r="A60" s="109" t="s">
        <v>120</v>
      </c>
      <c r="B60" s="33">
        <v>0.58993008116362378</v>
      </c>
      <c r="C60" s="33">
        <v>0.55238987604843781</v>
      </c>
      <c r="D60" s="33">
        <v>0.45537934614017517</v>
      </c>
      <c r="E60" s="33">
        <v>0.35259715414908321</v>
      </c>
      <c r="F60" s="33">
        <v>0.27244726402988712</v>
      </c>
      <c r="G60" s="33">
        <v>0.22568657757472824</v>
      </c>
      <c r="H60" s="33">
        <v>0.23544446703510988</v>
      </c>
      <c r="I60" s="33">
        <v>0.19523798172101317</v>
      </c>
      <c r="J60" s="33">
        <v>0.17444974985819997</v>
      </c>
      <c r="K60" s="33">
        <v>0.13729991613617459</v>
      </c>
      <c r="L60" s="33">
        <v>0.13580999709905681</v>
      </c>
      <c r="M60" s="33">
        <v>0.13144238420496684</v>
      </c>
      <c r="N60" s="33">
        <v>0.13949441927495584</v>
      </c>
      <c r="O60" s="33">
        <v>0.13150490662648404</v>
      </c>
      <c r="P60" s="33">
        <v>0.11862105469013684</v>
      </c>
      <c r="Q60" s="33">
        <v>0.11330253364489853</v>
      </c>
      <c r="R60" s="33">
        <v>0.10210076368701035</v>
      </c>
      <c r="S60" s="33">
        <v>7.8887064994853609E-2</v>
      </c>
      <c r="T60" s="33">
        <v>6.4138800247354896E-2</v>
      </c>
      <c r="U60" s="33">
        <v>6.1772250898271E-2</v>
      </c>
      <c r="V60" s="33">
        <v>5.3369138560354669E-2</v>
      </c>
      <c r="W60" s="33">
        <v>4.4327064909050133E-2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42.600655941998433</v>
      </c>
      <c r="C62" s="117">
        <f t="shared" si="21"/>
        <v>42.312373132766041</v>
      </c>
      <c r="D62" s="117">
        <f t="shared" si="21"/>
        <v>37.440424721609894</v>
      </c>
      <c r="E62" s="117">
        <f t="shared" si="21"/>
        <v>37.925211305716125</v>
      </c>
      <c r="F62" s="117">
        <f t="shared" si="21"/>
        <v>39.186526937581014</v>
      </c>
      <c r="G62" s="117">
        <f t="shared" si="21"/>
        <v>45.636886547875122</v>
      </c>
      <c r="H62" s="117">
        <f t="shared" si="21"/>
        <v>46.355992901697263</v>
      </c>
      <c r="I62" s="117">
        <f t="shared" si="21"/>
        <v>49.614815404643181</v>
      </c>
      <c r="J62" s="117">
        <f t="shared" si="21"/>
        <v>49.93692735240824</v>
      </c>
      <c r="K62" s="117">
        <f t="shared" si="21"/>
        <v>51.486028580090981</v>
      </c>
      <c r="L62" s="117">
        <f t="shared" si="21"/>
        <v>55.776827002411736</v>
      </c>
      <c r="M62" s="117">
        <f t="shared" si="21"/>
        <v>52.493453238760424</v>
      </c>
      <c r="N62" s="117">
        <f t="shared" si="21"/>
        <v>56.19796052823569</v>
      </c>
      <c r="O62" s="117">
        <f t="shared" si="21"/>
        <v>53.115881535764267</v>
      </c>
      <c r="P62" s="117">
        <f t="shared" si="21"/>
        <v>53.041309627986529</v>
      </c>
      <c r="Q62" s="117">
        <f t="shared" si="21"/>
        <v>50.119239182504998</v>
      </c>
      <c r="R62" s="117">
        <f t="shared" ref="R62:V62" si="22">R63+R66+R68+R77</f>
        <v>58.804694142562617</v>
      </c>
      <c r="S62" s="117">
        <f t="shared" si="22"/>
        <v>54.710405621938577</v>
      </c>
      <c r="T62" s="117">
        <f t="shared" si="22"/>
        <v>55.89312912838772</v>
      </c>
      <c r="U62" s="117">
        <f t="shared" si="22"/>
        <v>58.758810298423022</v>
      </c>
      <c r="V62" s="117">
        <f t="shared" si="22"/>
        <v>57.168216227683615</v>
      </c>
      <c r="W62" s="117">
        <f t="shared" ref="W62" si="23">W63+W66+W68+W77</f>
        <v>61.407079268557311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35.717522162833596</v>
      </c>
      <c r="C63" s="122">
        <f t="shared" si="24"/>
        <v>35.387774546907757</v>
      </c>
      <c r="D63" s="122">
        <f t="shared" si="24"/>
        <v>31.373395953611642</v>
      </c>
      <c r="E63" s="122">
        <f t="shared" si="24"/>
        <v>31.865154319873525</v>
      </c>
      <c r="F63" s="122">
        <f t="shared" si="24"/>
        <v>32.756662098452999</v>
      </c>
      <c r="G63" s="122">
        <f t="shared" si="24"/>
        <v>38.06096368852392</v>
      </c>
      <c r="H63" s="122">
        <f t="shared" si="24"/>
        <v>38.274289215695546</v>
      </c>
      <c r="I63" s="122">
        <f t="shared" si="24"/>
        <v>42.363352267115296</v>
      </c>
      <c r="J63" s="122">
        <f t="shared" si="24"/>
        <v>42.625846119294138</v>
      </c>
      <c r="K63" s="122">
        <f t="shared" si="24"/>
        <v>44.665662393588278</v>
      </c>
      <c r="L63" s="122">
        <f t="shared" si="24"/>
        <v>48.16539540228635</v>
      </c>
      <c r="M63" s="122">
        <f t="shared" si="24"/>
        <v>45.19536174853021</v>
      </c>
      <c r="N63" s="122">
        <f t="shared" si="24"/>
        <v>48.438554455592119</v>
      </c>
      <c r="O63" s="122">
        <f t="shared" si="24"/>
        <v>45.781799759763246</v>
      </c>
      <c r="P63" s="122">
        <f t="shared" si="24"/>
        <v>45.711222496489484</v>
      </c>
      <c r="Q63" s="122">
        <f t="shared" si="24"/>
        <v>42.980863822597748</v>
      </c>
      <c r="R63" s="122">
        <f t="shared" ref="R63:V63" si="25">SUM(R64:R65)</f>
        <v>50.289628092908785</v>
      </c>
      <c r="S63" s="122">
        <f t="shared" si="25"/>
        <v>46.782547718916824</v>
      </c>
      <c r="T63" s="122">
        <f t="shared" si="25"/>
        <v>48.12427171699705</v>
      </c>
      <c r="U63" s="122">
        <f t="shared" si="25"/>
        <v>50.160754268992278</v>
      </c>
      <c r="V63" s="122">
        <f t="shared" si="25"/>
        <v>49.016245403958308</v>
      </c>
      <c r="W63" s="122">
        <f t="shared" ref="W63" si="26">SUM(W64:W65)</f>
        <v>52.492614393408608</v>
      </c>
      <c r="DA63" s="130" t="s">
        <v>1628</v>
      </c>
    </row>
    <row r="64" spans="1:105" ht="12" customHeight="1" x14ac:dyDescent="0.25">
      <c r="A64" s="97" t="s">
        <v>217</v>
      </c>
      <c r="B64" s="98">
        <v>35.313363679719117</v>
      </c>
      <c r="C64" s="98">
        <v>34.992432986666827</v>
      </c>
      <c r="D64" s="98">
        <v>31.026684657051092</v>
      </c>
      <c r="E64" s="98">
        <v>31.513154488316495</v>
      </c>
      <c r="F64" s="98">
        <v>32.390751245833947</v>
      </c>
      <c r="G64" s="98">
        <v>37.632418186040262</v>
      </c>
      <c r="H64" s="98">
        <v>37.838504196479846</v>
      </c>
      <c r="I64" s="98">
        <v>41.879919825575428</v>
      </c>
      <c r="J64" s="98">
        <v>42.138315629936784</v>
      </c>
      <c r="K64" s="98">
        <v>44.15417483236444</v>
      </c>
      <c r="L64" s="98">
        <v>47.601289676553165</v>
      </c>
      <c r="M64" s="98">
        <v>44.659669757495664</v>
      </c>
      <c r="N64" s="98">
        <v>47.854314871896733</v>
      </c>
      <c r="O64" s="98">
        <v>45.221167080029446</v>
      </c>
      <c r="P64" s="98">
        <v>45.149357621932197</v>
      </c>
      <c r="Q64" s="98">
        <v>42.449312805511894</v>
      </c>
      <c r="R64" s="98">
        <v>49.662987869173151</v>
      </c>
      <c r="S64" s="98">
        <v>46.193730176096452</v>
      </c>
      <c r="T64" s="98">
        <v>47.50958051488815</v>
      </c>
      <c r="U64" s="98">
        <v>49.507333900798415</v>
      </c>
      <c r="V64" s="98">
        <v>48.363823626405328</v>
      </c>
      <c r="W64" s="98">
        <v>51.782508128796991</v>
      </c>
      <c r="DA64" s="63" t="s">
        <v>1629</v>
      </c>
    </row>
    <row r="65" spans="1:105" ht="12" customHeight="1" x14ac:dyDescent="0.25">
      <c r="A65" s="97" t="s">
        <v>53</v>
      </c>
      <c r="B65" s="98">
        <v>0.40415848311447716</v>
      </c>
      <c r="C65" s="98">
        <v>0.39534156024092937</v>
      </c>
      <c r="D65" s="98">
        <v>0.34671129656055055</v>
      </c>
      <c r="E65" s="98">
        <v>0.35199983155702919</v>
      </c>
      <c r="F65" s="98">
        <v>0.36591085261905526</v>
      </c>
      <c r="G65" s="98">
        <v>0.42854550248365963</v>
      </c>
      <c r="H65" s="98">
        <v>0.43578501921570145</v>
      </c>
      <c r="I65" s="98">
        <v>0.48343244153986664</v>
      </c>
      <c r="J65" s="98">
        <v>0.48753048935735577</v>
      </c>
      <c r="K65" s="98">
        <v>0.5114875612238361</v>
      </c>
      <c r="L65" s="98">
        <v>0.56410572573318196</v>
      </c>
      <c r="M65" s="98">
        <v>0.53569199103454623</v>
      </c>
      <c r="N65" s="98">
        <v>0.58423958369538398</v>
      </c>
      <c r="O65" s="98">
        <v>0.56063267973379838</v>
      </c>
      <c r="P65" s="98">
        <v>0.56186487455728862</v>
      </c>
      <c r="Q65" s="98">
        <v>0.53155101708585506</v>
      </c>
      <c r="R65" s="98">
        <v>0.62664022373563177</v>
      </c>
      <c r="S65" s="98">
        <v>0.58881754282037357</v>
      </c>
      <c r="T65" s="98">
        <v>0.61469120210889805</v>
      </c>
      <c r="U65" s="98">
        <v>0.65342036819386562</v>
      </c>
      <c r="V65" s="98">
        <v>0.65242177755298159</v>
      </c>
      <c r="W65" s="98">
        <v>0.71010626461161719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3.9523890844435567E-5</v>
      </c>
      <c r="C66" s="122">
        <f t="shared" si="27"/>
        <v>5.2450846119264436E-5</v>
      </c>
      <c r="D66" s="122">
        <f t="shared" si="27"/>
        <v>6.494500906764538E-5</v>
      </c>
      <c r="E66" s="122">
        <f t="shared" si="27"/>
        <v>8.0363436631626366E-5</v>
      </c>
      <c r="F66" s="122">
        <f t="shared" si="27"/>
        <v>1.3219104576301955E-4</v>
      </c>
      <c r="G66" s="122">
        <f t="shared" si="27"/>
        <v>2.5115482576096862E-4</v>
      </c>
      <c r="H66" s="122">
        <f t="shared" si="27"/>
        <v>3.3509175477911641E-4</v>
      </c>
      <c r="I66" s="122">
        <f t="shared" si="27"/>
        <v>4.4207512206067168E-4</v>
      </c>
      <c r="J66" s="122">
        <f t="shared" si="27"/>
        <v>5.1097074403476698E-4</v>
      </c>
      <c r="K66" s="122">
        <f t="shared" si="27"/>
        <v>5.5660395992311866E-4</v>
      </c>
      <c r="L66" s="122">
        <f t="shared" si="27"/>
        <v>1.1646765883899022E-3</v>
      </c>
      <c r="M66" s="122">
        <f t="shared" si="27"/>
        <v>7.9152938129974917E-4</v>
      </c>
      <c r="N66" s="122">
        <f t="shared" si="27"/>
        <v>6.8240737306344754E-4</v>
      </c>
      <c r="O66" s="122">
        <f t="shared" si="27"/>
        <v>6.9858478971916846E-4</v>
      </c>
      <c r="P66" s="122">
        <f t="shared" si="27"/>
        <v>9.0822664094214499E-4</v>
      </c>
      <c r="Q66" s="122">
        <f t="shared" si="27"/>
        <v>8.8503468929168258E-4</v>
      </c>
      <c r="R66" s="122">
        <f t="shared" si="27"/>
        <v>1.0612143400865414E-3</v>
      </c>
      <c r="S66" s="122">
        <f t="shared" si="27"/>
        <v>1.1450134855853921E-3</v>
      </c>
      <c r="T66" s="122">
        <f t="shared" si="27"/>
        <v>1.661652104718658E-3</v>
      </c>
      <c r="U66" s="122">
        <f t="shared" si="27"/>
        <v>1.2179919667613726E-3</v>
      </c>
      <c r="V66" s="122">
        <f t="shared" si="27"/>
        <v>1.4657407904198746E-3</v>
      </c>
      <c r="W66" s="122">
        <f t="shared" si="27"/>
        <v>2.4922440482840293E-3</v>
      </c>
      <c r="DA66" s="130" t="s">
        <v>1631</v>
      </c>
    </row>
    <row r="67" spans="1:105" ht="12" customHeight="1" x14ac:dyDescent="0.25">
      <c r="A67" s="97" t="s">
        <v>53</v>
      </c>
      <c r="B67" s="98">
        <v>3.9523890844435567E-5</v>
      </c>
      <c r="C67" s="98">
        <v>5.2450846119264436E-5</v>
      </c>
      <c r="D67" s="98">
        <v>6.494500906764538E-5</v>
      </c>
      <c r="E67" s="98">
        <v>8.0363436631626366E-5</v>
      </c>
      <c r="F67" s="98">
        <v>1.3219104576301955E-4</v>
      </c>
      <c r="G67" s="98">
        <v>2.5115482576096862E-4</v>
      </c>
      <c r="H67" s="98">
        <v>3.3509175477911641E-4</v>
      </c>
      <c r="I67" s="98">
        <v>4.4207512206067168E-4</v>
      </c>
      <c r="J67" s="98">
        <v>5.1097074403476698E-4</v>
      </c>
      <c r="K67" s="98">
        <v>5.5660395992311866E-4</v>
      </c>
      <c r="L67" s="98">
        <v>1.1646765883899022E-3</v>
      </c>
      <c r="M67" s="98">
        <v>7.9152938129974917E-4</v>
      </c>
      <c r="N67" s="98">
        <v>6.8240737306344754E-4</v>
      </c>
      <c r="O67" s="98">
        <v>6.9858478971916846E-4</v>
      </c>
      <c r="P67" s="98">
        <v>9.0822664094214499E-4</v>
      </c>
      <c r="Q67" s="98">
        <v>8.8503468929168258E-4</v>
      </c>
      <c r="R67" s="98">
        <v>1.0612143400865414E-3</v>
      </c>
      <c r="S67" s="98">
        <v>1.1450134855853921E-3</v>
      </c>
      <c r="T67" s="98">
        <v>1.661652104718658E-3</v>
      </c>
      <c r="U67" s="98">
        <v>1.2179919667613726E-3</v>
      </c>
      <c r="V67" s="98">
        <v>1.4657407904198746E-3</v>
      </c>
      <c r="W67" s="98">
        <v>2.4922440482840293E-3</v>
      </c>
      <c r="DA67" s="63" t="s">
        <v>1632</v>
      </c>
    </row>
    <row r="68" spans="1:105" ht="12" customHeight="1" x14ac:dyDescent="0.25">
      <c r="A68" s="121" t="s">
        <v>55</v>
      </c>
      <c r="B68" s="122">
        <v>4.2855338617198235</v>
      </c>
      <c r="C68" s="122">
        <v>4.3102217983005291</v>
      </c>
      <c r="D68" s="122">
        <v>4.0009869775213236</v>
      </c>
      <c r="E68" s="122">
        <v>3.9266831622696001</v>
      </c>
      <c r="F68" s="122">
        <v>4.1568425676980478</v>
      </c>
      <c r="G68" s="122">
        <v>5.0948007107103566</v>
      </c>
      <c r="H68" s="122">
        <v>5.3607755730393043</v>
      </c>
      <c r="I68" s="122">
        <v>4.7792268057681113</v>
      </c>
      <c r="J68" s="122">
        <v>4.7794758428754145</v>
      </c>
      <c r="K68" s="122">
        <v>4.6562640650661837</v>
      </c>
      <c r="L68" s="122">
        <v>4.970138729009606</v>
      </c>
      <c r="M68" s="122">
        <v>4.7572327110844688</v>
      </c>
      <c r="N68" s="122">
        <v>5.1170731628980386</v>
      </c>
      <c r="O68" s="122">
        <v>4.8385963724821295</v>
      </c>
      <c r="P68" s="122">
        <v>4.7814244801885968</v>
      </c>
      <c r="Q68" s="122">
        <v>4.5373569551090318</v>
      </c>
      <c r="R68" s="122">
        <v>5.2988847904329175</v>
      </c>
      <c r="S68" s="122">
        <v>4.9251963593285328</v>
      </c>
      <c r="T68" s="122">
        <v>4.8612904308242255</v>
      </c>
      <c r="U68" s="122">
        <v>5.2306362650126346</v>
      </c>
      <c r="V68" s="122">
        <v>5.0406499506837772</v>
      </c>
      <c r="W68" s="122">
        <v>5.3972161202475979</v>
      </c>
      <c r="DA68" s="130" t="s">
        <v>1633</v>
      </c>
    </row>
    <row r="69" spans="1:105" ht="12" customHeight="1" x14ac:dyDescent="0.25">
      <c r="A69" s="97" t="s">
        <v>134</v>
      </c>
      <c r="B69" s="98">
        <v>4.1755048318046084</v>
      </c>
      <c r="C69" s="98">
        <v>4.1978923078997141</v>
      </c>
      <c r="D69" s="98">
        <v>3.893471862725967</v>
      </c>
      <c r="E69" s="98">
        <v>3.8186853652772146</v>
      </c>
      <c r="F69" s="98">
        <v>4.0439120846781247</v>
      </c>
      <c r="G69" s="98">
        <v>4.9743014204959897</v>
      </c>
      <c r="H69" s="98">
        <v>5.2295663230547351</v>
      </c>
      <c r="I69" s="98">
        <v>4.6451821234883148</v>
      </c>
      <c r="J69" s="98">
        <v>4.6406730370045324</v>
      </c>
      <c r="K69" s="98">
        <v>4.5163756296339823</v>
      </c>
      <c r="L69" s="98">
        <v>4.8183075119989152</v>
      </c>
      <c r="M69" s="98">
        <v>4.6143019925346227</v>
      </c>
      <c r="N69" s="98">
        <v>4.9661869809660377</v>
      </c>
      <c r="O69" s="98">
        <v>4.6914208663718471</v>
      </c>
      <c r="P69" s="98">
        <v>4.6426475786951569</v>
      </c>
      <c r="Q69" s="98">
        <v>4.3967935310728921</v>
      </c>
      <c r="R69" s="98">
        <v>5.1430286517783879</v>
      </c>
      <c r="S69" s="98">
        <v>4.7707823216054779</v>
      </c>
      <c r="T69" s="98">
        <v>4.7134109955963694</v>
      </c>
      <c r="U69" s="98">
        <v>5.0684761686566464</v>
      </c>
      <c r="V69" s="98">
        <v>4.885137637325224</v>
      </c>
      <c r="W69" s="98">
        <v>5.225919498771904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0.1100290299152149</v>
      </c>
      <c r="C73" s="101">
        <v>0.11232949040081454</v>
      </c>
      <c r="D73" s="101">
        <v>0.10751511479535689</v>
      </c>
      <c r="E73" s="101">
        <v>0.10799779699238563</v>
      </c>
      <c r="F73" s="101">
        <v>0.11293048301992298</v>
      </c>
      <c r="G73" s="101">
        <v>0.12049929021436717</v>
      </c>
      <c r="H73" s="101">
        <v>0.13120924998456884</v>
      </c>
      <c r="I73" s="101">
        <v>0.13404468227979671</v>
      </c>
      <c r="J73" s="101">
        <v>0.13880280587088228</v>
      </c>
      <c r="K73" s="101">
        <v>0.13988843543220145</v>
      </c>
      <c r="L73" s="101">
        <v>0.15183121701069074</v>
      </c>
      <c r="M73" s="101">
        <v>0.14293071854984585</v>
      </c>
      <c r="N73" s="101">
        <v>0.15088618193200065</v>
      </c>
      <c r="O73" s="101">
        <v>0.14717550611028282</v>
      </c>
      <c r="P73" s="101">
        <v>0.13877690149344016</v>
      </c>
      <c r="Q73" s="101">
        <v>0.14056342403613992</v>
      </c>
      <c r="R73" s="101">
        <v>0.15585613865452935</v>
      </c>
      <c r="S73" s="101">
        <v>0.15441403772305495</v>
      </c>
      <c r="T73" s="101">
        <v>0.14787943522785602</v>
      </c>
      <c r="U73" s="101">
        <v>0.16216009635598783</v>
      </c>
      <c r="V73" s="101">
        <v>0.15551231335855345</v>
      </c>
      <c r="W73" s="101">
        <v>0.17129662147569413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2.5975603935541671</v>
      </c>
      <c r="C77" s="122">
        <v>2.6143243367116349</v>
      </c>
      <c r="D77" s="122">
        <v>2.0659768454678553</v>
      </c>
      <c r="E77" s="122">
        <v>2.13329346013637</v>
      </c>
      <c r="F77" s="122">
        <v>2.2728900803842027</v>
      </c>
      <c r="G77" s="122">
        <v>2.4808709938150821</v>
      </c>
      <c r="H77" s="122">
        <v>2.7205930212076317</v>
      </c>
      <c r="I77" s="122">
        <v>2.4717942566377116</v>
      </c>
      <c r="J77" s="122">
        <v>2.531094419494647</v>
      </c>
      <c r="K77" s="122">
        <v>2.1635455174766021</v>
      </c>
      <c r="L77" s="122">
        <v>2.6401281945273936</v>
      </c>
      <c r="M77" s="122">
        <v>2.540067249764439</v>
      </c>
      <c r="N77" s="122">
        <v>2.6416505023724732</v>
      </c>
      <c r="O77" s="122">
        <v>2.4947868187291773</v>
      </c>
      <c r="P77" s="122">
        <v>2.5477544246675041</v>
      </c>
      <c r="Q77" s="122">
        <v>2.6001333701089289</v>
      </c>
      <c r="R77" s="122">
        <v>3.2151200448808313</v>
      </c>
      <c r="S77" s="122">
        <v>3.0015165302076388</v>
      </c>
      <c r="T77" s="122">
        <v>2.9059053284617273</v>
      </c>
      <c r="U77" s="122">
        <v>3.3662017724513493</v>
      </c>
      <c r="V77" s="122">
        <v>3.1098551322511061</v>
      </c>
      <c r="W77" s="122">
        <v>3.5147565108528234</v>
      </c>
      <c r="DA77" s="130" t="s">
        <v>1642</v>
      </c>
    </row>
    <row r="78" spans="1:105" ht="12" customHeight="1" x14ac:dyDescent="0.25">
      <c r="A78" s="97" t="s">
        <v>192</v>
      </c>
      <c r="B78" s="98">
        <v>2.4285863466018149</v>
      </c>
      <c r="C78" s="98">
        <v>2.4476798645048232</v>
      </c>
      <c r="D78" s="98">
        <v>1.9242114939804607</v>
      </c>
      <c r="E78" s="98">
        <v>2.0069391661827272</v>
      </c>
      <c r="F78" s="98">
        <v>2.1508912696598896</v>
      </c>
      <c r="G78" s="98">
        <v>2.3631858104886705</v>
      </c>
      <c r="H78" s="98">
        <v>2.5897110797775063</v>
      </c>
      <c r="I78" s="98">
        <v>2.3356031240230988</v>
      </c>
      <c r="J78" s="98">
        <v>2.3826622358961691</v>
      </c>
      <c r="K78" s="98">
        <v>1.9958295895922984</v>
      </c>
      <c r="L78" s="98">
        <v>2.481520610244127</v>
      </c>
      <c r="M78" s="98">
        <v>2.4027264442947356</v>
      </c>
      <c r="N78" s="98">
        <v>2.5105385598629528</v>
      </c>
      <c r="O78" s="98">
        <v>2.3660019074250376</v>
      </c>
      <c r="P78" s="98">
        <v>2.4220962611095418</v>
      </c>
      <c r="Q78" s="98">
        <v>2.4660174811280049</v>
      </c>
      <c r="R78" s="98">
        <v>3.0615673139581792</v>
      </c>
      <c r="S78" s="98">
        <v>2.8491590414209833</v>
      </c>
      <c r="T78" s="98">
        <v>2.7580059099798091</v>
      </c>
      <c r="U78" s="98">
        <v>3.205445304577625</v>
      </c>
      <c r="V78" s="98">
        <v>2.9586913587974104</v>
      </c>
      <c r="W78" s="98">
        <v>3.3498698788799715</v>
      </c>
      <c r="DA78" s="63" t="s">
        <v>1643</v>
      </c>
    </row>
    <row r="79" spans="1:105" ht="12" customHeight="1" x14ac:dyDescent="0.25">
      <c r="A79" s="109" t="s">
        <v>120</v>
      </c>
      <c r="B79" s="33">
        <v>0.1689740469523523</v>
      </c>
      <c r="C79" s="33">
        <v>0.16664447220681167</v>
      </c>
      <c r="D79" s="33">
        <v>0.14176535148739453</v>
      </c>
      <c r="E79" s="33">
        <v>0.12635429395364284</v>
      </c>
      <c r="F79" s="33">
        <v>0.12199881072431286</v>
      </c>
      <c r="G79" s="33">
        <v>0.1176851833264117</v>
      </c>
      <c r="H79" s="33">
        <v>0.13088194143012563</v>
      </c>
      <c r="I79" s="33">
        <v>0.13619113261461274</v>
      </c>
      <c r="J79" s="33">
        <v>0.1484321835984779</v>
      </c>
      <c r="K79" s="33">
        <v>0.16771592788430387</v>
      </c>
      <c r="L79" s="33">
        <v>0.15860758428326657</v>
      </c>
      <c r="M79" s="33">
        <v>0.13734080546970323</v>
      </c>
      <c r="N79" s="33">
        <v>0.13111194250952027</v>
      </c>
      <c r="O79" s="33">
        <v>0.12878491130413977</v>
      </c>
      <c r="P79" s="33">
        <v>0.1256581635579625</v>
      </c>
      <c r="Q79" s="33">
        <v>0.13411588898092419</v>
      </c>
      <c r="R79" s="33">
        <v>0.1535527309226519</v>
      </c>
      <c r="S79" s="33">
        <v>0.15235748878665545</v>
      </c>
      <c r="T79" s="33">
        <v>0.14789941848191829</v>
      </c>
      <c r="U79" s="33">
        <v>0.16075646787372436</v>
      </c>
      <c r="V79" s="33">
        <v>0.15116377345369558</v>
      </c>
      <c r="W79" s="33">
        <v>0.16488663197285203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340.8686923119551</v>
      </c>
      <c r="C81" s="117">
        <f t="shared" si="28"/>
        <v>334.98579248178311</v>
      </c>
      <c r="D81" s="117">
        <f t="shared" si="28"/>
        <v>316.10953170127004</v>
      </c>
      <c r="E81" s="117">
        <f t="shared" si="28"/>
        <v>352.24184447851991</v>
      </c>
      <c r="F81" s="117">
        <f t="shared" si="28"/>
        <v>344.61667337052035</v>
      </c>
      <c r="G81" s="117">
        <f t="shared" si="28"/>
        <v>301.97101748660594</v>
      </c>
      <c r="H81" s="117">
        <f t="shared" si="28"/>
        <v>296.66319697215965</v>
      </c>
      <c r="I81" s="117">
        <f t="shared" si="28"/>
        <v>386.53012091289554</v>
      </c>
      <c r="J81" s="117">
        <f t="shared" si="28"/>
        <v>396.36860246341377</v>
      </c>
      <c r="K81" s="117">
        <f t="shared" si="28"/>
        <v>419.27554050239848</v>
      </c>
      <c r="L81" s="117">
        <f t="shared" si="28"/>
        <v>431.92956409254737</v>
      </c>
      <c r="M81" s="117">
        <f t="shared" si="28"/>
        <v>372.43808879879526</v>
      </c>
      <c r="N81" s="117">
        <f t="shared" si="28"/>
        <v>397.24010452796875</v>
      </c>
      <c r="O81" s="117">
        <f t="shared" si="28"/>
        <v>381.58211388781888</v>
      </c>
      <c r="P81" s="117">
        <f t="shared" si="28"/>
        <v>379.54051555963241</v>
      </c>
      <c r="Q81" s="117">
        <f t="shared" si="28"/>
        <v>370.38414822847426</v>
      </c>
      <c r="R81" s="117">
        <f t="shared" ref="R81:V81" si="29">R82+R85+R87+R100</f>
        <v>394.26205070008785</v>
      </c>
      <c r="S81" s="117">
        <f t="shared" si="29"/>
        <v>401.02876416757186</v>
      </c>
      <c r="T81" s="117">
        <f t="shared" si="29"/>
        <v>403.9841654201428</v>
      </c>
      <c r="U81" s="117">
        <f t="shared" si="29"/>
        <v>389.47785138354345</v>
      </c>
      <c r="V81" s="117">
        <f t="shared" si="29"/>
        <v>406.97444276835665</v>
      </c>
      <c r="W81" s="117">
        <f t="shared" ref="W81" si="30">W82+W85+W87+W100</f>
        <v>399.10808219371233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289.93751858046704</v>
      </c>
      <c r="C82" s="122">
        <f t="shared" si="31"/>
        <v>284.0860470537009</v>
      </c>
      <c r="D82" s="122">
        <f t="shared" si="31"/>
        <v>268.09100743876434</v>
      </c>
      <c r="E82" s="122">
        <f t="shared" si="31"/>
        <v>300.23785114362909</v>
      </c>
      <c r="F82" s="122">
        <f t="shared" si="31"/>
        <v>292.65458557582775</v>
      </c>
      <c r="G82" s="122">
        <f t="shared" si="31"/>
        <v>255.5058130767413</v>
      </c>
      <c r="H82" s="122">
        <f t="shared" si="31"/>
        <v>248.73349170862821</v>
      </c>
      <c r="I82" s="122">
        <f t="shared" si="31"/>
        <v>335.10067095935801</v>
      </c>
      <c r="J82" s="122">
        <f t="shared" si="31"/>
        <v>343.48418111830432</v>
      </c>
      <c r="K82" s="122">
        <f t="shared" si="31"/>
        <v>368.43015188691908</v>
      </c>
      <c r="L82" s="122">
        <f t="shared" si="31"/>
        <v>378.02455981419752</v>
      </c>
      <c r="M82" s="122">
        <f t="shared" si="31"/>
        <v>325.48315529069117</v>
      </c>
      <c r="N82" s="122">
        <f t="shared" si="31"/>
        <v>347.56942645664299</v>
      </c>
      <c r="O82" s="122">
        <f t="shared" si="31"/>
        <v>333.67461941727788</v>
      </c>
      <c r="P82" s="122">
        <f t="shared" si="31"/>
        <v>331.73736727540404</v>
      </c>
      <c r="Q82" s="122">
        <f t="shared" si="31"/>
        <v>322.78608745427522</v>
      </c>
      <c r="R82" s="122">
        <f t="shared" ref="R82:V82" si="32">SUM(R83:R84)</f>
        <v>342.73555077201854</v>
      </c>
      <c r="S82" s="122">
        <f t="shared" si="32"/>
        <v>348.68157262776981</v>
      </c>
      <c r="T82" s="122">
        <f t="shared" si="32"/>
        <v>351.99896355537248</v>
      </c>
      <c r="U82" s="122">
        <f t="shared" si="32"/>
        <v>337.96836814259234</v>
      </c>
      <c r="V82" s="122">
        <f t="shared" si="32"/>
        <v>354.16979795342957</v>
      </c>
      <c r="W82" s="122">
        <f t="shared" ref="W82" si="33">SUM(W83:W84)</f>
        <v>346.51009730279389</v>
      </c>
      <c r="DA82" s="130" t="s">
        <v>1646</v>
      </c>
    </row>
    <row r="83" spans="1:105" ht="12" customHeight="1" x14ac:dyDescent="0.25">
      <c r="A83" s="97" t="s">
        <v>204</v>
      </c>
      <c r="B83" s="98">
        <v>288.75761630841271</v>
      </c>
      <c r="C83" s="98">
        <v>282.93795010450947</v>
      </c>
      <c r="D83" s="98">
        <v>267.00262032977719</v>
      </c>
      <c r="E83" s="98">
        <v>299.01087481967835</v>
      </c>
      <c r="F83" s="98">
        <v>291.45140629257213</v>
      </c>
      <c r="G83" s="98">
        <v>254.45644944789439</v>
      </c>
      <c r="H83" s="98">
        <v>247.69403481623291</v>
      </c>
      <c r="I83" s="98">
        <v>333.66960125513293</v>
      </c>
      <c r="J83" s="98">
        <v>341.99233551830969</v>
      </c>
      <c r="K83" s="98">
        <v>366.81395852434741</v>
      </c>
      <c r="L83" s="98">
        <v>376.32347855163829</v>
      </c>
      <c r="M83" s="98">
        <v>323.99737747205495</v>
      </c>
      <c r="N83" s="98">
        <v>345.94672303429809</v>
      </c>
      <c r="O83" s="98">
        <v>332.08516289290156</v>
      </c>
      <c r="P83" s="98">
        <v>330.15342982707551</v>
      </c>
      <c r="Q83" s="98">
        <v>321.23778542084665</v>
      </c>
      <c r="R83" s="98">
        <v>341.08562147702298</v>
      </c>
      <c r="S83" s="98">
        <v>346.98694946020817</v>
      </c>
      <c r="T83" s="98">
        <v>350.2674787427149</v>
      </c>
      <c r="U83" s="98">
        <v>336.28242571892633</v>
      </c>
      <c r="V83" s="98">
        <v>352.37263781408228</v>
      </c>
      <c r="W83" s="98">
        <v>344.72920129932152</v>
      </c>
      <c r="DA83" s="63" t="s">
        <v>1647</v>
      </c>
    </row>
    <row r="84" spans="1:105" ht="12" customHeight="1" x14ac:dyDescent="0.25">
      <c r="A84" s="97" t="s">
        <v>53</v>
      </c>
      <c r="B84" s="98">
        <v>1.1799022720543264</v>
      </c>
      <c r="C84" s="98">
        <v>1.1480969491914081</v>
      </c>
      <c r="D84" s="98">
        <v>1.0883871089871429</v>
      </c>
      <c r="E84" s="98">
        <v>1.2269763239507447</v>
      </c>
      <c r="F84" s="98">
        <v>1.20317928325565</v>
      </c>
      <c r="G84" s="98">
        <v>1.049363628846905</v>
      </c>
      <c r="H84" s="98">
        <v>1.039456892395286</v>
      </c>
      <c r="I84" s="98">
        <v>1.4310697042250875</v>
      </c>
      <c r="J84" s="98">
        <v>1.4918455999946518</v>
      </c>
      <c r="K84" s="98">
        <v>1.616193362571658</v>
      </c>
      <c r="L84" s="98">
        <v>1.7010812625592076</v>
      </c>
      <c r="M84" s="98">
        <v>1.4857778186362363</v>
      </c>
      <c r="N84" s="98">
        <v>1.6227034223449022</v>
      </c>
      <c r="O84" s="98">
        <v>1.5894565243762946</v>
      </c>
      <c r="P84" s="98">
        <v>1.5839374483285225</v>
      </c>
      <c r="Q84" s="98">
        <v>1.5483020334285891</v>
      </c>
      <c r="R84" s="98">
        <v>1.6499292949955533</v>
      </c>
      <c r="S84" s="98">
        <v>1.6946231675616579</v>
      </c>
      <c r="T84" s="98">
        <v>1.7314848126575819</v>
      </c>
      <c r="U84" s="98">
        <v>1.6859424236660081</v>
      </c>
      <c r="V84" s="98">
        <v>1.7971601393472645</v>
      </c>
      <c r="W84" s="98">
        <v>1.7808960034723864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2.9360604627294996E-4</v>
      </c>
      <c r="C85" s="122">
        <f t="shared" si="34"/>
        <v>3.7038589605280963E-4</v>
      </c>
      <c r="D85" s="122">
        <f t="shared" si="34"/>
        <v>5.1292436486942048E-4</v>
      </c>
      <c r="E85" s="122">
        <f t="shared" si="34"/>
        <v>6.3633971858264627E-4</v>
      </c>
      <c r="F85" s="122">
        <f t="shared" si="34"/>
        <v>9.8149661725094751E-4</v>
      </c>
      <c r="G85" s="122">
        <f t="shared" si="34"/>
        <v>1.5041129142377427E-3</v>
      </c>
      <c r="H85" s="122">
        <f t="shared" si="34"/>
        <v>1.8979472197288964E-3</v>
      </c>
      <c r="I85" s="122">
        <f t="shared" si="34"/>
        <v>2.6754477056747557E-3</v>
      </c>
      <c r="J85" s="122">
        <f t="shared" si="34"/>
        <v>3.4375873410659261E-3</v>
      </c>
      <c r="K85" s="122">
        <f t="shared" si="34"/>
        <v>3.94930166053811E-3</v>
      </c>
      <c r="L85" s="122">
        <f t="shared" si="34"/>
        <v>8.5165800625117988E-3</v>
      </c>
      <c r="M85" s="122">
        <f t="shared" si="34"/>
        <v>5.9205702553183021E-3</v>
      </c>
      <c r="N85" s="122">
        <f t="shared" si="34"/>
        <v>5.0383994192132568E-3</v>
      </c>
      <c r="O85" s="122">
        <f t="shared" si="34"/>
        <v>5.1646736215017457E-3</v>
      </c>
      <c r="P85" s="122">
        <f t="shared" si="34"/>
        <v>6.5838552821062381E-3</v>
      </c>
      <c r="Q85" s="122">
        <f t="shared" si="34"/>
        <v>6.3243305744209565E-3</v>
      </c>
      <c r="R85" s="122">
        <f t="shared" si="34"/>
        <v>7.4384192066470328E-3</v>
      </c>
      <c r="S85" s="122">
        <f t="shared" si="34"/>
        <v>8.0638896859629387E-3</v>
      </c>
      <c r="T85" s="122">
        <f t="shared" si="34"/>
        <v>1.1616242209847584E-2</v>
      </c>
      <c r="U85" s="122">
        <f t="shared" si="34"/>
        <v>8.4527010190685471E-3</v>
      </c>
      <c r="V85" s="122">
        <f t="shared" si="34"/>
        <v>9.8547748615287721E-3</v>
      </c>
      <c r="W85" s="122">
        <f t="shared" si="34"/>
        <v>1.6186980436787429E-2</v>
      </c>
      <c r="DA85" s="130" t="s">
        <v>1649</v>
      </c>
    </row>
    <row r="86" spans="1:105" ht="12" customHeight="1" x14ac:dyDescent="0.25">
      <c r="A86" s="97" t="s">
        <v>53</v>
      </c>
      <c r="B86" s="98">
        <v>2.9360604627294996E-4</v>
      </c>
      <c r="C86" s="98">
        <v>3.7038589605280963E-4</v>
      </c>
      <c r="D86" s="98">
        <v>5.1292436486942048E-4</v>
      </c>
      <c r="E86" s="98">
        <v>6.3633971858264627E-4</v>
      </c>
      <c r="F86" s="98">
        <v>9.8149661725094751E-4</v>
      </c>
      <c r="G86" s="98">
        <v>1.5041129142377427E-3</v>
      </c>
      <c r="H86" s="98">
        <v>1.8979472197288964E-3</v>
      </c>
      <c r="I86" s="98">
        <v>2.6754477056747557E-3</v>
      </c>
      <c r="J86" s="98">
        <v>3.4375873410659261E-3</v>
      </c>
      <c r="K86" s="98">
        <v>3.94930166053811E-3</v>
      </c>
      <c r="L86" s="98">
        <v>8.5165800625117988E-3</v>
      </c>
      <c r="M86" s="98">
        <v>5.9205702553183021E-3</v>
      </c>
      <c r="N86" s="98">
        <v>5.0383994192132568E-3</v>
      </c>
      <c r="O86" s="98">
        <v>5.1646736215017457E-3</v>
      </c>
      <c r="P86" s="98">
        <v>6.5838552821062381E-3</v>
      </c>
      <c r="Q86" s="98">
        <v>6.3243305744209565E-3</v>
      </c>
      <c r="R86" s="98">
        <v>7.4384192066470328E-3</v>
      </c>
      <c r="S86" s="98">
        <v>8.0638896859629387E-3</v>
      </c>
      <c r="T86" s="98">
        <v>1.1616242209847584E-2</v>
      </c>
      <c r="U86" s="98">
        <v>8.4527010190685471E-3</v>
      </c>
      <c r="V86" s="98">
        <v>9.8547748615287721E-3</v>
      </c>
      <c r="W86" s="98">
        <v>1.6186980436787429E-2</v>
      </c>
      <c r="DA86" s="63" t="s">
        <v>1650</v>
      </c>
    </row>
    <row r="87" spans="1:105" ht="12" customHeight="1" x14ac:dyDescent="0.25">
      <c r="A87" s="121" t="s">
        <v>55</v>
      </c>
      <c r="B87" s="122">
        <v>33.57074109558387</v>
      </c>
      <c r="C87" s="122">
        <v>33.435520029700079</v>
      </c>
      <c r="D87" s="122">
        <v>32.921577669695779</v>
      </c>
      <c r="E87" s="122">
        <v>35.216731986639175</v>
      </c>
      <c r="F87" s="122">
        <v>35.015410477436497</v>
      </c>
      <c r="G87" s="122">
        <v>32.122692084414069</v>
      </c>
      <c r="H87" s="122">
        <v>32.447172402829899</v>
      </c>
      <c r="I87" s="122">
        <v>34.743299261590536</v>
      </c>
      <c r="J87" s="122">
        <v>35.118964331063573</v>
      </c>
      <c r="K87" s="122">
        <v>34.77888759477122</v>
      </c>
      <c r="L87" s="122">
        <v>35.219472416788655</v>
      </c>
      <c r="M87" s="122">
        <v>30.492689963528292</v>
      </c>
      <c r="N87" s="122">
        <v>32.511733190958324</v>
      </c>
      <c r="O87" s="122">
        <v>31.223723253956095</v>
      </c>
      <c r="P87" s="122">
        <v>30.906809281608236</v>
      </c>
      <c r="Q87" s="122">
        <v>30.201553611513631</v>
      </c>
      <c r="R87" s="122">
        <v>32.076897421711308</v>
      </c>
      <c r="S87" s="122">
        <v>32.552238980540068</v>
      </c>
      <c r="T87" s="122">
        <v>32.590301439463076</v>
      </c>
      <c r="U87" s="122">
        <v>31.721717671780326</v>
      </c>
      <c r="V87" s="122">
        <v>33.284533301927482</v>
      </c>
      <c r="W87" s="122">
        <v>32.818491100419308</v>
      </c>
      <c r="DA87" s="130" t="s">
        <v>1651</v>
      </c>
    </row>
    <row r="88" spans="1:105" ht="12" customHeight="1" x14ac:dyDescent="0.25">
      <c r="A88" s="97" t="s">
        <v>132</v>
      </c>
      <c r="B88" s="98">
        <v>31.34330909306464</v>
      </c>
      <c r="C88" s="98">
        <v>31.188737814158443</v>
      </c>
      <c r="D88" s="98">
        <v>30.760063804556758</v>
      </c>
      <c r="E88" s="98">
        <v>33.120304881646163</v>
      </c>
      <c r="F88" s="98">
        <v>33.055217712735235</v>
      </c>
      <c r="G88" s="98">
        <v>30.332232588862944</v>
      </c>
      <c r="H88" s="98">
        <v>30.689021635986013</v>
      </c>
      <c r="I88" s="98">
        <v>32.985871205313309</v>
      </c>
      <c r="J88" s="98">
        <v>33.368811600406673</v>
      </c>
      <c r="K88" s="98">
        <v>33.086524008031802</v>
      </c>
      <c r="L88" s="98">
        <v>33.465247922040703</v>
      </c>
      <c r="M88" s="98">
        <v>28.81205216394385</v>
      </c>
      <c r="N88" s="98">
        <v>30.763948600363062</v>
      </c>
      <c r="O88" s="98">
        <v>29.531264927868559</v>
      </c>
      <c r="P88" s="98">
        <v>29.359486959014045</v>
      </c>
      <c r="Q88" s="98">
        <v>28.566661889748712</v>
      </c>
      <c r="R88" s="98">
        <v>30.33166141205696</v>
      </c>
      <c r="S88" s="98">
        <v>30.856453616126871</v>
      </c>
      <c r="T88" s="98">
        <v>31.145504920225438</v>
      </c>
      <c r="U88" s="98">
        <v>29.909166905512517</v>
      </c>
      <c r="V88" s="98">
        <v>31.340259864335565</v>
      </c>
      <c r="W88" s="98">
        <v>30.66057609630268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2.2274320025192313</v>
      </c>
      <c r="C96" s="101">
        <v>2.2467822155416384</v>
      </c>
      <c r="D96" s="101">
        <v>2.1615138651390211</v>
      </c>
      <c r="E96" s="101">
        <v>2.0964271049930132</v>
      </c>
      <c r="F96" s="101">
        <v>1.9601927647012638</v>
      </c>
      <c r="G96" s="101">
        <v>1.7904594955511224</v>
      </c>
      <c r="H96" s="101">
        <v>1.7581507668438834</v>
      </c>
      <c r="I96" s="101">
        <v>1.757428056277226</v>
      </c>
      <c r="J96" s="101">
        <v>1.7501527306569036</v>
      </c>
      <c r="K96" s="101">
        <v>1.6923635867394193</v>
      </c>
      <c r="L96" s="101">
        <v>1.7542244947479519</v>
      </c>
      <c r="M96" s="101">
        <v>1.6806377995844406</v>
      </c>
      <c r="N96" s="101">
        <v>1.7477845905952627</v>
      </c>
      <c r="O96" s="101">
        <v>1.6924583260875352</v>
      </c>
      <c r="P96" s="101">
        <v>1.5473223225941906</v>
      </c>
      <c r="Q96" s="101">
        <v>1.6348917217649179</v>
      </c>
      <c r="R96" s="101">
        <v>1.7452360096543504</v>
      </c>
      <c r="S96" s="101">
        <v>1.6957853644131937</v>
      </c>
      <c r="T96" s="101">
        <v>1.4447965192376346</v>
      </c>
      <c r="U96" s="101">
        <v>1.8125507662678069</v>
      </c>
      <c r="V96" s="101">
        <v>1.9442734375919197</v>
      </c>
      <c r="W96" s="101">
        <v>2.1579150041166271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1663</v>
      </c>
    </row>
    <row r="100" spans="1:105" ht="12" customHeight="1" x14ac:dyDescent="0.25">
      <c r="A100" s="121" t="s">
        <v>54</v>
      </c>
      <c r="B100" s="122">
        <v>17.360139029857891</v>
      </c>
      <c r="C100" s="122">
        <v>17.463855012486086</v>
      </c>
      <c r="D100" s="122">
        <v>15.096433668445107</v>
      </c>
      <c r="E100" s="122">
        <v>16.786625008533047</v>
      </c>
      <c r="F100" s="122">
        <v>16.945695820638846</v>
      </c>
      <c r="G100" s="122">
        <v>14.341008212536341</v>
      </c>
      <c r="H100" s="122">
        <v>15.480634913481829</v>
      </c>
      <c r="I100" s="122">
        <v>16.683475244241308</v>
      </c>
      <c r="J100" s="122">
        <v>17.762019426704818</v>
      </c>
      <c r="K100" s="122">
        <v>16.062551719047654</v>
      </c>
      <c r="L100" s="122">
        <v>18.677015281498644</v>
      </c>
      <c r="M100" s="122">
        <v>16.456322974320457</v>
      </c>
      <c r="N100" s="122">
        <v>17.153906480948258</v>
      </c>
      <c r="O100" s="122">
        <v>16.678606542963401</v>
      </c>
      <c r="P100" s="122">
        <v>16.889755147338079</v>
      </c>
      <c r="Q100" s="122">
        <v>17.390182832110934</v>
      </c>
      <c r="R100" s="122">
        <v>19.442164087151372</v>
      </c>
      <c r="S100" s="122">
        <v>19.786888669576072</v>
      </c>
      <c r="T100" s="122">
        <v>19.383284183097398</v>
      </c>
      <c r="U100" s="122">
        <v>19.779312868151763</v>
      </c>
      <c r="V100" s="122">
        <v>19.510256738138054</v>
      </c>
      <c r="W100" s="122">
        <v>19.763306810062346</v>
      </c>
      <c r="DA100" s="130" t="s">
        <v>1664</v>
      </c>
    </row>
    <row r="101" spans="1:105" ht="12" customHeight="1" x14ac:dyDescent="0.25">
      <c r="A101" s="97" t="s">
        <v>207</v>
      </c>
      <c r="B101" s="98">
        <v>11.608274942460781</v>
      </c>
      <c r="C101" s="98">
        <v>11.75465343988763</v>
      </c>
      <c r="D101" s="98">
        <v>10.085811136517261</v>
      </c>
      <c r="E101" s="98">
        <v>11.806911442269573</v>
      </c>
      <c r="F101" s="98">
        <v>12.074975306816521</v>
      </c>
      <c r="G101" s="98">
        <v>9.9948949193906085</v>
      </c>
      <c r="H101" s="98">
        <v>10.787708810033886</v>
      </c>
      <c r="I101" s="98">
        <v>12.201879216251912</v>
      </c>
      <c r="J101" s="98">
        <v>13.002309459099482</v>
      </c>
      <c r="K101" s="98">
        <v>11.368305085849439</v>
      </c>
      <c r="L101" s="98">
        <v>13.637240852202167</v>
      </c>
      <c r="M101" s="98">
        <v>11.741043278876486</v>
      </c>
      <c r="N101" s="98">
        <v>12.53644788382538</v>
      </c>
      <c r="O101" s="98">
        <v>12.034131078628038</v>
      </c>
      <c r="P101" s="98">
        <v>11.964125346326536</v>
      </c>
      <c r="Q101" s="98">
        <v>11.641038501958517</v>
      </c>
      <c r="R101" s="98">
        <v>12.360275150472869</v>
      </c>
      <c r="S101" s="98">
        <v>12.574137766313113</v>
      </c>
      <c r="T101" s="98">
        <v>12.682717110920029</v>
      </c>
      <c r="U101" s="98">
        <v>12.188115028183848</v>
      </c>
      <c r="V101" s="98">
        <v>12.771281169389454</v>
      </c>
      <c r="W101" s="98">
        <v>12.494315467660254</v>
      </c>
      <c r="DA101" s="63" t="s">
        <v>1665</v>
      </c>
    </row>
    <row r="102" spans="1:105" ht="12" customHeight="1" x14ac:dyDescent="0.25">
      <c r="A102" s="97" t="s">
        <v>50</v>
      </c>
      <c r="B102" s="98">
        <v>0.95954497645827541</v>
      </c>
      <c r="C102" s="98">
        <v>1.0848641179895424</v>
      </c>
      <c r="D102" s="98">
        <v>0.46199001756865499</v>
      </c>
      <c r="E102" s="98">
        <v>0.62776089857105588</v>
      </c>
      <c r="F102" s="98">
        <v>0.61282246678694452</v>
      </c>
      <c r="G102" s="98">
        <v>0.45483487761816732</v>
      </c>
      <c r="H102" s="98">
        <v>0.4699974793463701</v>
      </c>
      <c r="I102" s="98">
        <v>0.37033828503670829</v>
      </c>
      <c r="J102" s="98">
        <v>0.62215417242621962</v>
      </c>
      <c r="K102" s="98">
        <v>0.68392457953728614</v>
      </c>
      <c r="L102" s="98">
        <v>0.86735254123327754</v>
      </c>
      <c r="M102" s="98">
        <v>0.85604826495444541</v>
      </c>
      <c r="N102" s="98">
        <v>0.65327733038693991</v>
      </c>
      <c r="O102" s="98">
        <v>0.68796602788393946</v>
      </c>
      <c r="P102" s="98">
        <v>1.1180977684972671</v>
      </c>
      <c r="Q102" s="98">
        <v>1.5837626713142097</v>
      </c>
      <c r="R102" s="98">
        <v>2.2578088310904891</v>
      </c>
      <c r="S102" s="98">
        <v>2.2661088179009585</v>
      </c>
      <c r="T102" s="98">
        <v>1.9404479309301728</v>
      </c>
      <c r="U102" s="98">
        <v>2.1787397356016083</v>
      </c>
      <c r="V102" s="98">
        <v>1.3062225330341173</v>
      </c>
      <c r="W102" s="98">
        <v>1.0858076817417976</v>
      </c>
      <c r="DA102" s="63" t="s">
        <v>1666</v>
      </c>
    </row>
    <row r="103" spans="1:105" ht="12" customHeight="1" x14ac:dyDescent="0.25">
      <c r="A103" s="109" t="s">
        <v>120</v>
      </c>
      <c r="B103" s="33">
        <v>4.7923191109388359</v>
      </c>
      <c r="C103" s="33">
        <v>4.6243374546089111</v>
      </c>
      <c r="D103" s="33">
        <v>4.5486325143591912</v>
      </c>
      <c r="E103" s="33">
        <v>4.3519526676924167</v>
      </c>
      <c r="F103" s="33">
        <v>4.2578980470353827</v>
      </c>
      <c r="G103" s="33">
        <v>3.8912784155275659</v>
      </c>
      <c r="H103" s="33">
        <v>4.2229286241015744</v>
      </c>
      <c r="I103" s="33">
        <v>4.111257742952688</v>
      </c>
      <c r="J103" s="33">
        <v>4.1375557951791171</v>
      </c>
      <c r="K103" s="33">
        <v>4.0103220536609303</v>
      </c>
      <c r="L103" s="33">
        <v>4.1724218880631998</v>
      </c>
      <c r="M103" s="33">
        <v>3.8592314304895265</v>
      </c>
      <c r="N103" s="33">
        <v>3.9641812667359368</v>
      </c>
      <c r="O103" s="33">
        <v>3.9565094364514244</v>
      </c>
      <c r="P103" s="33">
        <v>3.8075320325142759</v>
      </c>
      <c r="Q103" s="33">
        <v>4.1653816588382071</v>
      </c>
      <c r="R103" s="33">
        <v>4.8240801055880134</v>
      </c>
      <c r="S103" s="33">
        <v>4.9466420853620017</v>
      </c>
      <c r="T103" s="33">
        <v>4.7601191412471966</v>
      </c>
      <c r="U103" s="33">
        <v>5.4124581043663049</v>
      </c>
      <c r="V103" s="33">
        <v>5.4327530357144855</v>
      </c>
      <c r="W103" s="33">
        <v>6.183183660660295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408.10228052967079</v>
      </c>
      <c r="C124" s="117">
        <f t="shared" si="42"/>
        <v>431.39021711200746</v>
      </c>
      <c r="D124" s="117">
        <f t="shared" si="42"/>
        <v>422.30749308813944</v>
      </c>
      <c r="E124" s="117">
        <f t="shared" si="42"/>
        <v>401.4448446162998</v>
      </c>
      <c r="F124" s="117">
        <f t="shared" si="42"/>
        <v>400.00160720070073</v>
      </c>
      <c r="G124" s="117">
        <f t="shared" si="42"/>
        <v>403.04656988777754</v>
      </c>
      <c r="H124" s="117">
        <f t="shared" si="42"/>
        <v>400.18951239615592</v>
      </c>
      <c r="I124" s="117">
        <f t="shared" si="42"/>
        <v>384.26131310550215</v>
      </c>
      <c r="J124" s="117">
        <f t="shared" si="42"/>
        <v>354.36949948336002</v>
      </c>
      <c r="K124" s="117">
        <f t="shared" si="42"/>
        <v>348.7276373493807</v>
      </c>
      <c r="L124" s="117">
        <f t="shared" si="42"/>
        <v>377.60819366649469</v>
      </c>
      <c r="M124" s="117">
        <f t="shared" si="42"/>
        <v>351.40238365240685</v>
      </c>
      <c r="N124" s="117">
        <f t="shared" si="42"/>
        <v>358.10247210858267</v>
      </c>
      <c r="O124" s="117">
        <f t="shared" si="42"/>
        <v>347.31611635530294</v>
      </c>
      <c r="P124" s="117">
        <f t="shared" si="42"/>
        <v>314.57837551314941</v>
      </c>
      <c r="Q124" s="117">
        <f t="shared" si="42"/>
        <v>300.20332680463383</v>
      </c>
      <c r="R124" s="117">
        <f t="shared" ref="R124:V124" si="43">R125+R128+R130+R139</f>
        <v>331.08466519960103</v>
      </c>
      <c r="S124" s="117">
        <f t="shared" si="43"/>
        <v>337.55506086660517</v>
      </c>
      <c r="T124" s="117">
        <f t="shared" si="43"/>
        <v>340.6894742728972</v>
      </c>
      <c r="U124" s="117">
        <f t="shared" si="43"/>
        <v>346.69578618863841</v>
      </c>
      <c r="V124" s="117">
        <f t="shared" si="43"/>
        <v>330.11950961842734</v>
      </c>
      <c r="W124" s="117">
        <f t="shared" ref="W124" si="44">W125+W128+W130+W139</f>
        <v>338.48471036701176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337.6752149773364</v>
      </c>
      <c r="C125" s="122">
        <f t="shared" si="45"/>
        <v>355.78254712834644</v>
      </c>
      <c r="D125" s="122">
        <f t="shared" si="45"/>
        <v>350.84934614852631</v>
      </c>
      <c r="E125" s="122">
        <f t="shared" si="45"/>
        <v>334.41437793210599</v>
      </c>
      <c r="F125" s="122">
        <f t="shared" si="45"/>
        <v>332.1170249088795</v>
      </c>
      <c r="G125" s="122">
        <f t="shared" si="45"/>
        <v>335.67449898883132</v>
      </c>
      <c r="H125" s="122">
        <f t="shared" si="45"/>
        <v>330.90287692107194</v>
      </c>
      <c r="I125" s="122">
        <f t="shared" si="45"/>
        <v>328.7708189228631</v>
      </c>
      <c r="J125" s="122">
        <f t="shared" si="45"/>
        <v>303.23522032313247</v>
      </c>
      <c r="K125" s="122">
        <f t="shared" si="45"/>
        <v>302.43041415972544</v>
      </c>
      <c r="L125" s="122">
        <f t="shared" si="45"/>
        <v>327.57358465356805</v>
      </c>
      <c r="M125" s="122">
        <f t="shared" si="45"/>
        <v>304.30255514067426</v>
      </c>
      <c r="N125" s="122">
        <f t="shared" si="45"/>
        <v>310.89399076871524</v>
      </c>
      <c r="O125" s="122">
        <f t="shared" si="45"/>
        <v>301.97662799313701</v>
      </c>
      <c r="P125" s="122">
        <f t="shared" si="45"/>
        <v>273.09567841954794</v>
      </c>
      <c r="Q125" s="122">
        <f t="shared" si="45"/>
        <v>259.21966213759629</v>
      </c>
      <c r="R125" s="122">
        <f t="shared" ref="R125:V125" si="46">SUM(R126:R127)</f>
        <v>285.01555400462036</v>
      </c>
      <c r="S125" s="122">
        <f t="shared" si="46"/>
        <v>290.65696281926597</v>
      </c>
      <c r="T125" s="122">
        <f t="shared" si="46"/>
        <v>295.38856984611886</v>
      </c>
      <c r="U125" s="122">
        <f t="shared" si="46"/>
        <v>298.17783602860447</v>
      </c>
      <c r="V125" s="122">
        <f t="shared" si="46"/>
        <v>285.56905053832918</v>
      </c>
      <c r="W125" s="122">
        <f t="shared" ref="W125" si="47">SUM(W126:W127)</f>
        <v>291.83719189680596</v>
      </c>
      <c r="DA125" s="130" t="s">
        <v>1687</v>
      </c>
    </row>
    <row r="126" spans="1:105" ht="12" customHeight="1" x14ac:dyDescent="0.25">
      <c r="A126" s="97" t="s">
        <v>203</v>
      </c>
      <c r="B126" s="98">
        <v>336.50785807632877</v>
      </c>
      <c r="C126" s="98">
        <v>354.57405583227199</v>
      </c>
      <c r="D126" s="98">
        <v>349.67989785422577</v>
      </c>
      <c r="E126" s="98">
        <v>333.31958913686202</v>
      </c>
      <c r="F126" s="98">
        <v>331.04272086640856</v>
      </c>
      <c r="G126" s="98">
        <v>334.61001375031827</v>
      </c>
      <c r="H126" s="98">
        <v>329.86392724770786</v>
      </c>
      <c r="I126" s="98">
        <v>327.75567921681682</v>
      </c>
      <c r="J126" s="98">
        <v>302.31236200318142</v>
      </c>
      <c r="K126" s="98">
        <v>301.52389231230183</v>
      </c>
      <c r="L126" s="98">
        <v>326.5840147743528</v>
      </c>
      <c r="M126" s="98">
        <v>303.38578155829447</v>
      </c>
      <c r="N126" s="98">
        <v>309.95524286743489</v>
      </c>
      <c r="O126" s="98">
        <v>301.06248078410391</v>
      </c>
      <c r="P126" s="98">
        <v>272.27164560354186</v>
      </c>
      <c r="Q126" s="98">
        <v>258.43734183322266</v>
      </c>
      <c r="R126" s="98">
        <v>284.1548287694909</v>
      </c>
      <c r="S126" s="98">
        <v>289.77261384371758</v>
      </c>
      <c r="T126" s="98">
        <v>294.48454770676557</v>
      </c>
      <c r="U126" s="98">
        <v>297.2568994404395</v>
      </c>
      <c r="V126" s="98">
        <v>284.67899275899691</v>
      </c>
      <c r="W126" s="98">
        <v>290.92249306450447</v>
      </c>
      <c r="DA126" s="63" t="s">
        <v>1688</v>
      </c>
    </row>
    <row r="127" spans="1:105" ht="12" customHeight="1" x14ac:dyDescent="0.25">
      <c r="A127" s="97" t="s">
        <v>53</v>
      </c>
      <c r="B127" s="98">
        <v>1.1673569010076419</v>
      </c>
      <c r="C127" s="98">
        <v>1.2084912960744425</v>
      </c>
      <c r="D127" s="98">
        <v>1.1694482943005524</v>
      </c>
      <c r="E127" s="98">
        <v>1.0947887952439741</v>
      </c>
      <c r="F127" s="98">
        <v>1.0743040424709671</v>
      </c>
      <c r="G127" s="98">
        <v>1.064485238513039</v>
      </c>
      <c r="H127" s="98">
        <v>1.0389496733640986</v>
      </c>
      <c r="I127" s="98">
        <v>1.0151397060463008</v>
      </c>
      <c r="J127" s="98">
        <v>0.92285831995102618</v>
      </c>
      <c r="K127" s="98">
        <v>0.90652184742364572</v>
      </c>
      <c r="L127" s="98">
        <v>0.98956987921525241</v>
      </c>
      <c r="M127" s="98">
        <v>0.91677358237976725</v>
      </c>
      <c r="N127" s="98">
        <v>0.93874790128032615</v>
      </c>
      <c r="O127" s="98">
        <v>0.91414720903312074</v>
      </c>
      <c r="P127" s="98">
        <v>0.82403281600610156</v>
      </c>
      <c r="Q127" s="98">
        <v>0.78232030437364641</v>
      </c>
      <c r="R127" s="98">
        <v>0.86072523512944887</v>
      </c>
      <c r="S127" s="98">
        <v>0.88434897554841063</v>
      </c>
      <c r="T127" s="98">
        <v>0.90402213935328979</v>
      </c>
      <c r="U127" s="98">
        <v>0.92093658816495683</v>
      </c>
      <c r="V127" s="98">
        <v>0.89005777933224683</v>
      </c>
      <c r="W127" s="98">
        <v>0.91469883230151394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5.8721209254589991E-4</v>
      </c>
      <c r="C128" s="122">
        <f t="shared" si="48"/>
        <v>7.9557146068960974E-4</v>
      </c>
      <c r="D128" s="122">
        <f t="shared" si="48"/>
        <v>1.0228229256315259E-3</v>
      </c>
      <c r="E128" s="122">
        <f t="shared" si="48"/>
        <v>1.1777747016806243E-3</v>
      </c>
      <c r="F128" s="122">
        <f t="shared" si="48"/>
        <v>1.6712969489061883E-3</v>
      </c>
      <c r="G128" s="122">
        <f t="shared" si="48"/>
        <v>2.4372576174540102E-3</v>
      </c>
      <c r="H128" s="122">
        <f t="shared" si="48"/>
        <v>2.9346651793022453E-3</v>
      </c>
      <c r="I128" s="122">
        <f t="shared" si="48"/>
        <v>3.1731182196879657E-3</v>
      </c>
      <c r="J128" s="122">
        <f t="shared" si="48"/>
        <v>3.445918319632433E-3</v>
      </c>
      <c r="K128" s="122">
        <f t="shared" si="48"/>
        <v>3.4503244151094341E-3</v>
      </c>
      <c r="L128" s="122">
        <f t="shared" si="48"/>
        <v>7.0285300665990499E-3</v>
      </c>
      <c r="M128" s="122">
        <f t="shared" si="48"/>
        <v>4.817759724455758E-3</v>
      </c>
      <c r="N128" s="122">
        <f t="shared" si="48"/>
        <v>4.4674908443560479E-3</v>
      </c>
      <c r="O128" s="122">
        <f t="shared" si="48"/>
        <v>5.0669060138015289E-3</v>
      </c>
      <c r="P128" s="122">
        <f t="shared" si="48"/>
        <v>6.5422095736621206E-3</v>
      </c>
      <c r="Q128" s="122">
        <f t="shared" si="48"/>
        <v>6.3689594411854211E-3</v>
      </c>
      <c r="R128" s="122">
        <f t="shared" si="48"/>
        <v>7.4559731679348798E-3</v>
      </c>
      <c r="S128" s="122">
        <f t="shared" si="48"/>
        <v>8.3997156590023096E-3</v>
      </c>
      <c r="T128" s="122">
        <f t="shared" si="48"/>
        <v>1.2265321057762311E-2</v>
      </c>
      <c r="U128" s="122">
        <f t="shared" si="48"/>
        <v>9.008614677279668E-3</v>
      </c>
      <c r="V128" s="122">
        <f t="shared" si="48"/>
        <v>1.0065883051420059E-2</v>
      </c>
      <c r="W128" s="122">
        <f t="shared" si="48"/>
        <v>1.6164114628495468E-2</v>
      </c>
      <c r="DA128" s="130" t="s">
        <v>1690</v>
      </c>
    </row>
    <row r="129" spans="1:105" ht="12" customHeight="1" x14ac:dyDescent="0.25">
      <c r="A129" s="97" t="s">
        <v>53</v>
      </c>
      <c r="B129" s="98">
        <v>5.8721209254589991E-4</v>
      </c>
      <c r="C129" s="98">
        <v>7.9557146068960974E-4</v>
      </c>
      <c r="D129" s="98">
        <v>1.0228229256315259E-3</v>
      </c>
      <c r="E129" s="98">
        <v>1.1777747016806243E-3</v>
      </c>
      <c r="F129" s="98">
        <v>1.6712969489061883E-3</v>
      </c>
      <c r="G129" s="98">
        <v>2.4372576174540102E-3</v>
      </c>
      <c r="H129" s="98">
        <v>2.9346651793022453E-3</v>
      </c>
      <c r="I129" s="98">
        <v>3.1731182196879657E-3</v>
      </c>
      <c r="J129" s="98">
        <v>3.445918319632433E-3</v>
      </c>
      <c r="K129" s="98">
        <v>3.4503244151094341E-3</v>
      </c>
      <c r="L129" s="98">
        <v>7.0285300665990499E-3</v>
      </c>
      <c r="M129" s="98">
        <v>4.817759724455758E-3</v>
      </c>
      <c r="N129" s="98">
        <v>4.4674908443560479E-3</v>
      </c>
      <c r="O129" s="98">
        <v>5.0669060138015289E-3</v>
      </c>
      <c r="P129" s="98">
        <v>6.5422095736621206E-3</v>
      </c>
      <c r="Q129" s="98">
        <v>6.3689594411854211E-3</v>
      </c>
      <c r="R129" s="98">
        <v>7.4559731679348798E-3</v>
      </c>
      <c r="S129" s="98">
        <v>8.3997156590023096E-3</v>
      </c>
      <c r="T129" s="98">
        <v>1.2265321057762311E-2</v>
      </c>
      <c r="U129" s="98">
        <v>9.008614677279668E-3</v>
      </c>
      <c r="V129" s="98">
        <v>1.0065883051420059E-2</v>
      </c>
      <c r="W129" s="98">
        <v>1.6164114628495468E-2</v>
      </c>
      <c r="DA129" s="63" t="s">
        <v>1691</v>
      </c>
    </row>
    <row r="130" spans="1:105" ht="12" customHeight="1" x14ac:dyDescent="0.25">
      <c r="A130" s="121" t="s">
        <v>55</v>
      </c>
      <c r="B130" s="122">
        <v>40.314840583262644</v>
      </c>
      <c r="C130" s="122">
        <v>43.219711652425701</v>
      </c>
      <c r="D130" s="122">
        <v>44.310946064283627</v>
      </c>
      <c r="E130" s="122">
        <v>40.555279716095022</v>
      </c>
      <c r="F130" s="122">
        <v>41.257369125208207</v>
      </c>
      <c r="G130" s="122">
        <v>43.511905630571249</v>
      </c>
      <c r="H130" s="122">
        <v>44.473165703567396</v>
      </c>
      <c r="I130" s="122">
        <v>35.345852820322179</v>
      </c>
      <c r="J130" s="122">
        <v>32.241245654413987</v>
      </c>
      <c r="K130" s="122">
        <v>29.745740309119221</v>
      </c>
      <c r="L130" s="122">
        <v>31.851826472008462</v>
      </c>
      <c r="M130" s="122">
        <v>29.982319162037147</v>
      </c>
      <c r="N130" s="122">
        <v>30.595624594208715</v>
      </c>
      <c r="O130" s="122">
        <v>29.642678668316915</v>
      </c>
      <c r="P130" s="122">
        <v>26.652447916028482</v>
      </c>
      <c r="Q130" s="122">
        <v>25.599883604725118</v>
      </c>
      <c r="R130" s="122">
        <v>28.304003056943937</v>
      </c>
      <c r="S130" s="122">
        <v>28.967094867309982</v>
      </c>
      <c r="T130" s="122">
        <v>28.637290791228871</v>
      </c>
      <c r="U130" s="122">
        <v>30.091793912650939</v>
      </c>
      <c r="V130" s="122">
        <v>28.659047002308434</v>
      </c>
      <c r="W130" s="122">
        <v>29.738520260620302</v>
      </c>
      <c r="DA130" s="130" t="s">
        <v>1692</v>
      </c>
    </row>
    <row r="131" spans="1:105" ht="12" customHeight="1" x14ac:dyDescent="0.25">
      <c r="A131" s="97" t="s">
        <v>128</v>
      </c>
      <c r="B131" s="98">
        <v>39.793861614126925</v>
      </c>
      <c r="C131" s="98">
        <v>42.411670736945482</v>
      </c>
      <c r="D131" s="98">
        <v>43.57986138911027</v>
      </c>
      <c r="E131" s="98">
        <v>39.829336056603154</v>
      </c>
      <c r="F131" s="98">
        <v>40.386513871338764</v>
      </c>
      <c r="G131" s="98">
        <v>42.790416172295828</v>
      </c>
      <c r="H131" s="98">
        <v>43.762727954355704</v>
      </c>
      <c r="I131" s="98">
        <v>34.669084325745544</v>
      </c>
      <c r="J131" s="98">
        <v>31.570355107738688</v>
      </c>
      <c r="K131" s="98">
        <v>29.086597799478017</v>
      </c>
      <c r="L131" s="98">
        <v>31.016071210170058</v>
      </c>
      <c r="M131" s="98">
        <v>29.278792818318045</v>
      </c>
      <c r="N131" s="98">
        <v>29.946390838498406</v>
      </c>
      <c r="O131" s="98">
        <v>29.022557908931468</v>
      </c>
      <c r="P131" s="98">
        <v>26.094648463526081</v>
      </c>
      <c r="Q131" s="98">
        <v>25.048814658608766</v>
      </c>
      <c r="R131" s="98">
        <v>27.706220241687117</v>
      </c>
      <c r="S131" s="98">
        <v>28.370120464107035</v>
      </c>
      <c r="T131" s="98">
        <v>27.957412740354158</v>
      </c>
      <c r="U131" s="98">
        <v>29.484287145974729</v>
      </c>
      <c r="V131" s="98">
        <v>28.209141376858696</v>
      </c>
      <c r="W131" s="98">
        <v>29.13098930866844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0.52097896913571606</v>
      </c>
      <c r="C135" s="101">
        <v>0.80804091548021828</v>
      </c>
      <c r="D135" s="101">
        <v>0.73108467517335352</v>
      </c>
      <c r="E135" s="101">
        <v>0.72594365949186912</v>
      </c>
      <c r="F135" s="101">
        <v>0.87085525386944185</v>
      </c>
      <c r="G135" s="101">
        <v>0.72148945827542077</v>
      </c>
      <c r="H135" s="101">
        <v>0.71043774921169123</v>
      </c>
      <c r="I135" s="101">
        <v>0.67676849457663801</v>
      </c>
      <c r="J135" s="101">
        <v>0.67089054667530168</v>
      </c>
      <c r="K135" s="101">
        <v>0.65914250964120313</v>
      </c>
      <c r="L135" s="101">
        <v>0.83575526183840521</v>
      </c>
      <c r="M135" s="101">
        <v>0.70352634371910006</v>
      </c>
      <c r="N135" s="101">
        <v>0.64923375571030872</v>
      </c>
      <c r="O135" s="101">
        <v>0.62012075938544686</v>
      </c>
      <c r="P135" s="101">
        <v>0.55779945250239948</v>
      </c>
      <c r="Q135" s="101">
        <v>0.55106894611635204</v>
      </c>
      <c r="R135" s="101">
        <v>0.59778281525681909</v>
      </c>
      <c r="S135" s="101">
        <v>0.59697440320294615</v>
      </c>
      <c r="T135" s="101">
        <v>0.67987805087471376</v>
      </c>
      <c r="U135" s="101">
        <v>0.6075067666762084</v>
      </c>
      <c r="V135" s="101">
        <v>0.44990562544973683</v>
      </c>
      <c r="W135" s="101">
        <v>0.60753095195186124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30.111637756979189</v>
      </c>
      <c r="C139" s="122">
        <v>32.387162759774661</v>
      </c>
      <c r="D139" s="122">
        <v>27.146178052403858</v>
      </c>
      <c r="E139" s="122">
        <v>26.474009193397126</v>
      </c>
      <c r="F139" s="122">
        <v>26.625541869664094</v>
      </c>
      <c r="G139" s="122">
        <v>23.857728010757594</v>
      </c>
      <c r="H139" s="122">
        <v>24.810535106337301</v>
      </c>
      <c r="I139" s="122">
        <v>20.141468244097176</v>
      </c>
      <c r="J139" s="122">
        <v>18.889587587493914</v>
      </c>
      <c r="K139" s="122">
        <v>16.548032556120891</v>
      </c>
      <c r="L139" s="122">
        <v>18.175754010851637</v>
      </c>
      <c r="M139" s="122">
        <v>17.112691589971014</v>
      </c>
      <c r="N139" s="122">
        <v>16.608389254814348</v>
      </c>
      <c r="O139" s="122">
        <v>15.691742787835214</v>
      </c>
      <c r="P139" s="122">
        <v>14.823706967999348</v>
      </c>
      <c r="Q139" s="122">
        <v>15.377412102871212</v>
      </c>
      <c r="R139" s="122">
        <v>17.757652164868833</v>
      </c>
      <c r="S139" s="122">
        <v>17.922603464370255</v>
      </c>
      <c r="T139" s="122">
        <v>16.651348314491706</v>
      </c>
      <c r="U139" s="122">
        <v>18.417147632705756</v>
      </c>
      <c r="V139" s="122">
        <v>15.881346194738279</v>
      </c>
      <c r="W139" s="122">
        <v>16.892834094956964</v>
      </c>
      <c r="DA139" s="130" t="s">
        <v>1701</v>
      </c>
    </row>
    <row r="140" spans="1:105" ht="12" customHeight="1" x14ac:dyDescent="0.25">
      <c r="A140" s="97" t="s">
        <v>50</v>
      </c>
      <c r="B140" s="98">
        <v>5.0234290340637004</v>
      </c>
      <c r="C140" s="98">
        <v>5.9112686644841492</v>
      </c>
      <c r="D140" s="98">
        <v>2.5378245979663099</v>
      </c>
      <c r="E140" s="98">
        <v>3.3885975199888492</v>
      </c>
      <c r="F140" s="98">
        <v>3.4165427952421474</v>
      </c>
      <c r="G140" s="98">
        <v>2.5618315789293185</v>
      </c>
      <c r="H140" s="98">
        <v>2.5431252549119918</v>
      </c>
      <c r="I140" s="98">
        <v>1.6265180751227555</v>
      </c>
      <c r="J140" s="98">
        <v>2.3437636946479841</v>
      </c>
      <c r="K140" s="98">
        <v>2.2798067619916678</v>
      </c>
      <c r="L140" s="98">
        <v>3.0581817604275914</v>
      </c>
      <c r="M140" s="98">
        <v>3.0646962763490162</v>
      </c>
      <c r="N140" s="98">
        <v>2.3164632005738306</v>
      </c>
      <c r="O140" s="98">
        <v>2.2911374311942687</v>
      </c>
      <c r="P140" s="98">
        <v>2.8619036942124878</v>
      </c>
      <c r="Q140" s="98">
        <v>3.3880596303618988</v>
      </c>
      <c r="R140" s="98">
        <v>4.7000672665259655</v>
      </c>
      <c r="S140" s="98">
        <v>4.7022972711357927</v>
      </c>
      <c r="T140" s="98">
        <v>4.0267164522121144</v>
      </c>
      <c r="U140" s="98">
        <v>4.4523295940615384</v>
      </c>
      <c r="V140" s="98">
        <v>2.6668203271903166</v>
      </c>
      <c r="W140" s="98">
        <v>2.2927795607128947</v>
      </c>
      <c r="DA140" s="63" t="s">
        <v>1702</v>
      </c>
    </row>
    <row r="141" spans="1:105" ht="12" customHeight="1" x14ac:dyDescent="0.25">
      <c r="A141" s="109" t="s">
        <v>120</v>
      </c>
      <c r="B141" s="33">
        <v>25.088208722915489</v>
      </c>
      <c r="C141" s="33">
        <v>26.47589409529051</v>
      </c>
      <c r="D141" s="33">
        <v>24.608353454437548</v>
      </c>
      <c r="E141" s="33">
        <v>23.085411673408277</v>
      </c>
      <c r="F141" s="33">
        <v>23.208999074421946</v>
      </c>
      <c r="G141" s="33">
        <v>21.295896431828275</v>
      </c>
      <c r="H141" s="33">
        <v>22.26740985142531</v>
      </c>
      <c r="I141" s="33">
        <v>18.514950168974419</v>
      </c>
      <c r="J141" s="33">
        <v>16.545823892845931</v>
      </c>
      <c r="K141" s="33">
        <v>14.268225794129224</v>
      </c>
      <c r="L141" s="33">
        <v>15.117572250424047</v>
      </c>
      <c r="M141" s="33">
        <v>14.047995313621998</v>
      </c>
      <c r="N141" s="33">
        <v>14.291926054240516</v>
      </c>
      <c r="O141" s="33">
        <v>13.400605356640945</v>
      </c>
      <c r="P141" s="33">
        <v>11.96180327378686</v>
      </c>
      <c r="Q141" s="33">
        <v>11.989352472509314</v>
      </c>
      <c r="R141" s="33">
        <v>13.057584898342867</v>
      </c>
      <c r="S141" s="33">
        <v>13.22030619323446</v>
      </c>
      <c r="T141" s="33">
        <v>12.624631862279591</v>
      </c>
      <c r="U141" s="33">
        <v>13.964818038644218</v>
      </c>
      <c r="V141" s="33">
        <v>13.214525867547962</v>
      </c>
      <c r="W141" s="33">
        <v>14.60005453424407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1705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1707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1708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1717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18.992733371602313</v>
      </c>
      <c r="C161" s="117">
        <f t="shared" si="54"/>
        <v>22.955343812653805</v>
      </c>
      <c r="D161" s="117">
        <f t="shared" si="54"/>
        <v>21.06834133933155</v>
      </c>
      <c r="E161" s="117">
        <f t="shared" si="54"/>
        <v>20.867683052906358</v>
      </c>
      <c r="F161" s="117">
        <f t="shared" si="54"/>
        <v>20.846307433251699</v>
      </c>
      <c r="G161" s="117">
        <f t="shared" si="54"/>
        <v>21.683148543437706</v>
      </c>
      <c r="H161" s="117">
        <f t="shared" si="54"/>
        <v>22.570603157552494</v>
      </c>
      <c r="I161" s="117">
        <f t="shared" si="54"/>
        <v>31.339332989611329</v>
      </c>
      <c r="J161" s="117">
        <f t="shared" si="54"/>
        <v>35.233611494605306</v>
      </c>
      <c r="K161" s="117">
        <f t="shared" si="54"/>
        <v>38.003444825556564</v>
      </c>
      <c r="L161" s="117">
        <f t="shared" si="54"/>
        <v>45.044580700987723</v>
      </c>
      <c r="M161" s="117">
        <f t="shared" si="54"/>
        <v>38.323567874582601</v>
      </c>
      <c r="N161" s="117">
        <f t="shared" si="54"/>
        <v>38.345691404261046</v>
      </c>
      <c r="O161" s="117">
        <f t="shared" si="54"/>
        <v>36.546822422762418</v>
      </c>
      <c r="P161" s="117">
        <f t="shared" si="54"/>
        <v>34.644150846871362</v>
      </c>
      <c r="Q161" s="117">
        <f t="shared" si="54"/>
        <v>34.102693650200905</v>
      </c>
      <c r="R161" s="117">
        <f t="shared" ref="R161:V161" si="55">R162+R164+R166+R175</f>
        <v>38.078823495138565</v>
      </c>
      <c r="S161" s="117">
        <f t="shared" si="55"/>
        <v>38.761405807891229</v>
      </c>
      <c r="T161" s="117">
        <f t="shared" si="55"/>
        <v>48.249085617780651</v>
      </c>
      <c r="U161" s="117">
        <f t="shared" si="55"/>
        <v>41.522618125173977</v>
      </c>
      <c r="V161" s="117">
        <f t="shared" si="55"/>
        <v>39.687710781186937</v>
      </c>
      <c r="W161" s="117">
        <f t="shared" ref="W161" si="56">W162+W164+W166+W175</f>
        <v>44.463442726745519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15.26209462815279</v>
      </c>
      <c r="C162" s="122">
        <f t="shared" si="57"/>
        <v>19.02477271379253</v>
      </c>
      <c r="D162" s="122">
        <f t="shared" si="57"/>
        <v>17.415259176308322</v>
      </c>
      <c r="E162" s="122">
        <f t="shared" si="57"/>
        <v>17.229316197123559</v>
      </c>
      <c r="F162" s="122">
        <f t="shared" si="57"/>
        <v>17.197813808268194</v>
      </c>
      <c r="G162" s="122">
        <f t="shared" si="57"/>
        <v>17.937409235314714</v>
      </c>
      <c r="H162" s="122">
        <f t="shared" si="57"/>
        <v>18.277343752400594</v>
      </c>
      <c r="I162" s="122">
        <f t="shared" si="57"/>
        <v>26.663729438228984</v>
      </c>
      <c r="J162" s="122">
        <f t="shared" si="57"/>
        <v>30.007083269793849</v>
      </c>
      <c r="K162" s="122">
        <f t="shared" si="57"/>
        <v>32.643391825293094</v>
      </c>
      <c r="L162" s="122">
        <f t="shared" si="57"/>
        <v>39.229540888336416</v>
      </c>
      <c r="M162" s="122">
        <f t="shared" si="57"/>
        <v>32.93615168415284</v>
      </c>
      <c r="N162" s="122">
        <f t="shared" si="57"/>
        <v>32.924833265635542</v>
      </c>
      <c r="O162" s="122">
        <f t="shared" si="57"/>
        <v>31.45765287759799</v>
      </c>
      <c r="P162" s="122">
        <f t="shared" si="57"/>
        <v>29.892098757673043</v>
      </c>
      <c r="Q162" s="122">
        <f t="shared" si="57"/>
        <v>29.214808331459153</v>
      </c>
      <c r="R162" s="122">
        <f t="shared" si="57"/>
        <v>32.413459883717884</v>
      </c>
      <c r="S162" s="122">
        <f t="shared" si="57"/>
        <v>32.88315935821236</v>
      </c>
      <c r="T162" s="122">
        <f t="shared" si="57"/>
        <v>42.495760693705911</v>
      </c>
      <c r="U162" s="122">
        <f t="shared" si="57"/>
        <v>35.194542766170613</v>
      </c>
      <c r="V162" s="122">
        <f t="shared" si="57"/>
        <v>33.836954278147779</v>
      </c>
      <c r="W162" s="122">
        <f t="shared" si="57"/>
        <v>38.101446990380886</v>
      </c>
      <c r="DA162" s="130" t="s">
        <v>1722</v>
      </c>
    </row>
    <row r="163" spans="1:105" ht="12" customHeight="1" x14ac:dyDescent="0.25">
      <c r="A163" s="97" t="s">
        <v>53</v>
      </c>
      <c r="B163" s="33">
        <v>15.26209462815279</v>
      </c>
      <c r="C163" s="33">
        <v>19.02477271379253</v>
      </c>
      <c r="D163" s="33">
        <v>17.415259176308322</v>
      </c>
      <c r="E163" s="33">
        <v>17.229316197123559</v>
      </c>
      <c r="F163" s="33">
        <v>17.197813808268194</v>
      </c>
      <c r="G163" s="33">
        <v>17.937409235314714</v>
      </c>
      <c r="H163" s="33">
        <v>18.277343752400594</v>
      </c>
      <c r="I163" s="33">
        <v>26.663729438228984</v>
      </c>
      <c r="J163" s="33">
        <v>30.007083269793849</v>
      </c>
      <c r="K163" s="33">
        <v>32.643391825293094</v>
      </c>
      <c r="L163" s="33">
        <v>39.229540888336416</v>
      </c>
      <c r="M163" s="33">
        <v>32.93615168415284</v>
      </c>
      <c r="N163" s="33">
        <v>32.924833265635542</v>
      </c>
      <c r="O163" s="33">
        <v>31.45765287759799</v>
      </c>
      <c r="P163" s="33">
        <v>29.892098757673043</v>
      </c>
      <c r="Q163" s="33">
        <v>29.214808331459153</v>
      </c>
      <c r="R163" s="33">
        <v>32.413459883717884</v>
      </c>
      <c r="S163" s="33">
        <v>32.88315935821236</v>
      </c>
      <c r="T163" s="33">
        <v>42.495760693705911</v>
      </c>
      <c r="U163" s="33">
        <v>35.194542766170613</v>
      </c>
      <c r="V163" s="33">
        <v>33.836954278147779</v>
      </c>
      <c r="W163" s="33">
        <v>38.101446990380886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1.3551048289520766E-4</v>
      </c>
      <c r="C164" s="122">
        <f t="shared" si="58"/>
        <v>1.5528550843216737E-4</v>
      </c>
      <c r="D164" s="122">
        <f t="shared" si="58"/>
        <v>1.7789722920864026E-4</v>
      </c>
      <c r="E164" s="122">
        <f t="shared" si="58"/>
        <v>1.7742919634491149E-4</v>
      </c>
      <c r="F164" s="122">
        <f t="shared" si="58"/>
        <v>1.9838763969911121E-4</v>
      </c>
      <c r="G164" s="122">
        <f t="shared" si="58"/>
        <v>2.5155644470897033E-4</v>
      </c>
      <c r="H164" s="122">
        <f t="shared" si="58"/>
        <v>3.7279533993930027E-4</v>
      </c>
      <c r="I164" s="122">
        <f t="shared" si="58"/>
        <v>5.5485538436927625E-4</v>
      </c>
      <c r="J164" s="122">
        <f t="shared" si="58"/>
        <v>8.8117539497268302E-4</v>
      </c>
      <c r="K164" s="122">
        <f t="shared" si="58"/>
        <v>1.1593298874898619E-3</v>
      </c>
      <c r="L164" s="122">
        <f t="shared" si="58"/>
        <v>2.7729098048343325E-3</v>
      </c>
      <c r="M164" s="122">
        <f t="shared" si="58"/>
        <v>2.0032503431946691E-3</v>
      </c>
      <c r="N164" s="122">
        <f t="shared" si="58"/>
        <v>1.6823272175706663E-3</v>
      </c>
      <c r="O164" s="122">
        <f t="shared" si="58"/>
        <v>1.571638672409556E-3</v>
      </c>
      <c r="P164" s="122">
        <f t="shared" si="58"/>
        <v>1.6494498369297006E-3</v>
      </c>
      <c r="Q164" s="122">
        <f t="shared" si="58"/>
        <v>1.3906408241740969E-3</v>
      </c>
      <c r="R164" s="122">
        <f t="shared" si="58"/>
        <v>1.5397681475851541E-3</v>
      </c>
      <c r="S164" s="122">
        <f t="shared" si="58"/>
        <v>1.8003130441931073E-3</v>
      </c>
      <c r="T164" s="122">
        <f t="shared" si="58"/>
        <v>3.0741877069265858E-3</v>
      </c>
      <c r="U164" s="122">
        <f t="shared" si="58"/>
        <v>2.6699522725726556E-3</v>
      </c>
      <c r="V164" s="122">
        <f t="shared" si="58"/>
        <v>3.4621776431434507E-3</v>
      </c>
      <c r="W164" s="122">
        <f t="shared" si="58"/>
        <v>6.38029168211792E-3</v>
      </c>
      <c r="DA164" s="130" t="s">
        <v>1724</v>
      </c>
    </row>
    <row r="165" spans="1:105" ht="12" customHeight="1" x14ac:dyDescent="0.25">
      <c r="A165" s="97" t="s">
        <v>53</v>
      </c>
      <c r="B165" s="98">
        <v>1.3551048289520766E-4</v>
      </c>
      <c r="C165" s="98">
        <v>1.5528550843216737E-4</v>
      </c>
      <c r="D165" s="98">
        <v>1.7789722920864026E-4</v>
      </c>
      <c r="E165" s="98">
        <v>1.7742919634491149E-4</v>
      </c>
      <c r="F165" s="98">
        <v>1.9838763969911121E-4</v>
      </c>
      <c r="G165" s="98">
        <v>2.5155644470897033E-4</v>
      </c>
      <c r="H165" s="98">
        <v>3.7279533993930027E-4</v>
      </c>
      <c r="I165" s="98">
        <v>5.5485538436927625E-4</v>
      </c>
      <c r="J165" s="98">
        <v>8.8117539497268302E-4</v>
      </c>
      <c r="K165" s="98">
        <v>1.1593298874898619E-3</v>
      </c>
      <c r="L165" s="98">
        <v>2.7729098048343325E-3</v>
      </c>
      <c r="M165" s="98">
        <v>2.0032503431946691E-3</v>
      </c>
      <c r="N165" s="98">
        <v>1.6823272175706663E-3</v>
      </c>
      <c r="O165" s="98">
        <v>1.571638672409556E-3</v>
      </c>
      <c r="P165" s="98">
        <v>1.6494498369297006E-3</v>
      </c>
      <c r="Q165" s="98">
        <v>1.3906408241740969E-3</v>
      </c>
      <c r="R165" s="98">
        <v>1.5397681475851541E-3</v>
      </c>
      <c r="S165" s="98">
        <v>1.8003130441931073E-3</v>
      </c>
      <c r="T165" s="98">
        <v>3.0741877069265858E-3</v>
      </c>
      <c r="U165" s="98">
        <v>2.6699522725726556E-3</v>
      </c>
      <c r="V165" s="98">
        <v>3.4621776431434507E-3</v>
      </c>
      <c r="W165" s="98">
        <v>6.38029168211792E-3</v>
      </c>
      <c r="DA165" s="63" t="s">
        <v>1725</v>
      </c>
    </row>
    <row r="166" spans="1:105" ht="12" customHeight="1" x14ac:dyDescent="0.25">
      <c r="A166" s="121" t="s">
        <v>55</v>
      </c>
      <c r="B166" s="122">
        <v>2.332522843153539</v>
      </c>
      <c r="C166" s="122">
        <v>2.4653157953378066</v>
      </c>
      <c r="D166" s="122">
        <v>2.4194880325168926</v>
      </c>
      <c r="E166" s="122">
        <v>2.4117354999024712</v>
      </c>
      <c r="F166" s="122">
        <v>2.4051591044458389</v>
      </c>
      <c r="G166" s="122">
        <v>2.5251447916701948</v>
      </c>
      <c r="H166" s="122">
        <v>2.8504505299534713</v>
      </c>
      <c r="I166" s="122">
        <v>3.2233330007918983</v>
      </c>
      <c r="J166" s="122">
        <v>3.599212805605156</v>
      </c>
      <c r="K166" s="122">
        <v>3.7390525637609193</v>
      </c>
      <c r="L166" s="122">
        <v>3.9973709627406144</v>
      </c>
      <c r="M166" s="122">
        <v>3.6737281976907363</v>
      </c>
      <c r="N166" s="122">
        <v>3.7599527725073045</v>
      </c>
      <c r="O166" s="122">
        <v>3.537221827886377</v>
      </c>
      <c r="P166" s="122">
        <v>3.2497243097112922</v>
      </c>
      <c r="Q166" s="122">
        <v>3.2815561853978461</v>
      </c>
      <c r="R166" s="122">
        <v>3.7150884778869893</v>
      </c>
      <c r="S166" s="122">
        <v>3.8610896535831576</v>
      </c>
      <c r="T166" s="122">
        <v>3.8072333645513319</v>
      </c>
      <c r="U166" s="122">
        <v>4.1593788390965321</v>
      </c>
      <c r="V166" s="122">
        <v>3.9435606511578287</v>
      </c>
      <c r="W166" s="122">
        <v>4.302048728378324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2.332522843153539</v>
      </c>
      <c r="C171" s="101">
        <v>2.4653157953378066</v>
      </c>
      <c r="D171" s="101">
        <v>2.4194880325168926</v>
      </c>
      <c r="E171" s="101">
        <v>2.4117354999024712</v>
      </c>
      <c r="F171" s="101">
        <v>2.4051591044458389</v>
      </c>
      <c r="G171" s="101">
        <v>2.5251447916701948</v>
      </c>
      <c r="H171" s="101">
        <v>2.8504505299534713</v>
      </c>
      <c r="I171" s="101">
        <v>3.2233330007918983</v>
      </c>
      <c r="J171" s="101">
        <v>3.599212805605156</v>
      </c>
      <c r="K171" s="101">
        <v>3.7390525637609193</v>
      </c>
      <c r="L171" s="101">
        <v>3.9973709627406144</v>
      </c>
      <c r="M171" s="101">
        <v>3.6737281976907363</v>
      </c>
      <c r="N171" s="101">
        <v>3.7599527725073045</v>
      </c>
      <c r="O171" s="101">
        <v>3.537221827886377</v>
      </c>
      <c r="P171" s="101">
        <v>3.2497243097112922</v>
      </c>
      <c r="Q171" s="101">
        <v>3.2815561853978461</v>
      </c>
      <c r="R171" s="101">
        <v>3.7150884778869893</v>
      </c>
      <c r="S171" s="101">
        <v>3.8610896535831576</v>
      </c>
      <c r="T171" s="101">
        <v>3.8072333645513319</v>
      </c>
      <c r="U171" s="101">
        <v>4.1593788390965321</v>
      </c>
      <c r="V171" s="101">
        <v>3.9435606511578287</v>
      </c>
      <c r="W171" s="101">
        <v>4.302048728378324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1734</v>
      </c>
    </row>
    <row r="175" spans="1:105" ht="12" customHeight="1" x14ac:dyDescent="0.25">
      <c r="A175" s="121" t="s">
        <v>54</v>
      </c>
      <c r="B175" s="122">
        <v>1.3979803898130891</v>
      </c>
      <c r="C175" s="122">
        <v>1.4651000180150386</v>
      </c>
      <c r="D175" s="122">
        <v>1.2334162332771281</v>
      </c>
      <c r="E175" s="122">
        <v>1.2264539266839829</v>
      </c>
      <c r="F175" s="122">
        <v>1.2431361328979678</v>
      </c>
      <c r="G175" s="122">
        <v>1.2203429600080882</v>
      </c>
      <c r="H175" s="122">
        <v>1.4424360798584921</v>
      </c>
      <c r="I175" s="122">
        <v>1.4517156952060772</v>
      </c>
      <c r="J175" s="122">
        <v>1.6264342438113242</v>
      </c>
      <c r="K175" s="122">
        <v>1.6198411066150564</v>
      </c>
      <c r="L175" s="122">
        <v>1.8148959401058591</v>
      </c>
      <c r="M175" s="122">
        <v>1.7116847423958303</v>
      </c>
      <c r="N175" s="122">
        <v>1.6592230389006311</v>
      </c>
      <c r="O175" s="122">
        <v>1.5503760786056378</v>
      </c>
      <c r="P175" s="122">
        <v>1.5006783296500981</v>
      </c>
      <c r="Q175" s="122">
        <v>1.6049384925197325</v>
      </c>
      <c r="R175" s="122">
        <v>1.9487353653861053</v>
      </c>
      <c r="S175" s="122">
        <v>2.0153564830515225</v>
      </c>
      <c r="T175" s="122">
        <v>1.9430173718164794</v>
      </c>
      <c r="U175" s="122">
        <v>2.1660265676342618</v>
      </c>
      <c r="V175" s="122">
        <v>1.9037336742381856</v>
      </c>
      <c r="W175" s="122">
        <v>2.0535667163041884</v>
      </c>
      <c r="DA175" s="130" t="s">
        <v>1735</v>
      </c>
    </row>
    <row r="176" spans="1:105" ht="12" customHeight="1" x14ac:dyDescent="0.25">
      <c r="A176" s="97" t="s">
        <v>50</v>
      </c>
      <c r="B176" s="98">
        <v>0.23317998339459237</v>
      </c>
      <c r="C176" s="98">
        <v>0.27092516319356136</v>
      </c>
      <c r="D176" s="98">
        <v>0.11598827187527347</v>
      </c>
      <c r="E176" s="98">
        <v>0.15789430532651563</v>
      </c>
      <c r="F176" s="98">
        <v>0.16036657030789206</v>
      </c>
      <c r="G176" s="98">
        <v>0.13350586672835937</v>
      </c>
      <c r="H176" s="98">
        <v>0.15419803959934347</v>
      </c>
      <c r="I176" s="98">
        <v>0.12798743863331646</v>
      </c>
      <c r="J176" s="98">
        <v>0.22643965503623703</v>
      </c>
      <c r="K176" s="98">
        <v>0.24311519399194281</v>
      </c>
      <c r="L176" s="98">
        <v>0.31381753746106322</v>
      </c>
      <c r="M176" s="98">
        <v>0.31127904992777417</v>
      </c>
      <c r="N176" s="98">
        <v>0.23574240485851386</v>
      </c>
      <c r="O176" s="98">
        <v>0.22791232555326574</v>
      </c>
      <c r="P176" s="98">
        <v>0.3161980312292394</v>
      </c>
      <c r="Q176" s="98">
        <v>0.40835414685320032</v>
      </c>
      <c r="R176" s="98">
        <v>0.59043644265432804</v>
      </c>
      <c r="S176" s="98">
        <v>0.59888500563806513</v>
      </c>
      <c r="T176" s="98">
        <v>0.52511549476714237</v>
      </c>
      <c r="U176" s="98">
        <v>0.58823503116983666</v>
      </c>
      <c r="V176" s="98">
        <v>0.35762915173939652</v>
      </c>
      <c r="W176" s="98">
        <v>0.30553980082790494</v>
      </c>
      <c r="DA176" s="63" t="s">
        <v>1736</v>
      </c>
    </row>
    <row r="177" spans="1:105" ht="12" customHeight="1" x14ac:dyDescent="0.25">
      <c r="A177" s="109" t="s">
        <v>120</v>
      </c>
      <c r="B177" s="33">
        <v>1.1648004064184967</v>
      </c>
      <c r="C177" s="33">
        <v>1.1941748548214772</v>
      </c>
      <c r="D177" s="33">
        <v>1.1174279614018547</v>
      </c>
      <c r="E177" s="33">
        <v>1.0685596213574673</v>
      </c>
      <c r="F177" s="33">
        <v>1.0827695625900757</v>
      </c>
      <c r="G177" s="33">
        <v>1.0868370932797289</v>
      </c>
      <c r="H177" s="33">
        <v>1.2882380402591487</v>
      </c>
      <c r="I177" s="33">
        <v>1.3237282565727608</v>
      </c>
      <c r="J177" s="33">
        <v>1.3999945887750871</v>
      </c>
      <c r="K177" s="33">
        <v>1.3767259126231135</v>
      </c>
      <c r="L177" s="33">
        <v>1.5010784026447959</v>
      </c>
      <c r="M177" s="33">
        <v>1.4004056924680561</v>
      </c>
      <c r="N177" s="33">
        <v>1.4234806340421171</v>
      </c>
      <c r="O177" s="33">
        <v>1.322463753052372</v>
      </c>
      <c r="P177" s="33">
        <v>1.1844802984208587</v>
      </c>
      <c r="Q177" s="33">
        <v>1.1965843456665322</v>
      </c>
      <c r="R177" s="33">
        <v>1.3582989227317772</v>
      </c>
      <c r="S177" s="33">
        <v>1.4164714774134575</v>
      </c>
      <c r="T177" s="33">
        <v>1.417901877049337</v>
      </c>
      <c r="U177" s="33">
        <v>1.5777915364644253</v>
      </c>
      <c r="V177" s="33">
        <v>1.546104522498789</v>
      </c>
      <c r="W177" s="33">
        <v>1.7480269154762833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18.254968105102964</v>
      </c>
      <c r="C3" s="117">
        <f t="shared" si="0"/>
        <v>13.964753856082146</v>
      </c>
      <c r="D3" s="117">
        <f t="shared" si="0"/>
        <v>16.216950356948374</v>
      </c>
      <c r="E3" s="117">
        <f t="shared" si="0"/>
        <v>11.360122159987567</v>
      </c>
      <c r="F3" s="117">
        <f t="shared" si="0"/>
        <v>15.925843871511857</v>
      </c>
      <c r="G3" s="117">
        <f t="shared" si="0"/>
        <v>14.515053712150531</v>
      </c>
      <c r="H3" s="117">
        <f t="shared" si="0"/>
        <v>11.448045904677697</v>
      </c>
      <c r="I3" s="117">
        <f t="shared" si="0"/>
        <v>6.7166763361722381</v>
      </c>
      <c r="J3" s="117">
        <f t="shared" si="0"/>
        <v>7.1794893208061517</v>
      </c>
      <c r="K3" s="117">
        <f t="shared" si="0"/>
        <v>4.5127432681020805</v>
      </c>
      <c r="L3" s="117">
        <f t="shared" si="0"/>
        <v>5.405581842041042</v>
      </c>
      <c r="M3" s="117">
        <f t="shared" si="0"/>
        <v>6.9587541584723622</v>
      </c>
      <c r="N3" s="117">
        <f t="shared" si="0"/>
        <v>6.6442269676535108</v>
      </c>
      <c r="O3" s="117">
        <f t="shared" si="0"/>
        <v>6.7689299276637866</v>
      </c>
      <c r="P3" s="117">
        <f t="shared" si="0"/>
        <v>5.570017775491479</v>
      </c>
      <c r="Q3" s="117">
        <f t="shared" si="0"/>
        <v>2.8447668209310661</v>
      </c>
      <c r="R3" s="117">
        <f t="shared" ref="R3:V3" si="1">R4+R7+R9+R19</f>
        <v>0.71857638760922449</v>
      </c>
      <c r="S3" s="117">
        <f t="shared" si="1"/>
        <v>0.78773986430875598</v>
      </c>
      <c r="T3" s="117">
        <f t="shared" si="1"/>
        <v>0.74387454154946708</v>
      </c>
      <c r="U3" s="117">
        <f t="shared" si="1"/>
        <v>0.84342860076250492</v>
      </c>
      <c r="V3" s="117">
        <f t="shared" si="1"/>
        <v>0.68317389983293719</v>
      </c>
      <c r="W3" s="117">
        <f t="shared" ref="W3" si="2">W4+W7+W9+W19</f>
        <v>0.43375349501073385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15.157728887284723</v>
      </c>
      <c r="C4" s="122">
        <f t="shared" si="3"/>
        <v>11.427616904916963</v>
      </c>
      <c r="D4" s="122">
        <f t="shared" si="3"/>
        <v>13.468966113929362</v>
      </c>
      <c r="E4" s="122">
        <f t="shared" si="3"/>
        <v>9.3607212125660837</v>
      </c>
      <c r="F4" s="122">
        <f t="shared" si="3"/>
        <v>13.299796326329004</v>
      </c>
      <c r="G4" s="122">
        <f t="shared" si="3"/>
        <v>12.069014266244348</v>
      </c>
      <c r="H4" s="122">
        <f t="shared" si="3"/>
        <v>9.4329675906657737</v>
      </c>
      <c r="I4" s="122">
        <f t="shared" si="3"/>
        <v>5.6712334049289623</v>
      </c>
      <c r="J4" s="122">
        <f t="shared" si="3"/>
        <v>6.1508474937406374</v>
      </c>
      <c r="K4" s="122">
        <f t="shared" si="3"/>
        <v>3.881578147864956</v>
      </c>
      <c r="L4" s="122">
        <f t="shared" si="3"/>
        <v>4.6640063470877271</v>
      </c>
      <c r="M4" s="122">
        <f t="shared" si="3"/>
        <v>6.0028561647289953</v>
      </c>
      <c r="N4" s="122">
        <f t="shared" si="3"/>
        <v>5.7029999845211634</v>
      </c>
      <c r="O4" s="122">
        <f t="shared" si="3"/>
        <v>5.8457226334177426</v>
      </c>
      <c r="P4" s="122">
        <f t="shared" si="3"/>
        <v>4.8583710447249224</v>
      </c>
      <c r="Q4" s="122">
        <f t="shared" si="3"/>
        <v>2.4440553142243382</v>
      </c>
      <c r="R4" s="122">
        <f t="shared" ref="R4:V4" si="4">SUM(R5:R6)</f>
        <v>0.573721852478146</v>
      </c>
      <c r="S4" s="122">
        <f t="shared" si="4"/>
        <v>0.66969564040802398</v>
      </c>
      <c r="T4" s="122">
        <f t="shared" si="4"/>
        <v>0.64439472807902543</v>
      </c>
      <c r="U4" s="122">
        <f t="shared" si="4"/>
        <v>0.73005327566227851</v>
      </c>
      <c r="V4" s="122">
        <f t="shared" si="4"/>
        <v>0.591575186518982</v>
      </c>
      <c r="W4" s="122">
        <f t="shared" ref="W4" si="5">SUM(W5:W6)</f>
        <v>0.36969337570759286</v>
      </c>
      <c r="DA4" s="130" t="s">
        <v>1740</v>
      </c>
    </row>
    <row r="5" spans="1:105" ht="12" customHeight="1" x14ac:dyDescent="0.25">
      <c r="A5" s="97" t="s">
        <v>51</v>
      </c>
      <c r="B5" s="98">
        <v>15.015853793667281</v>
      </c>
      <c r="C5" s="98">
        <v>11.322893960732767</v>
      </c>
      <c r="D5" s="98">
        <v>13.348193095749924</v>
      </c>
      <c r="E5" s="98">
        <v>9.2785438423355924</v>
      </c>
      <c r="F5" s="98">
        <v>13.184891009831887</v>
      </c>
      <c r="G5" s="98">
        <v>11.967123374502849</v>
      </c>
      <c r="H5" s="98">
        <v>9.3544382940940594</v>
      </c>
      <c r="I5" s="98">
        <v>5.6249430933528277</v>
      </c>
      <c r="J5" s="98">
        <v>6.1015814229634477</v>
      </c>
      <c r="K5" s="98">
        <v>3.8511077345206721</v>
      </c>
      <c r="L5" s="98">
        <v>4.6273868261344218</v>
      </c>
      <c r="M5" s="98">
        <v>5.956277361805653</v>
      </c>
      <c r="N5" s="98">
        <v>5.65911244695228</v>
      </c>
      <c r="O5" s="98">
        <v>5.8011036739530502</v>
      </c>
      <c r="P5" s="98">
        <v>4.8215154426876863</v>
      </c>
      <c r="Q5" s="98">
        <v>2.4256089676436359</v>
      </c>
      <c r="R5" s="98">
        <v>0.56942540624124205</v>
      </c>
      <c r="S5" s="98">
        <v>0.66470613061516004</v>
      </c>
      <c r="T5" s="98">
        <v>0.6396142703416271</v>
      </c>
      <c r="U5" s="98">
        <v>0.72464934535271941</v>
      </c>
      <c r="V5" s="98">
        <v>0.58719622111736336</v>
      </c>
      <c r="W5" s="98">
        <v>0.36696541932415372</v>
      </c>
      <c r="DA5" s="63" t="s">
        <v>1741</v>
      </c>
    </row>
    <row r="6" spans="1:105" ht="12" customHeight="1" x14ac:dyDescent="0.25">
      <c r="A6" s="97" t="s">
        <v>53</v>
      </c>
      <c r="B6" s="98">
        <v>0.14187509361744091</v>
      </c>
      <c r="C6" s="98">
        <v>0.10472294418419567</v>
      </c>
      <c r="D6" s="98">
        <v>0.12077301817943825</v>
      </c>
      <c r="E6" s="98">
        <v>8.2177370230492097E-2</v>
      </c>
      <c r="F6" s="98">
        <v>0.11490531649711719</v>
      </c>
      <c r="G6" s="98">
        <v>0.10189089174150012</v>
      </c>
      <c r="H6" s="98">
        <v>7.8529296571714133E-2</v>
      </c>
      <c r="I6" s="98">
        <v>4.6290311576134689E-2</v>
      </c>
      <c r="J6" s="98">
        <v>4.9266070777189329E-2</v>
      </c>
      <c r="K6" s="98">
        <v>3.047041334428386E-2</v>
      </c>
      <c r="L6" s="98">
        <v>3.6619520953305111E-2</v>
      </c>
      <c r="M6" s="98">
        <v>4.6578802923342204E-2</v>
      </c>
      <c r="N6" s="98">
        <v>4.3887537568883771E-2</v>
      </c>
      <c r="O6" s="98">
        <v>4.4618959464692291E-2</v>
      </c>
      <c r="P6" s="98">
        <v>3.6855602037236541E-2</v>
      </c>
      <c r="Q6" s="98">
        <v>1.8446346580702121E-2</v>
      </c>
      <c r="R6" s="98">
        <v>4.296446236904004E-3</v>
      </c>
      <c r="S6" s="98">
        <v>4.9895097928639807E-3</v>
      </c>
      <c r="T6" s="98">
        <v>4.7804577373983118E-3</v>
      </c>
      <c r="U6" s="98">
        <v>5.4039303095590628E-3</v>
      </c>
      <c r="V6" s="98">
        <v>4.3789654016186336E-3</v>
      </c>
      <c r="W6" s="98">
        <v>2.7279563834391269E-3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6.9048569462125926E-5</v>
      </c>
      <c r="C7" s="122">
        <f t="shared" si="6"/>
        <v>7.7460025511119916E-5</v>
      </c>
      <c r="D7" s="122">
        <f t="shared" si="6"/>
        <v>1.0420127434467134E-4</v>
      </c>
      <c r="E7" s="122">
        <f t="shared" si="6"/>
        <v>1.032201003493766E-4</v>
      </c>
      <c r="F7" s="122">
        <f t="shared" si="6"/>
        <v>1.4511061302593123E-4</v>
      </c>
      <c r="G7" s="122">
        <f t="shared" si="6"/>
        <v>2.2793282051317653E-4</v>
      </c>
      <c r="H7" s="122">
        <f t="shared" si="6"/>
        <v>2.6668440828400811E-4</v>
      </c>
      <c r="I7" s="122">
        <f t="shared" si="6"/>
        <v>2.6126293417984812E-4</v>
      </c>
      <c r="J7" s="122">
        <f t="shared" si="6"/>
        <v>2.3899679241991815E-4</v>
      </c>
      <c r="K7" s="122">
        <f t="shared" si="6"/>
        <v>2.130777266094332E-4</v>
      </c>
      <c r="L7" s="122">
        <f t="shared" si="6"/>
        <v>3.4265064109669473E-4</v>
      </c>
      <c r="M7" s="122">
        <f t="shared" si="6"/>
        <v>2.354538444123086E-4</v>
      </c>
      <c r="N7" s="122">
        <f t="shared" si="6"/>
        <v>3.1462386727539916E-4</v>
      </c>
      <c r="O7" s="122">
        <f t="shared" si="6"/>
        <v>5.1885119345615298E-4</v>
      </c>
      <c r="P7" s="122">
        <f t="shared" si="6"/>
        <v>7.1535613193809196E-4</v>
      </c>
      <c r="Q7" s="122">
        <f t="shared" si="6"/>
        <v>6.9585832101962174E-4</v>
      </c>
      <c r="R7" s="122">
        <f t="shared" si="6"/>
        <v>7.6233429510910266E-4</v>
      </c>
      <c r="S7" s="122">
        <f t="shared" si="6"/>
        <v>7.0022174757490671E-4</v>
      </c>
      <c r="T7" s="122">
        <f t="shared" si="6"/>
        <v>8.0565279980397003E-4</v>
      </c>
      <c r="U7" s="122">
        <f t="shared" si="6"/>
        <v>3.9924080490697704E-4</v>
      </c>
      <c r="V7" s="122">
        <f t="shared" si="6"/>
        <v>2.6881203808505199E-4</v>
      </c>
      <c r="W7" s="122">
        <f t="shared" si="6"/>
        <v>1.349152315882374E-4</v>
      </c>
      <c r="DA7" s="130" t="s">
        <v>1743</v>
      </c>
    </row>
    <row r="8" spans="1:105" ht="12" customHeight="1" x14ac:dyDescent="0.25">
      <c r="A8" s="97" t="s">
        <v>53</v>
      </c>
      <c r="B8" s="98">
        <v>6.9048569462125926E-5</v>
      </c>
      <c r="C8" s="98">
        <v>7.7460025511119916E-5</v>
      </c>
      <c r="D8" s="98">
        <v>1.0420127434467134E-4</v>
      </c>
      <c r="E8" s="98">
        <v>1.032201003493766E-4</v>
      </c>
      <c r="F8" s="98">
        <v>1.4511061302593123E-4</v>
      </c>
      <c r="G8" s="98">
        <v>2.2793282051317653E-4</v>
      </c>
      <c r="H8" s="98">
        <v>2.6668440828400811E-4</v>
      </c>
      <c r="I8" s="98">
        <v>2.6126293417984812E-4</v>
      </c>
      <c r="J8" s="98">
        <v>2.3899679241991815E-4</v>
      </c>
      <c r="K8" s="98">
        <v>2.130777266094332E-4</v>
      </c>
      <c r="L8" s="98">
        <v>3.4265064109669473E-4</v>
      </c>
      <c r="M8" s="98">
        <v>2.354538444123086E-4</v>
      </c>
      <c r="N8" s="98">
        <v>3.1462386727539916E-4</v>
      </c>
      <c r="O8" s="98">
        <v>5.1885119345615298E-4</v>
      </c>
      <c r="P8" s="98">
        <v>7.1535613193809196E-4</v>
      </c>
      <c r="Q8" s="98">
        <v>6.9585832101962174E-4</v>
      </c>
      <c r="R8" s="98">
        <v>7.6233429510910266E-4</v>
      </c>
      <c r="S8" s="98">
        <v>7.0022174757490671E-4</v>
      </c>
      <c r="T8" s="98">
        <v>8.0565279980397003E-4</v>
      </c>
      <c r="U8" s="98">
        <v>3.9924080490697704E-4</v>
      </c>
      <c r="V8" s="98">
        <v>2.6881203808505199E-4</v>
      </c>
      <c r="W8" s="98">
        <v>1.349152315882374E-4</v>
      </c>
      <c r="DA8" s="63" t="s">
        <v>1744</v>
      </c>
    </row>
    <row r="9" spans="1:105" ht="12" customHeight="1" x14ac:dyDescent="0.25">
      <c r="A9" s="121" t="s">
        <v>55</v>
      </c>
      <c r="B9" s="122">
        <v>1.8888218736834481</v>
      </c>
      <c r="C9" s="122">
        <v>1.456531697316171</v>
      </c>
      <c r="D9" s="122">
        <v>1.7831576698806131</v>
      </c>
      <c r="E9" s="122">
        <v>1.1945279124751311</v>
      </c>
      <c r="F9" s="122">
        <v>1.7161969370621941</v>
      </c>
      <c r="G9" s="122">
        <v>1.6579421774562821</v>
      </c>
      <c r="H9" s="122">
        <v>1.324566061244647</v>
      </c>
      <c r="I9" s="122">
        <v>0.64588900756282697</v>
      </c>
      <c r="J9" s="122">
        <v>0.68379670445693785</v>
      </c>
      <c r="K9" s="122">
        <v>0.40344088419658825</v>
      </c>
      <c r="L9" s="122">
        <v>0.47522310187536027</v>
      </c>
      <c r="M9" s="122">
        <v>0.65706492518555815</v>
      </c>
      <c r="N9" s="122">
        <v>0.64025673546383233</v>
      </c>
      <c r="O9" s="122">
        <v>0.64267709187628674</v>
      </c>
      <c r="P9" s="122">
        <v>0.49319836825632468</v>
      </c>
      <c r="Q9" s="122">
        <v>0.25250004556682593</v>
      </c>
      <c r="R9" s="122">
        <v>6.1639999615570089E-2</v>
      </c>
      <c r="S9" s="122">
        <v>7.0183474487729922E-2</v>
      </c>
      <c r="T9" s="122">
        <v>6.4906768574051255E-2</v>
      </c>
      <c r="U9" s="122">
        <v>7.6464047724664364E-2</v>
      </c>
      <c r="V9" s="122">
        <v>6.2210839202473778E-2</v>
      </c>
      <c r="W9" s="122">
        <v>3.9437739915296886E-2</v>
      </c>
      <c r="DA9" s="130" t="s">
        <v>1745</v>
      </c>
    </row>
    <row r="10" spans="1:105" ht="12" customHeight="1" x14ac:dyDescent="0.25">
      <c r="A10" s="97" t="s">
        <v>143</v>
      </c>
      <c r="B10" s="98">
        <v>1.7784980787370885</v>
      </c>
      <c r="C10" s="98">
        <v>1.3637440091827782</v>
      </c>
      <c r="D10" s="98">
        <v>1.6818375880347001</v>
      </c>
      <c r="E10" s="98">
        <v>1.1274075196017928</v>
      </c>
      <c r="F10" s="98">
        <v>1.6425728999367539</v>
      </c>
      <c r="G10" s="98">
        <v>1.5677884806139188</v>
      </c>
      <c r="H10" s="98">
        <v>1.273716665269178</v>
      </c>
      <c r="I10" s="98">
        <v>0.61241689961384005</v>
      </c>
      <c r="J10" s="98">
        <v>0.6598940534390606</v>
      </c>
      <c r="K10" s="98">
        <v>0.38696259044453957</v>
      </c>
      <c r="L10" s="98">
        <v>0.45976702113406931</v>
      </c>
      <c r="M10" s="98">
        <v>0.59986651521971246</v>
      </c>
      <c r="N10" s="98">
        <v>0.5724821084983035</v>
      </c>
      <c r="O10" s="98">
        <v>0.58672307152201131</v>
      </c>
      <c r="P10" s="98">
        <v>0.4835895042278554</v>
      </c>
      <c r="Q10" s="98">
        <v>0.24612070001433059</v>
      </c>
      <c r="R10" s="98">
        <v>5.8128677315724735E-2</v>
      </c>
      <c r="S10" s="98">
        <v>6.8100198245221469E-2</v>
      </c>
      <c r="T10" s="98">
        <v>6.3510811894644484E-2</v>
      </c>
      <c r="U10" s="98">
        <v>7.5052394404555883E-2</v>
      </c>
      <c r="V10" s="98">
        <v>6.1317099546129579E-2</v>
      </c>
      <c r="W10" s="98">
        <v>3.885182782183836E-2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0.11032379494635951</v>
      </c>
      <c r="C15" s="101">
        <v>9.2787688133392832E-2</v>
      </c>
      <c r="D15" s="101">
        <v>0.10132008184591311</v>
      </c>
      <c r="E15" s="101">
        <v>6.7120392873338458E-2</v>
      </c>
      <c r="F15" s="101">
        <v>7.3624037125440148E-2</v>
      </c>
      <c r="G15" s="101">
        <v>9.015369684236324E-2</v>
      </c>
      <c r="H15" s="101">
        <v>5.0849395975468926E-2</v>
      </c>
      <c r="I15" s="101">
        <v>3.3472107948986904E-2</v>
      </c>
      <c r="J15" s="101">
        <v>2.3902651017877277E-2</v>
      </c>
      <c r="K15" s="101">
        <v>1.6478293752048675E-2</v>
      </c>
      <c r="L15" s="101">
        <v>1.5456080741290949E-2</v>
      </c>
      <c r="M15" s="101">
        <v>5.7198409965845673E-2</v>
      </c>
      <c r="N15" s="101">
        <v>6.7774626965528842E-2</v>
      </c>
      <c r="O15" s="101">
        <v>5.5954020354275429E-2</v>
      </c>
      <c r="P15" s="101">
        <v>9.6088640284692703E-3</v>
      </c>
      <c r="Q15" s="101">
        <v>6.3793455524953496E-3</v>
      </c>
      <c r="R15" s="101">
        <v>3.511322299845352E-3</v>
      </c>
      <c r="S15" s="101">
        <v>2.0832762425084554E-3</v>
      </c>
      <c r="T15" s="101">
        <v>1.3959566794067735E-3</v>
      </c>
      <c r="U15" s="101">
        <v>1.4116533201084852E-3</v>
      </c>
      <c r="V15" s="101">
        <v>8.9373965634419791E-4</v>
      </c>
      <c r="W15" s="101">
        <v>5.8591209345852571E-4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1.2083482955653291</v>
      </c>
      <c r="C19" s="122">
        <v>1.0805277938235007</v>
      </c>
      <c r="D19" s="122">
        <v>0.96472237186405552</v>
      </c>
      <c r="E19" s="122">
        <v>0.80476981484600185</v>
      </c>
      <c r="F19" s="122">
        <v>0.90970549750763219</v>
      </c>
      <c r="G19" s="122">
        <v>0.78786933562938666</v>
      </c>
      <c r="H19" s="122">
        <v>0.69024556835899142</v>
      </c>
      <c r="I19" s="122">
        <v>0.39929266074626846</v>
      </c>
      <c r="J19" s="122">
        <v>0.34460612581615674</v>
      </c>
      <c r="K19" s="122">
        <v>0.22751115831392629</v>
      </c>
      <c r="L19" s="122">
        <v>0.26600974243685827</v>
      </c>
      <c r="M19" s="122">
        <v>0.29859761471339613</v>
      </c>
      <c r="N19" s="122">
        <v>0.30065562380124033</v>
      </c>
      <c r="O19" s="122">
        <v>0.28001135117630138</v>
      </c>
      <c r="P19" s="122">
        <v>0.21773300637829415</v>
      </c>
      <c r="Q19" s="122">
        <v>0.14751560281888265</v>
      </c>
      <c r="R19" s="122">
        <v>8.2452201220399354E-2</v>
      </c>
      <c r="S19" s="122">
        <v>4.7160527665427221E-2</v>
      </c>
      <c r="T19" s="122">
        <v>3.3767392096586482E-2</v>
      </c>
      <c r="U19" s="122">
        <v>3.6512036570655021E-2</v>
      </c>
      <c r="V19" s="122">
        <v>2.9119062073396436E-2</v>
      </c>
      <c r="W19" s="122">
        <v>2.4487464156255859E-2</v>
      </c>
      <c r="DA19" s="130" t="s">
        <v>1755</v>
      </c>
    </row>
    <row r="20" spans="1:105" ht="12" customHeight="1" x14ac:dyDescent="0.25">
      <c r="A20" s="97" t="s">
        <v>51</v>
      </c>
      <c r="B20" s="98">
        <v>0.42769235577830572</v>
      </c>
      <c r="C20" s="98">
        <v>0.32585346274114318</v>
      </c>
      <c r="D20" s="98">
        <v>0.33764555862934231</v>
      </c>
      <c r="E20" s="98">
        <v>0.23677372064395472</v>
      </c>
      <c r="F20" s="98">
        <v>0.34377460029605872</v>
      </c>
      <c r="G20" s="98">
        <v>0.28600668279909974</v>
      </c>
      <c r="H20" s="98">
        <v>0.23832354279628493</v>
      </c>
      <c r="I20" s="98">
        <v>0.11438825318836857</v>
      </c>
      <c r="J20" s="98">
        <v>0.12322038795154522</v>
      </c>
      <c r="K20" s="98">
        <v>6.094379192787882E-2</v>
      </c>
      <c r="L20" s="98">
        <v>8.2492129716138063E-2</v>
      </c>
      <c r="M20" s="98">
        <v>0.10141967345610149</v>
      </c>
      <c r="N20" s="98">
        <v>9.8024600424986549E-2</v>
      </c>
      <c r="O20" s="98">
        <v>9.7875910766337129E-2</v>
      </c>
      <c r="P20" s="98">
        <v>8.7011855329389778E-2</v>
      </c>
      <c r="Q20" s="98">
        <v>5.9157437010113341E-2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0.10535378141189451</v>
      </c>
      <c r="C21" s="98">
        <v>0.11790984495716353</v>
      </c>
      <c r="D21" s="98">
        <v>5.0124728248624011E-2</v>
      </c>
      <c r="E21" s="98">
        <v>6.2248191752436191E-2</v>
      </c>
      <c r="F21" s="98">
        <v>6.1451163084512476E-2</v>
      </c>
      <c r="G21" s="98">
        <v>4.4725032762570324E-2</v>
      </c>
      <c r="H21" s="98">
        <v>3.6791047833130953E-2</v>
      </c>
      <c r="I21" s="98">
        <v>1.781745838885835E-2</v>
      </c>
      <c r="J21" s="98">
        <v>2.4883810726292008E-2</v>
      </c>
      <c r="K21" s="98">
        <v>1.8963961316128406E-2</v>
      </c>
      <c r="L21" s="98">
        <v>2.2745095773360827E-2</v>
      </c>
      <c r="M21" s="98">
        <v>2.6316559445680437E-2</v>
      </c>
      <c r="N21" s="98">
        <v>1.9834895912593208E-2</v>
      </c>
      <c r="O21" s="98">
        <v>1.8655420071206356E-2</v>
      </c>
      <c r="P21" s="98">
        <v>1.568696575848362E-2</v>
      </c>
      <c r="Q21" s="98">
        <v>1.7083781044401371E-2</v>
      </c>
      <c r="R21" s="98">
        <v>1.8885888949190272E-2</v>
      </c>
      <c r="S21" s="98">
        <v>1.0954048018524124E-2</v>
      </c>
      <c r="T21" s="98">
        <v>7.2412324373310848E-3</v>
      </c>
      <c r="U21" s="98">
        <v>8.1016908795685724E-3</v>
      </c>
      <c r="V21" s="98">
        <v>4.5930623327204148E-3</v>
      </c>
      <c r="W21" s="98">
        <v>3.0935871539890499E-3</v>
      </c>
      <c r="DA21" s="63" t="s">
        <v>1757</v>
      </c>
    </row>
    <row r="22" spans="1:105" ht="12" customHeight="1" x14ac:dyDescent="0.25">
      <c r="A22" s="109" t="s">
        <v>120</v>
      </c>
      <c r="B22" s="33">
        <v>0.67530215837512897</v>
      </c>
      <c r="C22" s="33">
        <v>0.63676448612519387</v>
      </c>
      <c r="D22" s="33">
        <v>0.57695208498608919</v>
      </c>
      <c r="E22" s="33">
        <v>0.50574790244961088</v>
      </c>
      <c r="F22" s="33">
        <v>0.50447973412706093</v>
      </c>
      <c r="G22" s="33">
        <v>0.45713762006771663</v>
      </c>
      <c r="H22" s="33">
        <v>0.41513097772957547</v>
      </c>
      <c r="I22" s="33">
        <v>0.26708694916904152</v>
      </c>
      <c r="J22" s="33">
        <v>0.19650192713831952</v>
      </c>
      <c r="K22" s="33">
        <v>0.14760340506991906</v>
      </c>
      <c r="L22" s="33">
        <v>0.16077251694735939</v>
      </c>
      <c r="M22" s="33">
        <v>0.1708613818116142</v>
      </c>
      <c r="N22" s="33">
        <v>0.18279612746366058</v>
      </c>
      <c r="O22" s="33">
        <v>0.16348002033875791</v>
      </c>
      <c r="P22" s="33">
        <v>0.11503418529042075</v>
      </c>
      <c r="Q22" s="33">
        <v>7.127438476436794E-2</v>
      </c>
      <c r="R22" s="33">
        <v>6.3566312271209083E-2</v>
      </c>
      <c r="S22" s="33">
        <v>3.62064796469031E-2</v>
      </c>
      <c r="T22" s="33">
        <v>2.6526159659255401E-2</v>
      </c>
      <c r="U22" s="33">
        <v>2.8410345691086445E-2</v>
      </c>
      <c r="V22" s="33">
        <v>2.452599974067602E-2</v>
      </c>
      <c r="W22" s="33">
        <v>2.139387700226681E-2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1760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1761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1763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1764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1773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1774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6.8429123778037892</v>
      </c>
      <c r="C43" s="117">
        <f t="shared" si="14"/>
        <v>7.7256235588389215</v>
      </c>
      <c r="D43" s="117">
        <f t="shared" si="14"/>
        <v>5.8024919962439698</v>
      </c>
      <c r="E43" s="117">
        <f t="shared" si="14"/>
        <v>4.8239515086859246</v>
      </c>
      <c r="F43" s="117">
        <f t="shared" si="14"/>
        <v>2.9502757992630451</v>
      </c>
      <c r="G43" s="117">
        <f t="shared" si="14"/>
        <v>2.9074479077550985</v>
      </c>
      <c r="H43" s="117">
        <f t="shared" si="14"/>
        <v>3.3685157923118094</v>
      </c>
      <c r="I43" s="117">
        <f t="shared" si="14"/>
        <v>2.8724520530715361</v>
      </c>
      <c r="J43" s="117">
        <f t="shared" si="14"/>
        <v>3.3627274577835773</v>
      </c>
      <c r="K43" s="117">
        <f t="shared" si="14"/>
        <v>2.4492147987552291</v>
      </c>
      <c r="L43" s="117">
        <f t="shared" si="14"/>
        <v>2.0564557531111145</v>
      </c>
      <c r="M43" s="117">
        <f t="shared" si="14"/>
        <v>2.7005834177104027</v>
      </c>
      <c r="N43" s="117">
        <f t="shared" si="14"/>
        <v>2.9017999341446798</v>
      </c>
      <c r="O43" s="117">
        <f t="shared" si="14"/>
        <v>2.4978241161602477</v>
      </c>
      <c r="P43" s="117">
        <f t="shared" si="14"/>
        <v>2.4901978312617885</v>
      </c>
      <c r="Q43" s="117">
        <f t="shared" si="14"/>
        <v>2.4889551270768693</v>
      </c>
      <c r="R43" s="117">
        <f t="shared" ref="R43:V43" si="15">R44+R47+R49+R58</f>
        <v>1.8919811276596568</v>
      </c>
      <c r="S43" s="117">
        <f t="shared" si="15"/>
        <v>1.2773260885908948</v>
      </c>
      <c r="T43" s="117">
        <f t="shared" si="15"/>
        <v>1.2648218702775369</v>
      </c>
      <c r="U43" s="117">
        <f t="shared" si="15"/>
        <v>1.2656625488646531</v>
      </c>
      <c r="V43" s="117">
        <f t="shared" si="15"/>
        <v>1.2566557676524412</v>
      </c>
      <c r="W43" s="117">
        <f t="shared" ref="W43" si="16">W44+W47+W49+W58</f>
        <v>0.64752343318761552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5.6401127542923453</v>
      </c>
      <c r="C44" s="122">
        <f t="shared" si="17"/>
        <v>6.4316603286476415</v>
      </c>
      <c r="D44" s="122">
        <f t="shared" si="17"/>
        <v>4.802803612589293</v>
      </c>
      <c r="E44" s="122">
        <f t="shared" si="17"/>
        <v>4.0203591584313569</v>
      </c>
      <c r="F44" s="122">
        <f t="shared" si="17"/>
        <v>2.4085945208150163</v>
      </c>
      <c r="G44" s="122">
        <f t="shared" si="17"/>
        <v>2.3968411357307526</v>
      </c>
      <c r="H44" s="122">
        <f t="shared" si="17"/>
        <v>2.7850596073925749</v>
      </c>
      <c r="I44" s="122">
        <f t="shared" si="17"/>
        <v>2.4397385798341222</v>
      </c>
      <c r="J44" s="122">
        <f t="shared" si="17"/>
        <v>2.8982633626805727</v>
      </c>
      <c r="K44" s="122">
        <f t="shared" si="17"/>
        <v>2.1168253988772014</v>
      </c>
      <c r="L44" s="122">
        <f t="shared" si="17"/>
        <v>1.7598013410714284</v>
      </c>
      <c r="M44" s="122">
        <f t="shared" si="17"/>
        <v>2.3456940100187875</v>
      </c>
      <c r="N44" s="122">
        <f t="shared" si="17"/>
        <v>2.5250285396443912</v>
      </c>
      <c r="O44" s="122">
        <f t="shared" si="17"/>
        <v>2.1631043410749413</v>
      </c>
      <c r="P44" s="122">
        <f t="shared" si="17"/>
        <v>2.1652306858001746</v>
      </c>
      <c r="Q44" s="122">
        <f t="shared" si="17"/>
        <v>2.1659516323251355</v>
      </c>
      <c r="R44" s="122">
        <f t="shared" ref="R44:V44" si="18">SUM(R45:R46)</f>
        <v>1.6289673738425683</v>
      </c>
      <c r="S44" s="122">
        <f t="shared" si="18"/>
        <v>1.0894529709898935</v>
      </c>
      <c r="T44" s="122">
        <f t="shared" si="18"/>
        <v>1.0944003300484535</v>
      </c>
      <c r="U44" s="122">
        <f t="shared" si="18"/>
        <v>1.0918072487274584</v>
      </c>
      <c r="V44" s="122">
        <f t="shared" si="18"/>
        <v>1.0931384081046325</v>
      </c>
      <c r="W44" s="122">
        <f t="shared" ref="W44" si="19">SUM(W45:W46)</f>
        <v>0.54774427308943741</v>
      </c>
      <c r="DA44" s="130" t="s">
        <v>1778</v>
      </c>
    </row>
    <row r="45" spans="1:105" ht="12" customHeight="1" x14ac:dyDescent="0.25">
      <c r="A45" s="97" t="s">
        <v>216</v>
      </c>
      <c r="B45" s="98">
        <v>5.5099625699957286</v>
      </c>
      <c r="C45" s="98">
        <v>6.2863086301156121</v>
      </c>
      <c r="D45" s="98">
        <v>4.6965684937225429</v>
      </c>
      <c r="E45" s="98">
        <v>3.933269590064953</v>
      </c>
      <c r="F45" s="98">
        <v>2.3572366775290701</v>
      </c>
      <c r="G45" s="98">
        <v>2.3468862867070595</v>
      </c>
      <c r="H45" s="98">
        <v>2.7278105673381869</v>
      </c>
      <c r="I45" s="98">
        <v>2.390556044864236</v>
      </c>
      <c r="J45" s="98">
        <v>2.8409172339406084</v>
      </c>
      <c r="K45" s="98">
        <v>2.0757661396705114</v>
      </c>
      <c r="L45" s="98">
        <v>1.7256606538719812</v>
      </c>
      <c r="M45" s="98">
        <v>2.3007143549372784</v>
      </c>
      <c r="N45" s="98">
        <v>2.4770043908573376</v>
      </c>
      <c r="O45" s="98">
        <v>2.1222954620598466</v>
      </c>
      <c r="P45" s="98">
        <v>2.1246290921580404</v>
      </c>
      <c r="Q45" s="98">
        <v>2.1255406873690301</v>
      </c>
      <c r="R45" s="98">
        <v>1.598808917261572</v>
      </c>
      <c r="S45" s="98">
        <v>1.0693850531932274</v>
      </c>
      <c r="T45" s="98">
        <v>1.0743266183087055</v>
      </c>
      <c r="U45" s="98">
        <v>1.0718249382909788</v>
      </c>
      <c r="V45" s="98">
        <v>1.07313144409464</v>
      </c>
      <c r="W45" s="98">
        <v>0.53775041802637835</v>
      </c>
      <c r="DA45" s="63" t="s">
        <v>1779</v>
      </c>
    </row>
    <row r="46" spans="1:105" ht="12" customHeight="1" x14ac:dyDescent="0.25">
      <c r="A46" s="97" t="s">
        <v>53</v>
      </c>
      <c r="B46" s="98">
        <v>0.13015018429661673</v>
      </c>
      <c r="C46" s="98">
        <v>0.14535169853202906</v>
      </c>
      <c r="D46" s="98">
        <v>0.10623511886674995</v>
      </c>
      <c r="E46" s="98">
        <v>8.7089568366403608E-2</v>
      </c>
      <c r="F46" s="98">
        <v>5.1357843285946177E-2</v>
      </c>
      <c r="G46" s="98">
        <v>4.9954849023693279E-2</v>
      </c>
      <c r="H46" s="98">
        <v>5.7249040054387905E-2</v>
      </c>
      <c r="I46" s="98">
        <v>4.9182534969886012E-2</v>
      </c>
      <c r="J46" s="98">
        <v>5.7346128739964475E-2</v>
      </c>
      <c r="K46" s="98">
        <v>4.105925920668986E-2</v>
      </c>
      <c r="L46" s="98">
        <v>3.4140687199447212E-2</v>
      </c>
      <c r="M46" s="98">
        <v>4.4979655081509182E-2</v>
      </c>
      <c r="N46" s="98">
        <v>4.802414878705364E-2</v>
      </c>
      <c r="O46" s="98">
        <v>4.0808879015094744E-2</v>
      </c>
      <c r="P46" s="98">
        <v>4.0601593642134129E-2</v>
      </c>
      <c r="Q46" s="98">
        <v>4.0410944956105282E-2</v>
      </c>
      <c r="R46" s="98">
        <v>3.0158456580996192E-2</v>
      </c>
      <c r="S46" s="98">
        <v>2.0067917796665974E-2</v>
      </c>
      <c r="T46" s="98">
        <v>2.0073711739747958E-2</v>
      </c>
      <c r="U46" s="98">
        <v>1.9982310436479592E-2</v>
      </c>
      <c r="V46" s="98">
        <v>2.0006964009992485E-2</v>
      </c>
      <c r="W46" s="98">
        <v>9.9938550630590921E-3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2.3016189820708642E-5</v>
      </c>
      <c r="C47" s="122">
        <f t="shared" si="20"/>
        <v>3.8730012755559965E-5</v>
      </c>
      <c r="D47" s="122">
        <f t="shared" si="20"/>
        <v>3.8823685704359434E-5</v>
      </c>
      <c r="E47" s="122">
        <f t="shared" si="20"/>
        <v>3.8211888933742212E-5</v>
      </c>
      <c r="F47" s="122">
        <f t="shared" si="20"/>
        <v>3.8709015805948501E-5</v>
      </c>
      <c r="G47" s="122">
        <f t="shared" si="20"/>
        <v>2.6153185647360242E-5</v>
      </c>
      <c r="H47" s="122">
        <f t="shared" si="20"/>
        <v>2.8864826879534058E-5</v>
      </c>
      <c r="I47" s="122">
        <f t="shared" si="20"/>
        <v>2.6802364460224619E-5</v>
      </c>
      <c r="J47" s="122">
        <f t="shared" si="20"/>
        <v>2.6954975748700181E-5</v>
      </c>
      <c r="K47" s="122">
        <f t="shared" si="20"/>
        <v>1.3453831688447823E-5</v>
      </c>
      <c r="L47" s="122">
        <f t="shared" si="20"/>
        <v>8.0748274699435745E-5</v>
      </c>
      <c r="M47" s="122">
        <f t="shared" si="20"/>
        <v>9.2987803706524004E-5</v>
      </c>
      <c r="N47" s="122">
        <f t="shared" si="20"/>
        <v>1.5527850553237308E-4</v>
      </c>
      <c r="O47" s="122">
        <f t="shared" si="20"/>
        <v>2.7602753573751027E-4</v>
      </c>
      <c r="P47" s="122">
        <f t="shared" si="20"/>
        <v>4.0363284067418257E-4</v>
      </c>
      <c r="Q47" s="122">
        <f t="shared" si="20"/>
        <v>3.8900892637686832E-4</v>
      </c>
      <c r="R47" s="122">
        <f t="shared" si="20"/>
        <v>4.3648326765189369E-4</v>
      </c>
      <c r="S47" s="122">
        <f t="shared" si="20"/>
        <v>4.1594107345696509E-4</v>
      </c>
      <c r="T47" s="122">
        <f t="shared" si="20"/>
        <v>4.2764548045524166E-4</v>
      </c>
      <c r="U47" s="122">
        <f t="shared" si="20"/>
        <v>2.4597965899331566E-4</v>
      </c>
      <c r="V47" s="122">
        <f t="shared" si="20"/>
        <v>1.6455412070247836E-4</v>
      </c>
      <c r="W47" s="122">
        <f t="shared" si="20"/>
        <v>1.0074401228596499E-4</v>
      </c>
      <c r="DA47" s="130" t="s">
        <v>1781</v>
      </c>
    </row>
    <row r="48" spans="1:105" ht="12" customHeight="1" x14ac:dyDescent="0.25">
      <c r="A48" s="97" t="s">
        <v>53</v>
      </c>
      <c r="B48" s="98">
        <v>2.3016189820708642E-5</v>
      </c>
      <c r="C48" s="98">
        <v>3.8730012755559965E-5</v>
      </c>
      <c r="D48" s="98">
        <v>3.8823685704359434E-5</v>
      </c>
      <c r="E48" s="98">
        <v>3.8211888933742212E-5</v>
      </c>
      <c r="F48" s="98">
        <v>3.8709015805948501E-5</v>
      </c>
      <c r="G48" s="98">
        <v>2.6153185647360242E-5</v>
      </c>
      <c r="H48" s="98">
        <v>2.8864826879534058E-5</v>
      </c>
      <c r="I48" s="98">
        <v>2.6802364460224619E-5</v>
      </c>
      <c r="J48" s="98">
        <v>2.6954975748700181E-5</v>
      </c>
      <c r="K48" s="98">
        <v>1.3453831688447823E-5</v>
      </c>
      <c r="L48" s="98">
        <v>8.0748274699435745E-5</v>
      </c>
      <c r="M48" s="98">
        <v>9.2987803706524004E-5</v>
      </c>
      <c r="N48" s="98">
        <v>1.5527850553237308E-4</v>
      </c>
      <c r="O48" s="98">
        <v>2.7602753573751027E-4</v>
      </c>
      <c r="P48" s="98">
        <v>4.0363284067418257E-4</v>
      </c>
      <c r="Q48" s="98">
        <v>3.8900892637686832E-4</v>
      </c>
      <c r="R48" s="98">
        <v>4.3648326765189369E-4</v>
      </c>
      <c r="S48" s="98">
        <v>4.1594107345696509E-4</v>
      </c>
      <c r="T48" s="98">
        <v>4.2764548045524166E-4</v>
      </c>
      <c r="U48" s="98">
        <v>2.4597965899331566E-4</v>
      </c>
      <c r="V48" s="98">
        <v>1.6455412070247836E-4</v>
      </c>
      <c r="W48" s="98">
        <v>1.0074401228596499E-4</v>
      </c>
      <c r="DA48" s="63" t="s">
        <v>1782</v>
      </c>
    </row>
    <row r="49" spans="1:105" ht="12" customHeight="1" x14ac:dyDescent="0.25">
      <c r="A49" s="121" t="s">
        <v>55</v>
      </c>
      <c r="B49" s="122">
        <v>0.70744467986358905</v>
      </c>
      <c r="C49" s="122">
        <v>0.81734241706119881</v>
      </c>
      <c r="D49" s="122">
        <v>0.63601314227626093</v>
      </c>
      <c r="E49" s="122">
        <v>0.51053666354758476</v>
      </c>
      <c r="F49" s="122">
        <v>0.31456735150828535</v>
      </c>
      <c r="G49" s="122">
        <v>0.32642651821818286</v>
      </c>
      <c r="H49" s="122">
        <v>0.39185926879742738</v>
      </c>
      <c r="I49" s="122">
        <v>0.27665776314471113</v>
      </c>
      <c r="J49" s="122">
        <v>0.3197141667429238</v>
      </c>
      <c r="K49" s="122">
        <v>0.21766887386747644</v>
      </c>
      <c r="L49" s="122">
        <v>0.17980280805669041</v>
      </c>
      <c r="M49" s="122">
        <v>0.24015170942433925</v>
      </c>
      <c r="N49" s="122">
        <v>0.25900021863303646</v>
      </c>
      <c r="O49" s="122">
        <v>0.22203258676397591</v>
      </c>
      <c r="P49" s="122">
        <v>0.22032996951859574</v>
      </c>
      <c r="Q49" s="122">
        <v>0.22214374646998755</v>
      </c>
      <c r="R49" s="122">
        <v>0.16910814920678496</v>
      </c>
      <c r="S49" s="122">
        <v>0.11458784101652895</v>
      </c>
      <c r="T49" s="122">
        <v>0.11084971574393353</v>
      </c>
      <c r="U49" s="122">
        <v>0.11518318768806719</v>
      </c>
      <c r="V49" s="122">
        <v>0.11433881579653066</v>
      </c>
      <c r="W49" s="122">
        <v>5.9171344787640356E-2</v>
      </c>
      <c r="DA49" s="130" t="s">
        <v>1783</v>
      </c>
    </row>
    <row r="50" spans="1:105" ht="12" customHeight="1" x14ac:dyDescent="0.25">
      <c r="A50" s="97" t="s">
        <v>138</v>
      </c>
      <c r="B50" s="98">
        <v>0.68596654825739389</v>
      </c>
      <c r="C50" s="98">
        <v>0.79635472569769328</v>
      </c>
      <c r="D50" s="98">
        <v>0.61864363947812551</v>
      </c>
      <c r="E50" s="98">
        <v>0.49640392503443664</v>
      </c>
      <c r="F50" s="98">
        <v>0.30397072387573476</v>
      </c>
      <c r="G50" s="98">
        <v>0.31749395200227665</v>
      </c>
      <c r="H50" s="98">
        <v>0.38267559280122843</v>
      </c>
      <c r="I50" s="98">
        <v>0.26750774161664259</v>
      </c>
      <c r="J50" s="98">
        <v>0.30951382603301436</v>
      </c>
      <c r="K50" s="98">
        <v>0.20849674318337014</v>
      </c>
      <c r="L50" s="98">
        <v>0.1706360583006763</v>
      </c>
      <c r="M50" s="98">
        <v>0.23143235390126304</v>
      </c>
      <c r="N50" s="98">
        <v>0.2496514900496194</v>
      </c>
      <c r="O50" s="98">
        <v>0.21302584705065672</v>
      </c>
      <c r="P50" s="98">
        <v>0.212171533393849</v>
      </c>
      <c r="Q50" s="98">
        <v>0.2144479995519013</v>
      </c>
      <c r="R50" s="98">
        <v>0.16225298279054226</v>
      </c>
      <c r="S50" s="98">
        <v>0.10895428535450712</v>
      </c>
      <c r="T50" s="98">
        <v>0.10621073448369796</v>
      </c>
      <c r="U50" s="98">
        <v>0.11054118693357801</v>
      </c>
      <c r="V50" s="98">
        <v>0.11028640677219242</v>
      </c>
      <c r="W50" s="98">
        <v>5.5910498415703988E-2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2.1478131606195203E-2</v>
      </c>
      <c r="C54" s="101">
        <v>2.0987691363505513E-2</v>
      </c>
      <c r="D54" s="101">
        <v>1.7369502798135376E-2</v>
      </c>
      <c r="E54" s="101">
        <v>1.4132738513148139E-2</v>
      </c>
      <c r="F54" s="101">
        <v>1.0596627632550617E-2</v>
      </c>
      <c r="G54" s="101">
        <v>8.9325662159062125E-3</v>
      </c>
      <c r="H54" s="101">
        <v>9.1836759961989797E-3</v>
      </c>
      <c r="I54" s="101">
        <v>9.1500215280685398E-3</v>
      </c>
      <c r="J54" s="101">
        <v>1.0200340709909456E-2</v>
      </c>
      <c r="K54" s="101">
        <v>9.1721306841063034E-3</v>
      </c>
      <c r="L54" s="101">
        <v>9.1667497560141177E-3</v>
      </c>
      <c r="M54" s="101">
        <v>8.719355523076195E-3</v>
      </c>
      <c r="N54" s="101">
        <v>9.3487285834170514E-3</v>
      </c>
      <c r="O54" s="101">
        <v>9.0067397133191951E-3</v>
      </c>
      <c r="P54" s="101">
        <v>8.1584361247467284E-3</v>
      </c>
      <c r="Q54" s="101">
        <v>7.6957469180862484E-3</v>
      </c>
      <c r="R54" s="101">
        <v>6.8551664162426898E-3</v>
      </c>
      <c r="S54" s="101">
        <v>5.6335556620218446E-3</v>
      </c>
      <c r="T54" s="101">
        <v>4.638981260235567E-3</v>
      </c>
      <c r="U54" s="101">
        <v>4.6420007544891867E-3</v>
      </c>
      <c r="V54" s="101">
        <v>4.0524090243382284E-3</v>
      </c>
      <c r="W54" s="101">
        <v>3.2608463719363693E-3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0.49533192745803412</v>
      </c>
      <c r="C58" s="122">
        <v>0.47658208311732636</v>
      </c>
      <c r="D58" s="122">
        <v>0.36363641769271116</v>
      </c>
      <c r="E58" s="122">
        <v>0.29301747481804918</v>
      </c>
      <c r="F58" s="122">
        <v>0.22707521792393745</v>
      </c>
      <c r="G58" s="122">
        <v>0.18415410062051604</v>
      </c>
      <c r="H58" s="122">
        <v>0.19156805129492774</v>
      </c>
      <c r="I58" s="122">
        <v>0.15602890772824254</v>
      </c>
      <c r="J58" s="122">
        <v>0.14472297338433207</v>
      </c>
      <c r="K58" s="122">
        <v>0.11470707217886288</v>
      </c>
      <c r="L58" s="122">
        <v>0.11677085570829639</v>
      </c>
      <c r="M58" s="122">
        <v>0.1146447104635693</v>
      </c>
      <c r="N58" s="122">
        <v>0.11761589736171972</v>
      </c>
      <c r="O58" s="122">
        <v>0.11241116078559253</v>
      </c>
      <c r="P58" s="122">
        <v>0.1042335431023441</v>
      </c>
      <c r="Q58" s="122">
        <v>0.10047073935536925</v>
      </c>
      <c r="R58" s="122">
        <v>9.3469121342651493E-2</v>
      </c>
      <c r="S58" s="122">
        <v>7.286933551101539E-2</v>
      </c>
      <c r="T58" s="122">
        <v>5.9144179004694777E-2</v>
      </c>
      <c r="U58" s="122">
        <v>5.8426132790134297E-2</v>
      </c>
      <c r="V58" s="122">
        <v>4.9013989630575745E-2</v>
      </c>
      <c r="W58" s="122">
        <v>4.0507071298251755E-2</v>
      </c>
      <c r="DA58" s="130" t="s">
        <v>1792</v>
      </c>
    </row>
    <row r="59" spans="1:105" ht="12" customHeight="1" x14ac:dyDescent="0.25">
      <c r="A59" s="97" t="s">
        <v>50</v>
      </c>
      <c r="B59" s="98">
        <v>6.6896228598810753E-2</v>
      </c>
      <c r="C59" s="98">
        <v>7.4723779431858317E-2</v>
      </c>
      <c r="D59" s="98">
        <v>3.1697131058465972E-2</v>
      </c>
      <c r="E59" s="98">
        <v>3.5719990407472729E-2</v>
      </c>
      <c r="F59" s="98">
        <v>2.7960589876674026E-2</v>
      </c>
      <c r="G59" s="98">
        <v>1.8122219821402646E-2</v>
      </c>
      <c r="H59" s="98">
        <v>1.6580354399025141E-2</v>
      </c>
      <c r="I59" s="98">
        <v>1.0238662182554596E-2</v>
      </c>
      <c r="J59" s="98">
        <v>1.4302151407732881E-2</v>
      </c>
      <c r="K59" s="98">
        <v>1.1899780604133785E-2</v>
      </c>
      <c r="L59" s="98">
        <v>1.4846798779534435E-2</v>
      </c>
      <c r="M59" s="98">
        <v>1.5604056622996389E-2</v>
      </c>
      <c r="N59" s="98">
        <v>1.1962680414209909E-2</v>
      </c>
      <c r="O59" s="98">
        <v>1.2291485349059947E-2</v>
      </c>
      <c r="P59" s="98">
        <v>1.3858174413582679E-2</v>
      </c>
      <c r="Q59" s="98">
        <v>1.4031591875178297E-2</v>
      </c>
      <c r="R59" s="98">
        <v>1.5374709595256303E-2</v>
      </c>
      <c r="S59" s="98">
        <v>1.2277000677766164E-2</v>
      </c>
      <c r="T59" s="98">
        <v>9.1783774205661545E-3</v>
      </c>
      <c r="U59" s="98">
        <v>8.9835075739433876E-3</v>
      </c>
      <c r="V59" s="98">
        <v>4.9654727921301786E-3</v>
      </c>
      <c r="W59" s="98">
        <v>3.2261694605885808E-3</v>
      </c>
      <c r="DA59" s="63" t="s">
        <v>1793</v>
      </c>
    </row>
    <row r="60" spans="1:105" ht="12" customHeight="1" x14ac:dyDescent="0.25">
      <c r="A60" s="109" t="s">
        <v>120</v>
      </c>
      <c r="B60" s="33">
        <v>0.42843569885922339</v>
      </c>
      <c r="C60" s="33">
        <v>0.40185830368546804</v>
      </c>
      <c r="D60" s="33">
        <v>0.33193928663424521</v>
      </c>
      <c r="E60" s="33">
        <v>0.25729748441057643</v>
      </c>
      <c r="F60" s="33">
        <v>0.19911462804726343</v>
      </c>
      <c r="G60" s="33">
        <v>0.16603188079911341</v>
      </c>
      <c r="H60" s="33">
        <v>0.1749876968959026</v>
      </c>
      <c r="I60" s="33">
        <v>0.14579024554568795</v>
      </c>
      <c r="J60" s="33">
        <v>0.13042082197659918</v>
      </c>
      <c r="K60" s="33">
        <v>0.10280729157472909</v>
      </c>
      <c r="L60" s="33">
        <v>0.10192405692876196</v>
      </c>
      <c r="M60" s="33">
        <v>9.9040653840572923E-2</v>
      </c>
      <c r="N60" s="33">
        <v>0.10565321694750981</v>
      </c>
      <c r="O60" s="33">
        <v>0.10011967543653258</v>
      </c>
      <c r="P60" s="33">
        <v>9.037536868876142E-2</v>
      </c>
      <c r="Q60" s="33">
        <v>8.643914748019095E-2</v>
      </c>
      <c r="R60" s="33">
        <v>7.809441174739519E-2</v>
      </c>
      <c r="S60" s="33">
        <v>6.0592334833249224E-2</v>
      </c>
      <c r="T60" s="33">
        <v>4.9965801584128625E-2</v>
      </c>
      <c r="U60" s="33">
        <v>4.9442625216190909E-2</v>
      </c>
      <c r="V60" s="33">
        <v>4.4048516838445566E-2</v>
      </c>
      <c r="W60" s="33">
        <v>3.7280901837663173E-2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21.198330842348224</v>
      </c>
      <c r="C62" s="117">
        <f t="shared" si="21"/>
        <v>21.212914981348206</v>
      </c>
      <c r="D62" s="117">
        <f t="shared" si="21"/>
        <v>18.938985970017033</v>
      </c>
      <c r="E62" s="117">
        <f t="shared" si="21"/>
        <v>19.541582182167442</v>
      </c>
      <c r="F62" s="117">
        <f t="shared" si="21"/>
        <v>20.69517475179995</v>
      </c>
      <c r="G62" s="117">
        <f t="shared" si="21"/>
        <v>24.776457996620906</v>
      </c>
      <c r="H62" s="117">
        <f t="shared" si="21"/>
        <v>25.755307914397477</v>
      </c>
      <c r="I62" s="117">
        <f t="shared" si="21"/>
        <v>28.117009080551618</v>
      </c>
      <c r="J62" s="117">
        <f t="shared" si="21"/>
        <v>28.855135220673954</v>
      </c>
      <c r="K62" s="117">
        <f t="shared" si="21"/>
        <v>30.352362758388818</v>
      </c>
      <c r="L62" s="117">
        <f t="shared" si="21"/>
        <v>33.567868654748928</v>
      </c>
      <c r="M62" s="117">
        <f t="shared" si="21"/>
        <v>32.294928084491758</v>
      </c>
      <c r="N62" s="117">
        <f t="shared" si="21"/>
        <v>35.421644245420559</v>
      </c>
      <c r="O62" s="117">
        <f t="shared" si="21"/>
        <v>34.228079804970385</v>
      </c>
      <c r="P62" s="117">
        <f t="shared" si="21"/>
        <v>34.510693356911382</v>
      </c>
      <c r="Q62" s="117">
        <f t="shared" si="21"/>
        <v>32.959297070056728</v>
      </c>
      <c r="R62" s="117">
        <f t="shared" ref="R62:V62" si="22">R63+R66+R68+R77</f>
        <v>39.245465271084633</v>
      </c>
      <c r="S62" s="117">
        <f t="shared" si="22"/>
        <v>37.06961044342291</v>
      </c>
      <c r="T62" s="117">
        <f t="shared" si="22"/>
        <v>38.619044074325373</v>
      </c>
      <c r="U62" s="117">
        <f t="shared" si="22"/>
        <v>41.470945077461835</v>
      </c>
      <c r="V62" s="117">
        <f t="shared" si="22"/>
        <v>41.264849663744542</v>
      </c>
      <c r="W62" s="117">
        <f t="shared" ref="W62" si="23">W63+W66+W68+W77</f>
        <v>45.186219214036242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17.514377161190588</v>
      </c>
      <c r="C63" s="122">
        <f t="shared" si="24"/>
        <v>17.49344971505062</v>
      </c>
      <c r="D63" s="122">
        <f t="shared" si="24"/>
        <v>15.67453668249915</v>
      </c>
      <c r="E63" s="122">
        <f t="shared" si="24"/>
        <v>16.249543695207048</v>
      </c>
      <c r="F63" s="122">
        <f t="shared" si="24"/>
        <v>17.160589665302002</v>
      </c>
      <c r="G63" s="122">
        <f t="shared" si="24"/>
        <v>20.561677373863496</v>
      </c>
      <c r="H63" s="122">
        <f t="shared" si="24"/>
        <v>21.200132847143223</v>
      </c>
      <c r="I63" s="122">
        <f t="shared" si="24"/>
        <v>23.981048945329512</v>
      </c>
      <c r="J63" s="122">
        <f t="shared" si="24"/>
        <v>24.639706054114903</v>
      </c>
      <c r="K63" s="122">
        <f t="shared" si="24"/>
        <v>26.369931696964542</v>
      </c>
      <c r="L63" s="122">
        <f t="shared" si="24"/>
        <v>29.077153803377417</v>
      </c>
      <c r="M63" s="122">
        <f t="shared" si="24"/>
        <v>27.936396851147464</v>
      </c>
      <c r="N63" s="122">
        <f t="shared" si="24"/>
        <v>30.718329425517965</v>
      </c>
      <c r="O63" s="122">
        <f t="shared" si="24"/>
        <v>29.716743330099565</v>
      </c>
      <c r="P63" s="122">
        <f t="shared" si="24"/>
        <v>29.963529963568252</v>
      </c>
      <c r="Q63" s="122">
        <f t="shared" si="24"/>
        <v>28.490147764962181</v>
      </c>
      <c r="R63" s="122">
        <f t="shared" ref="R63:V63" si="25">SUM(R64:R65)</f>
        <v>33.847106096469659</v>
      </c>
      <c r="S63" s="122">
        <f t="shared" si="25"/>
        <v>31.965898400440938</v>
      </c>
      <c r="T63" s="122">
        <f t="shared" si="25"/>
        <v>33.512399858458124</v>
      </c>
      <c r="U63" s="122">
        <f t="shared" si="25"/>
        <v>35.702032391501291</v>
      </c>
      <c r="V63" s="122">
        <f t="shared" si="25"/>
        <v>35.646952879550362</v>
      </c>
      <c r="W63" s="122">
        <f t="shared" ref="W63" si="26">SUM(W64:W65)</f>
        <v>38.919579808963846</v>
      </c>
      <c r="DA63" s="130" t="s">
        <v>1796</v>
      </c>
    </row>
    <row r="64" spans="1:105" ht="12" customHeight="1" x14ac:dyDescent="0.25">
      <c r="A64" s="97" t="s">
        <v>217</v>
      </c>
      <c r="B64" s="98">
        <v>17.110218678076109</v>
      </c>
      <c r="C64" s="98">
        <v>17.09810815480969</v>
      </c>
      <c r="D64" s="98">
        <v>15.327825385938599</v>
      </c>
      <c r="E64" s="98">
        <v>15.89754386365002</v>
      </c>
      <c r="F64" s="98">
        <v>16.794678812682946</v>
      </c>
      <c r="G64" s="98">
        <v>20.133131871379838</v>
      </c>
      <c r="H64" s="98">
        <v>20.764347827927523</v>
      </c>
      <c r="I64" s="98">
        <v>23.497616503789644</v>
      </c>
      <c r="J64" s="98">
        <v>24.152175564757549</v>
      </c>
      <c r="K64" s="98">
        <v>25.858444135740708</v>
      </c>
      <c r="L64" s="98">
        <v>28.513048077644235</v>
      </c>
      <c r="M64" s="98">
        <v>27.400704860112917</v>
      </c>
      <c r="N64" s="98">
        <v>30.134089841822579</v>
      </c>
      <c r="O64" s="98">
        <v>29.156110650365765</v>
      </c>
      <c r="P64" s="98">
        <v>29.401665089010965</v>
      </c>
      <c r="Q64" s="98">
        <v>27.958596747876324</v>
      </c>
      <c r="R64" s="98">
        <v>33.220465872734025</v>
      </c>
      <c r="S64" s="98">
        <v>31.377080857620566</v>
      </c>
      <c r="T64" s="98">
        <v>32.897708656349224</v>
      </c>
      <c r="U64" s="98">
        <v>35.048612023307427</v>
      </c>
      <c r="V64" s="98">
        <v>34.994531101997381</v>
      </c>
      <c r="W64" s="98">
        <v>38.209473544352228</v>
      </c>
      <c r="DA64" s="63" t="s">
        <v>1797</v>
      </c>
    </row>
    <row r="65" spans="1:105" ht="12" customHeight="1" x14ac:dyDescent="0.25">
      <c r="A65" s="97" t="s">
        <v>53</v>
      </c>
      <c r="B65" s="98">
        <v>0.40415848311447716</v>
      </c>
      <c r="C65" s="98">
        <v>0.39534156024092937</v>
      </c>
      <c r="D65" s="98">
        <v>0.34671129656055055</v>
      </c>
      <c r="E65" s="98">
        <v>0.35199983155702919</v>
      </c>
      <c r="F65" s="98">
        <v>0.36591085261905526</v>
      </c>
      <c r="G65" s="98">
        <v>0.42854550248365963</v>
      </c>
      <c r="H65" s="98">
        <v>0.43578501921570145</v>
      </c>
      <c r="I65" s="98">
        <v>0.48343244153986664</v>
      </c>
      <c r="J65" s="98">
        <v>0.48753048935735577</v>
      </c>
      <c r="K65" s="98">
        <v>0.5114875612238361</v>
      </c>
      <c r="L65" s="98">
        <v>0.56410572573318196</v>
      </c>
      <c r="M65" s="98">
        <v>0.53569199103454623</v>
      </c>
      <c r="N65" s="98">
        <v>0.58423958369538398</v>
      </c>
      <c r="O65" s="98">
        <v>0.56063267973379838</v>
      </c>
      <c r="P65" s="98">
        <v>0.56186487455728862</v>
      </c>
      <c r="Q65" s="98">
        <v>0.53155101708585506</v>
      </c>
      <c r="R65" s="98">
        <v>0.62664022373563177</v>
      </c>
      <c r="S65" s="98">
        <v>0.58881754282037357</v>
      </c>
      <c r="T65" s="98">
        <v>0.61469120210889805</v>
      </c>
      <c r="U65" s="98">
        <v>0.65342036819386562</v>
      </c>
      <c r="V65" s="98">
        <v>0.65242177755298159</v>
      </c>
      <c r="W65" s="98">
        <v>0.71010626461161719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8.055666437248024E-5</v>
      </c>
      <c r="C66" s="122">
        <f t="shared" si="27"/>
        <v>1.1698050725027617E-4</v>
      </c>
      <c r="D66" s="122">
        <f t="shared" si="27"/>
        <v>1.5743001523976365E-4</v>
      </c>
      <c r="E66" s="122">
        <f t="shared" si="27"/>
        <v>2.0893069195780095E-4</v>
      </c>
      <c r="F66" s="122">
        <f t="shared" si="27"/>
        <v>3.7255386803771844E-4</v>
      </c>
      <c r="G66" s="122">
        <f t="shared" si="27"/>
        <v>7.5348366459575191E-4</v>
      </c>
      <c r="H66" s="122">
        <f t="shared" si="27"/>
        <v>1.0370743007383429E-3</v>
      </c>
      <c r="I66" s="122">
        <f t="shared" si="27"/>
        <v>1.4056504180103339E-3</v>
      </c>
      <c r="J66" s="122">
        <f t="shared" si="27"/>
        <v>1.6579482062699369E-3</v>
      </c>
      <c r="K66" s="122">
        <f t="shared" si="27"/>
        <v>1.8341916650785454E-3</v>
      </c>
      <c r="L66" s="122">
        <f t="shared" si="27"/>
        <v>3.9256108933463747E-3</v>
      </c>
      <c r="M66" s="122">
        <f t="shared" si="27"/>
        <v>2.7223021677240224E-3</v>
      </c>
      <c r="N66" s="122">
        <f t="shared" si="27"/>
        <v>2.4448558102769312E-3</v>
      </c>
      <c r="O66" s="122">
        <f t="shared" si="27"/>
        <v>2.62904198481668E-3</v>
      </c>
      <c r="P66" s="122">
        <f t="shared" si="27"/>
        <v>3.5999881254335643E-3</v>
      </c>
      <c r="Q66" s="122">
        <f t="shared" si="27"/>
        <v>3.6670313920411706E-3</v>
      </c>
      <c r="R66" s="122">
        <f t="shared" si="27"/>
        <v>4.553163611664468E-3</v>
      </c>
      <c r="S66" s="122">
        <f t="shared" si="27"/>
        <v>5.0566559262663164E-3</v>
      </c>
      <c r="T66" s="122">
        <f t="shared" si="27"/>
        <v>7.5108033872806311E-3</v>
      </c>
      <c r="U66" s="122">
        <f t="shared" si="27"/>
        <v>5.6354518032494562E-3</v>
      </c>
      <c r="V66" s="122">
        <f t="shared" si="27"/>
        <v>6.9740898921638577E-3</v>
      </c>
      <c r="W66" s="122">
        <f t="shared" si="27"/>
        <v>1.2113173220944337E-2</v>
      </c>
      <c r="DA66" s="130" t="s">
        <v>1799</v>
      </c>
    </row>
    <row r="67" spans="1:105" ht="12" customHeight="1" x14ac:dyDescent="0.25">
      <c r="A67" s="97" t="s">
        <v>53</v>
      </c>
      <c r="B67" s="98">
        <v>8.055666437248024E-5</v>
      </c>
      <c r="C67" s="98">
        <v>1.1698050725027617E-4</v>
      </c>
      <c r="D67" s="98">
        <v>1.5743001523976365E-4</v>
      </c>
      <c r="E67" s="98">
        <v>2.0893069195780095E-4</v>
      </c>
      <c r="F67" s="98">
        <v>3.7255386803771844E-4</v>
      </c>
      <c r="G67" s="98">
        <v>7.5348366459575191E-4</v>
      </c>
      <c r="H67" s="98">
        <v>1.0370743007383429E-3</v>
      </c>
      <c r="I67" s="98">
        <v>1.4056504180103339E-3</v>
      </c>
      <c r="J67" s="98">
        <v>1.6579482062699369E-3</v>
      </c>
      <c r="K67" s="98">
        <v>1.8341916650785454E-3</v>
      </c>
      <c r="L67" s="98">
        <v>3.9256108933463747E-3</v>
      </c>
      <c r="M67" s="98">
        <v>2.7223021677240224E-3</v>
      </c>
      <c r="N67" s="98">
        <v>2.4448558102769312E-3</v>
      </c>
      <c r="O67" s="98">
        <v>2.62904198481668E-3</v>
      </c>
      <c r="P67" s="98">
        <v>3.5999881254335643E-3</v>
      </c>
      <c r="Q67" s="98">
        <v>3.6670313920411706E-3</v>
      </c>
      <c r="R67" s="98">
        <v>4.553163611664468E-3</v>
      </c>
      <c r="S67" s="98">
        <v>5.0566559262663164E-3</v>
      </c>
      <c r="T67" s="98">
        <v>7.5108033872806311E-3</v>
      </c>
      <c r="U67" s="98">
        <v>5.6354518032494562E-3</v>
      </c>
      <c r="V67" s="98">
        <v>6.9740898921638577E-3</v>
      </c>
      <c r="W67" s="98">
        <v>1.2113173220944337E-2</v>
      </c>
      <c r="DA67" s="63" t="s">
        <v>1800</v>
      </c>
    </row>
    <row r="68" spans="1:105" ht="12" customHeight="1" x14ac:dyDescent="0.25">
      <c r="A68" s="121" t="s">
        <v>55</v>
      </c>
      <c r="B68" s="122">
        <v>2.1982491585826698</v>
      </c>
      <c r="C68" s="122">
        <v>2.2222750557640016</v>
      </c>
      <c r="D68" s="122">
        <v>2.0771617641332552</v>
      </c>
      <c r="E68" s="122">
        <v>2.0658654380322963</v>
      </c>
      <c r="F68" s="122">
        <v>2.2257823992558872</v>
      </c>
      <c r="G68" s="122">
        <v>2.7834182911708911</v>
      </c>
      <c r="H68" s="122">
        <v>2.9797838251862516</v>
      </c>
      <c r="I68" s="122">
        <v>2.6986516486202126</v>
      </c>
      <c r="J68" s="122">
        <v>2.7403205087394591</v>
      </c>
      <c r="K68" s="122">
        <v>2.7121030104044426</v>
      </c>
      <c r="L68" s="122">
        <v>2.9445685429746784</v>
      </c>
      <c r="M68" s="122">
        <v>2.8723166662518316</v>
      </c>
      <c r="N68" s="122">
        <v>3.1580392489428806</v>
      </c>
      <c r="O68" s="122">
        <v>3.0489618932618878</v>
      </c>
      <c r="P68" s="122">
        <v>3.0524438005547152</v>
      </c>
      <c r="Q68" s="122">
        <v>2.9412046248110317</v>
      </c>
      <c r="R68" s="122">
        <v>3.5083793171087487</v>
      </c>
      <c r="S68" s="122">
        <v>3.331984233243217</v>
      </c>
      <c r="T68" s="122">
        <v>3.3815897845201444</v>
      </c>
      <c r="U68" s="122">
        <v>3.7635564573607541</v>
      </c>
      <c r="V68" s="122">
        <v>3.7496318288262085</v>
      </c>
      <c r="W68" s="122">
        <v>4.1363144884749863</v>
      </c>
      <c r="DA68" s="130" t="s">
        <v>1801</v>
      </c>
    </row>
    <row r="69" spans="1:105" ht="12" customHeight="1" x14ac:dyDescent="0.25">
      <c r="A69" s="97" t="s">
        <v>134</v>
      </c>
      <c r="B69" s="98">
        <v>2.1307870095288495</v>
      </c>
      <c r="C69" s="98">
        <v>2.1530923948204226</v>
      </c>
      <c r="D69" s="98">
        <v>2.0105672331509363</v>
      </c>
      <c r="E69" s="98">
        <v>1.9984711467781606</v>
      </c>
      <c r="F69" s="98">
        <v>2.1547012838105175</v>
      </c>
      <c r="G69" s="98">
        <v>2.706913588375087</v>
      </c>
      <c r="H69" s="98">
        <v>2.8957879756089513</v>
      </c>
      <c r="I69" s="98">
        <v>2.6124818142097843</v>
      </c>
      <c r="J69" s="98">
        <v>2.6509022358069765</v>
      </c>
      <c r="K69" s="98">
        <v>2.6216954633276792</v>
      </c>
      <c r="L69" s="98">
        <v>2.8460975877120265</v>
      </c>
      <c r="M69" s="98">
        <v>2.7791506952089402</v>
      </c>
      <c r="N69" s="98">
        <v>3.0589919967435963</v>
      </c>
      <c r="O69" s="98">
        <v>2.9513889118466325</v>
      </c>
      <c r="P69" s="98">
        <v>2.95915806625236</v>
      </c>
      <c r="Q69" s="98">
        <v>2.8453373589170194</v>
      </c>
      <c r="R69" s="98">
        <v>3.4002311126129219</v>
      </c>
      <c r="S69" s="98">
        <v>3.2228311265733955</v>
      </c>
      <c r="T69" s="98">
        <v>3.2749053416841356</v>
      </c>
      <c r="U69" s="98">
        <v>3.643940203749843</v>
      </c>
      <c r="V69" s="98">
        <v>3.6326132184511697</v>
      </c>
      <c r="W69" s="98">
        <v>4.0051408604019585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6.7462149053820183E-2</v>
      </c>
      <c r="C73" s="101">
        <v>6.9182660943579138E-2</v>
      </c>
      <c r="D73" s="101">
        <v>6.6594530982318934E-2</v>
      </c>
      <c r="E73" s="101">
        <v>6.739429125413586E-2</v>
      </c>
      <c r="F73" s="101">
        <v>7.1081115445369575E-2</v>
      </c>
      <c r="G73" s="101">
        <v>7.6504702795804264E-2</v>
      </c>
      <c r="H73" s="101">
        <v>8.3995849577300427E-2</v>
      </c>
      <c r="I73" s="101">
        <v>8.6169834410428067E-2</v>
      </c>
      <c r="J73" s="101">
        <v>8.9418272932482418E-2</v>
      </c>
      <c r="K73" s="101">
        <v>9.0407547076763184E-2</v>
      </c>
      <c r="L73" s="101">
        <v>9.8470955262652093E-2</v>
      </c>
      <c r="M73" s="101">
        <v>9.3165971042891454E-2</v>
      </c>
      <c r="N73" s="101">
        <v>9.9047252199284286E-2</v>
      </c>
      <c r="O73" s="101">
        <v>9.7572981415255292E-2</v>
      </c>
      <c r="P73" s="101">
        <v>9.3285734302355247E-2</v>
      </c>
      <c r="Q73" s="101">
        <v>9.5867265894012135E-2</v>
      </c>
      <c r="R73" s="101">
        <v>0.10814820449582703</v>
      </c>
      <c r="S73" s="101">
        <v>0.1091531066698217</v>
      </c>
      <c r="T73" s="101">
        <v>0.10668444283600892</v>
      </c>
      <c r="U73" s="101">
        <v>0.11961625361091117</v>
      </c>
      <c r="V73" s="101">
        <v>0.11701861037503858</v>
      </c>
      <c r="W73" s="101">
        <v>0.13117362807302804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1.4856239659105945</v>
      </c>
      <c r="C77" s="122">
        <v>1.4970732300263332</v>
      </c>
      <c r="D77" s="122">
        <v>1.1871300933693862</v>
      </c>
      <c r="E77" s="122">
        <v>1.2259641182361372</v>
      </c>
      <c r="F77" s="122">
        <v>1.3084301333740227</v>
      </c>
      <c r="G77" s="122">
        <v>1.4306088479219223</v>
      </c>
      <c r="H77" s="122">
        <v>1.5743541677672592</v>
      </c>
      <c r="I77" s="122">
        <v>1.4359028361838804</v>
      </c>
      <c r="J77" s="122">
        <v>1.4734507096133242</v>
      </c>
      <c r="K77" s="122">
        <v>1.2684938593547532</v>
      </c>
      <c r="L77" s="122">
        <v>1.5422206975034871</v>
      </c>
      <c r="M77" s="122">
        <v>1.4834922649247453</v>
      </c>
      <c r="N77" s="122">
        <v>1.5428307151494338</v>
      </c>
      <c r="O77" s="122">
        <v>1.4597455396241179</v>
      </c>
      <c r="P77" s="122">
        <v>1.4911196046629864</v>
      </c>
      <c r="Q77" s="122">
        <v>1.5242776488914709</v>
      </c>
      <c r="R77" s="122">
        <v>1.8854266938945585</v>
      </c>
      <c r="S77" s="122">
        <v>1.7666711538124886</v>
      </c>
      <c r="T77" s="122">
        <v>1.7175436279598228</v>
      </c>
      <c r="U77" s="122">
        <v>1.9997207767965364</v>
      </c>
      <c r="V77" s="122">
        <v>1.8612908654758091</v>
      </c>
      <c r="W77" s="122">
        <v>2.11821174337646</v>
      </c>
      <c r="DA77" s="130" t="s">
        <v>1810</v>
      </c>
    </row>
    <row r="78" spans="1:105" ht="12" customHeight="1" x14ac:dyDescent="0.25">
      <c r="A78" s="97" t="s">
        <v>192</v>
      </c>
      <c r="B78" s="98">
        <v>1.3629068572113641</v>
      </c>
      <c r="C78" s="98">
        <v>1.3757314000960483</v>
      </c>
      <c r="D78" s="98">
        <v>1.0836575976621969</v>
      </c>
      <c r="E78" s="98">
        <v>1.1334362011528769</v>
      </c>
      <c r="F78" s="98">
        <v>1.2187025288362685</v>
      </c>
      <c r="G78" s="98">
        <v>1.3435599564745637</v>
      </c>
      <c r="H78" s="98">
        <v>1.4769537846234886</v>
      </c>
      <c r="I78" s="98">
        <v>1.3341716909486865</v>
      </c>
      <c r="J78" s="98">
        <v>1.3623684634884907</v>
      </c>
      <c r="K78" s="98">
        <v>1.1426340909012553</v>
      </c>
      <c r="L78" s="98">
        <v>1.4230018345347768</v>
      </c>
      <c r="M78" s="98">
        <v>1.3800738841529261</v>
      </c>
      <c r="N78" s="98">
        <v>1.4440485266689496</v>
      </c>
      <c r="O78" s="98">
        <v>1.3623376180794604</v>
      </c>
      <c r="P78" s="98">
        <v>1.3953450833196133</v>
      </c>
      <c r="Q78" s="98">
        <v>1.4211151380829974</v>
      </c>
      <c r="R78" s="98">
        <v>1.7660517923734047</v>
      </c>
      <c r="S78" s="98">
        <v>1.6468826208933001</v>
      </c>
      <c r="T78" s="98">
        <v>1.6004796147586906</v>
      </c>
      <c r="U78" s="98">
        <v>1.8710837140974348</v>
      </c>
      <c r="V78" s="98">
        <v>1.7387502146767664</v>
      </c>
      <c r="W78" s="98">
        <v>1.9820024353551942</v>
      </c>
      <c r="DA78" s="63" t="s">
        <v>1811</v>
      </c>
    </row>
    <row r="79" spans="1:105" ht="12" customHeight="1" x14ac:dyDescent="0.25">
      <c r="A79" s="109" t="s">
        <v>120</v>
      </c>
      <c r="B79" s="33">
        <v>0.1227171086992305</v>
      </c>
      <c r="C79" s="33">
        <v>0.12134182993028482</v>
      </c>
      <c r="D79" s="33">
        <v>0.10347249570718932</v>
      </c>
      <c r="E79" s="33">
        <v>9.2527917083260289E-2</v>
      </c>
      <c r="F79" s="33">
        <v>8.9727604537754121E-2</v>
      </c>
      <c r="G79" s="33">
        <v>8.7048891447358528E-2</v>
      </c>
      <c r="H79" s="33">
        <v>9.7400383143770697E-2</v>
      </c>
      <c r="I79" s="33">
        <v>0.10173114523519391</v>
      </c>
      <c r="J79" s="33">
        <v>0.11108224612483356</v>
      </c>
      <c r="K79" s="33">
        <v>0.12585976845349792</v>
      </c>
      <c r="L79" s="33">
        <v>0.11921886296871022</v>
      </c>
      <c r="M79" s="33">
        <v>0.10341838077181927</v>
      </c>
      <c r="N79" s="33">
        <v>9.8782188480484229E-2</v>
      </c>
      <c r="O79" s="33">
        <v>9.7407921544657411E-2</v>
      </c>
      <c r="P79" s="33">
        <v>9.5774521343373081E-2</v>
      </c>
      <c r="Q79" s="33">
        <v>0.10316251080847345</v>
      </c>
      <c r="R79" s="33">
        <v>0.11937490152115376</v>
      </c>
      <c r="S79" s="33">
        <v>0.11978853291918848</v>
      </c>
      <c r="T79" s="33">
        <v>0.11706401320113213</v>
      </c>
      <c r="U79" s="33">
        <v>0.12863706269910169</v>
      </c>
      <c r="V79" s="33">
        <v>0.12254065079904286</v>
      </c>
      <c r="W79" s="33">
        <v>0.13620930802126599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152.45856354940935</v>
      </c>
      <c r="C81" s="117">
        <f t="shared" si="28"/>
        <v>151.89798485449987</v>
      </c>
      <c r="D81" s="117">
        <f t="shared" si="28"/>
        <v>146.82634654754773</v>
      </c>
      <c r="E81" s="117">
        <f t="shared" si="28"/>
        <v>167.75138249143114</v>
      </c>
      <c r="F81" s="117">
        <f t="shared" si="28"/>
        <v>167.64155418721032</v>
      </c>
      <c r="G81" s="117">
        <f t="shared" si="28"/>
        <v>150.05289493140978</v>
      </c>
      <c r="H81" s="117">
        <f t="shared" si="28"/>
        <v>152.09113137437484</v>
      </c>
      <c r="I81" s="117">
        <f t="shared" si="28"/>
        <v>205.32387223149732</v>
      </c>
      <c r="J81" s="117">
        <f t="shared" si="28"/>
        <v>217.89828956834205</v>
      </c>
      <c r="K81" s="117">
        <f t="shared" si="28"/>
        <v>237.02497307927274</v>
      </c>
      <c r="L81" s="117">
        <f t="shared" si="28"/>
        <v>250.23598526248517</v>
      </c>
      <c r="M81" s="117">
        <f t="shared" si="28"/>
        <v>221.31602642882478</v>
      </c>
      <c r="N81" s="117">
        <f t="shared" si="28"/>
        <v>243.13053790433037</v>
      </c>
      <c r="O81" s="117">
        <f t="shared" si="28"/>
        <v>239.96022159566195</v>
      </c>
      <c r="P81" s="117">
        <f t="shared" si="28"/>
        <v>240.65401662644877</v>
      </c>
      <c r="Q81" s="117">
        <f t="shared" si="28"/>
        <v>237.1469768190035</v>
      </c>
      <c r="R81" s="117">
        <f t="shared" ref="R81:V81" si="29">R82+R85+R87+R100</f>
        <v>255.31615663854922</v>
      </c>
      <c r="S81" s="117">
        <f t="shared" si="29"/>
        <v>263.48059614211712</v>
      </c>
      <c r="T81" s="117">
        <f t="shared" si="29"/>
        <v>269.72640422728313</v>
      </c>
      <c r="U81" s="117">
        <f t="shared" si="29"/>
        <v>264.34518748745444</v>
      </c>
      <c r="V81" s="117">
        <f t="shared" si="29"/>
        <v>281.00523444603886</v>
      </c>
      <c r="W81" s="117">
        <f t="shared" ref="W81" si="30">W82+W85+W87+W100</f>
        <v>280.15100774255706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126.05904459535211</v>
      </c>
      <c r="C82" s="122">
        <f t="shared" si="31"/>
        <v>125.28307151092626</v>
      </c>
      <c r="D82" s="122">
        <f t="shared" si="31"/>
        <v>121.38016678530897</v>
      </c>
      <c r="E82" s="122">
        <f t="shared" si="31"/>
        <v>139.76333473202845</v>
      </c>
      <c r="F82" s="122">
        <f t="shared" si="31"/>
        <v>139.26282872873105</v>
      </c>
      <c r="G82" s="122">
        <f t="shared" si="31"/>
        <v>124.29751463125994</v>
      </c>
      <c r="H82" s="122">
        <f t="shared" si="31"/>
        <v>124.85993897710088</v>
      </c>
      <c r="I82" s="122">
        <f t="shared" si="31"/>
        <v>175.32675920823471</v>
      </c>
      <c r="J82" s="122">
        <f t="shared" si="31"/>
        <v>186.25627384158537</v>
      </c>
      <c r="K82" s="122">
        <f t="shared" si="31"/>
        <v>205.8843366514223</v>
      </c>
      <c r="L82" s="122">
        <f t="shared" si="31"/>
        <v>216.65640617213137</v>
      </c>
      <c r="M82" s="122">
        <f t="shared" si="31"/>
        <v>191.48002907452462</v>
      </c>
      <c r="N82" s="122">
        <f t="shared" si="31"/>
        <v>210.8634501990538</v>
      </c>
      <c r="O82" s="122">
        <f t="shared" si="31"/>
        <v>208.24156571227385</v>
      </c>
      <c r="P82" s="122">
        <f t="shared" si="31"/>
        <v>208.79745303956418</v>
      </c>
      <c r="Q82" s="122">
        <f t="shared" si="31"/>
        <v>205.14283390860251</v>
      </c>
      <c r="R82" s="122">
        <f t="shared" ref="R82:V82" si="32">SUM(R83:R84)</f>
        <v>220.32173554321628</v>
      </c>
      <c r="S82" s="122">
        <f t="shared" si="32"/>
        <v>227.45355647434377</v>
      </c>
      <c r="T82" s="122">
        <f t="shared" si="32"/>
        <v>233.40017762246333</v>
      </c>
      <c r="U82" s="122">
        <f t="shared" si="32"/>
        <v>227.76529645435033</v>
      </c>
      <c r="V82" s="122">
        <f t="shared" si="32"/>
        <v>242.78687934959584</v>
      </c>
      <c r="W82" s="122">
        <f t="shared" ref="W82" si="33">SUM(W83:W84)</f>
        <v>241.34750075360191</v>
      </c>
      <c r="DA82" s="130" t="s">
        <v>1814</v>
      </c>
    </row>
    <row r="83" spans="1:105" ht="12" customHeight="1" x14ac:dyDescent="0.25">
      <c r="A83" s="97" t="s">
        <v>204</v>
      </c>
      <c r="B83" s="98">
        <v>124.87914232329778</v>
      </c>
      <c r="C83" s="98">
        <v>124.13497456173485</v>
      </c>
      <c r="D83" s="98">
        <v>120.29177967632182</v>
      </c>
      <c r="E83" s="98">
        <v>138.53635840807772</v>
      </c>
      <c r="F83" s="98">
        <v>138.0596494454754</v>
      </c>
      <c r="G83" s="98">
        <v>123.24815100241304</v>
      </c>
      <c r="H83" s="98">
        <v>123.82048208470559</v>
      </c>
      <c r="I83" s="98">
        <v>173.89568950400962</v>
      </c>
      <c r="J83" s="98">
        <v>184.76442824159071</v>
      </c>
      <c r="K83" s="98">
        <v>204.26814328885064</v>
      </c>
      <c r="L83" s="98">
        <v>214.95532490957217</v>
      </c>
      <c r="M83" s="98">
        <v>189.9942512558884</v>
      </c>
      <c r="N83" s="98">
        <v>209.2407467767089</v>
      </c>
      <c r="O83" s="98">
        <v>206.65210918789757</v>
      </c>
      <c r="P83" s="98">
        <v>207.21351559123565</v>
      </c>
      <c r="Q83" s="98">
        <v>203.59453187517391</v>
      </c>
      <c r="R83" s="98">
        <v>218.67180624822072</v>
      </c>
      <c r="S83" s="98">
        <v>225.75893330678213</v>
      </c>
      <c r="T83" s="98">
        <v>231.66869280980575</v>
      </c>
      <c r="U83" s="98">
        <v>226.07935403068433</v>
      </c>
      <c r="V83" s="98">
        <v>240.98971921024858</v>
      </c>
      <c r="W83" s="98">
        <v>239.56660475012953</v>
      </c>
      <c r="DA83" s="63" t="s">
        <v>1815</v>
      </c>
    </row>
    <row r="84" spans="1:105" ht="12" customHeight="1" x14ac:dyDescent="0.25">
      <c r="A84" s="97" t="s">
        <v>53</v>
      </c>
      <c r="B84" s="98">
        <v>1.1799022720543264</v>
      </c>
      <c r="C84" s="98">
        <v>1.1480969491914081</v>
      </c>
      <c r="D84" s="98">
        <v>1.0883871089871429</v>
      </c>
      <c r="E84" s="98">
        <v>1.2269763239507447</v>
      </c>
      <c r="F84" s="98">
        <v>1.20317928325565</v>
      </c>
      <c r="G84" s="98">
        <v>1.049363628846905</v>
      </c>
      <c r="H84" s="98">
        <v>1.039456892395286</v>
      </c>
      <c r="I84" s="98">
        <v>1.4310697042250875</v>
      </c>
      <c r="J84" s="98">
        <v>1.4918455999946518</v>
      </c>
      <c r="K84" s="98">
        <v>1.616193362571658</v>
      </c>
      <c r="L84" s="98">
        <v>1.7010812625592076</v>
      </c>
      <c r="M84" s="98">
        <v>1.4857778186362363</v>
      </c>
      <c r="N84" s="98">
        <v>1.6227034223449022</v>
      </c>
      <c r="O84" s="98">
        <v>1.5894565243762946</v>
      </c>
      <c r="P84" s="98">
        <v>1.5839374483285225</v>
      </c>
      <c r="Q84" s="98">
        <v>1.5483020334285891</v>
      </c>
      <c r="R84" s="98">
        <v>1.6499292949955533</v>
      </c>
      <c r="S84" s="98">
        <v>1.6946231675616579</v>
      </c>
      <c r="T84" s="98">
        <v>1.7314848126575819</v>
      </c>
      <c r="U84" s="98">
        <v>1.6859424236660081</v>
      </c>
      <c r="V84" s="98">
        <v>1.7971601393472645</v>
      </c>
      <c r="W84" s="98">
        <v>1.7808960034723864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5.9842093533842467E-4</v>
      </c>
      <c r="C85" s="122">
        <f t="shared" si="34"/>
        <v>8.1886355075193329E-4</v>
      </c>
      <c r="D85" s="122">
        <f t="shared" si="34"/>
        <v>1.2633478616931987E-3</v>
      </c>
      <c r="E85" s="122">
        <f t="shared" si="34"/>
        <v>1.6751839797214095E-3</v>
      </c>
      <c r="F85" s="122">
        <f t="shared" si="34"/>
        <v>2.7745328698460009E-3</v>
      </c>
      <c r="G85" s="122">
        <f t="shared" si="34"/>
        <v>4.4841190015926791E-3</v>
      </c>
      <c r="H85" s="122">
        <f t="shared" si="34"/>
        <v>5.8104986172228101E-3</v>
      </c>
      <c r="I85" s="122">
        <f t="shared" si="34"/>
        <v>8.5225256644049386E-3</v>
      </c>
      <c r="J85" s="122">
        <f t="shared" si="34"/>
        <v>1.1221017963129609E-2</v>
      </c>
      <c r="K85" s="122">
        <f t="shared" si="34"/>
        <v>1.3182670967993762E-2</v>
      </c>
      <c r="L85" s="122">
        <f t="shared" si="34"/>
        <v>2.9026425506583457E-2</v>
      </c>
      <c r="M85" s="122">
        <f t="shared" si="34"/>
        <v>2.0561619274799076E-2</v>
      </c>
      <c r="N85" s="122">
        <f t="shared" si="34"/>
        <v>1.8029505264309378E-2</v>
      </c>
      <c r="O85" s="122">
        <f t="shared" si="34"/>
        <v>1.9236122360003764E-2</v>
      </c>
      <c r="P85" s="122">
        <f t="shared" si="34"/>
        <v>2.5855363448924324E-2</v>
      </c>
      <c r="Q85" s="122">
        <f t="shared" si="34"/>
        <v>2.6090181374572752E-2</v>
      </c>
      <c r="R85" s="122">
        <f t="shared" si="34"/>
        <v>3.1930530599329501E-2</v>
      </c>
      <c r="S85" s="122">
        <f t="shared" si="34"/>
        <v>3.5694787908825694E-2</v>
      </c>
      <c r="T85" s="122">
        <f t="shared" si="34"/>
        <v>5.2634881269409142E-2</v>
      </c>
      <c r="U85" s="122">
        <f t="shared" si="34"/>
        <v>3.9158182123232244E-2</v>
      </c>
      <c r="V85" s="122">
        <f t="shared" si="34"/>
        <v>4.6800870368579141E-2</v>
      </c>
      <c r="W85" s="122">
        <f t="shared" si="34"/>
        <v>7.8404283253651619E-2</v>
      </c>
      <c r="DA85" s="130" t="s">
        <v>1817</v>
      </c>
    </row>
    <row r="86" spans="1:105" ht="12" customHeight="1" x14ac:dyDescent="0.25">
      <c r="A86" s="97" t="s">
        <v>53</v>
      </c>
      <c r="B86" s="98">
        <v>5.9842093533842467E-4</v>
      </c>
      <c r="C86" s="98">
        <v>8.1886355075193329E-4</v>
      </c>
      <c r="D86" s="98">
        <v>1.2633478616931987E-3</v>
      </c>
      <c r="E86" s="98">
        <v>1.6751839797214095E-3</v>
      </c>
      <c r="F86" s="98">
        <v>2.7745328698460009E-3</v>
      </c>
      <c r="G86" s="98">
        <v>4.4841190015926791E-3</v>
      </c>
      <c r="H86" s="98">
        <v>5.8104986172228101E-3</v>
      </c>
      <c r="I86" s="98">
        <v>8.5225256644049386E-3</v>
      </c>
      <c r="J86" s="98">
        <v>1.1221017963129609E-2</v>
      </c>
      <c r="K86" s="98">
        <v>1.3182670967993762E-2</v>
      </c>
      <c r="L86" s="98">
        <v>2.9026425506583457E-2</v>
      </c>
      <c r="M86" s="98">
        <v>2.0561619274799076E-2</v>
      </c>
      <c r="N86" s="98">
        <v>1.8029505264309378E-2</v>
      </c>
      <c r="O86" s="98">
        <v>1.9236122360003764E-2</v>
      </c>
      <c r="P86" s="98">
        <v>2.5855363448924324E-2</v>
      </c>
      <c r="Q86" s="98">
        <v>2.6090181374572752E-2</v>
      </c>
      <c r="R86" s="98">
        <v>3.1930530599329501E-2</v>
      </c>
      <c r="S86" s="98">
        <v>3.5694787908825694E-2</v>
      </c>
      <c r="T86" s="98">
        <v>5.2634881269409142E-2</v>
      </c>
      <c r="U86" s="98">
        <v>3.9158182123232244E-2</v>
      </c>
      <c r="V86" s="98">
        <v>4.6800870368579141E-2</v>
      </c>
      <c r="W86" s="98">
        <v>7.8404283253651619E-2</v>
      </c>
      <c r="DA86" s="63" t="s">
        <v>1818</v>
      </c>
    </row>
    <row r="87" spans="1:105" ht="12" customHeight="1" x14ac:dyDescent="0.25">
      <c r="A87" s="121" t="s">
        <v>55</v>
      </c>
      <c r="B87" s="122">
        <v>15.776079667997823</v>
      </c>
      <c r="C87" s="122">
        <v>15.939245142842294</v>
      </c>
      <c r="D87" s="122">
        <v>16.101033926531464</v>
      </c>
      <c r="E87" s="122">
        <v>17.6823912182981</v>
      </c>
      <c r="F87" s="122">
        <v>17.970249935029521</v>
      </c>
      <c r="G87" s="122">
        <v>16.873181865567581</v>
      </c>
      <c r="H87" s="122">
        <v>17.607600628059505</v>
      </c>
      <c r="I87" s="122">
        <v>19.678795235258402</v>
      </c>
      <c r="J87" s="122">
        <v>20.685179967421725</v>
      </c>
      <c r="K87" s="122">
        <v>21.17143292991091</v>
      </c>
      <c r="L87" s="122">
        <v>22.04716722866204</v>
      </c>
      <c r="M87" s="122">
        <v>19.636926812596769</v>
      </c>
      <c r="N87" s="122">
        <v>21.6372018686682</v>
      </c>
      <c r="O87" s="122">
        <v>21.346723211336144</v>
      </c>
      <c r="P87" s="122">
        <v>21.363101654339754</v>
      </c>
      <c r="Q87" s="122">
        <v>21.127418458435795</v>
      </c>
      <c r="R87" s="122">
        <v>22.761303723264515</v>
      </c>
      <c r="S87" s="122">
        <v>23.517543099732734</v>
      </c>
      <c r="T87" s="122">
        <v>24.022573319068805</v>
      </c>
      <c r="U87" s="122">
        <v>23.83577402832633</v>
      </c>
      <c r="V87" s="122">
        <v>25.520115560309325</v>
      </c>
      <c r="W87" s="122">
        <v>25.642151818873746</v>
      </c>
      <c r="DA87" s="130" t="s">
        <v>1819</v>
      </c>
    </row>
    <row r="88" spans="1:105" ht="12" customHeight="1" x14ac:dyDescent="0.25">
      <c r="A88" s="97" t="s">
        <v>132</v>
      </c>
      <c r="B88" s="98">
        <v>14.410373273267332</v>
      </c>
      <c r="C88" s="98">
        <v>14.555983560316729</v>
      </c>
      <c r="D88" s="98">
        <v>14.762437860543519</v>
      </c>
      <c r="E88" s="98">
        <v>16.375436085708809</v>
      </c>
      <c r="F88" s="98">
        <v>16.740161655409043</v>
      </c>
      <c r="G88" s="98">
        <v>15.741068836472673</v>
      </c>
      <c r="H88" s="98">
        <v>16.484647386727765</v>
      </c>
      <c r="I88" s="98">
        <v>18.549820944255369</v>
      </c>
      <c r="J88" s="98">
        <v>19.558447584845016</v>
      </c>
      <c r="K88" s="98">
        <v>20.078024940556158</v>
      </c>
      <c r="L88" s="98">
        <v>20.909550207789188</v>
      </c>
      <c r="M88" s="98">
        <v>18.540920196033642</v>
      </c>
      <c r="N88" s="98">
        <v>20.490377663266791</v>
      </c>
      <c r="O88" s="98">
        <v>20.226002024024048</v>
      </c>
      <c r="P88" s="98">
        <v>20.325025671958766</v>
      </c>
      <c r="Q88" s="98">
        <v>20.00936511226837</v>
      </c>
      <c r="R88" s="98">
        <v>21.550438804814892</v>
      </c>
      <c r="S88" s="98">
        <v>22.32007866255821</v>
      </c>
      <c r="T88" s="98">
        <v>22.988794808118023</v>
      </c>
      <c r="U88" s="98">
        <v>22.494552151947182</v>
      </c>
      <c r="V88" s="98">
        <v>24.046917682943349</v>
      </c>
      <c r="W88" s="98">
        <v>23.982185808915794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1.3657063947304915</v>
      </c>
      <c r="C96" s="101">
        <v>1.3832615825255652</v>
      </c>
      <c r="D96" s="101">
        <v>1.3385960659879454</v>
      </c>
      <c r="E96" s="101">
        <v>1.3069551325892894</v>
      </c>
      <c r="F96" s="101">
        <v>1.2300882796204777</v>
      </c>
      <c r="G96" s="101">
        <v>1.1321130290949075</v>
      </c>
      <c r="H96" s="101">
        <v>1.1229532413317398</v>
      </c>
      <c r="I96" s="101">
        <v>1.1289742910030331</v>
      </c>
      <c r="J96" s="101">
        <v>1.1267323825767084</v>
      </c>
      <c r="K96" s="101">
        <v>1.0934079893547533</v>
      </c>
      <c r="L96" s="101">
        <v>1.1376170208728518</v>
      </c>
      <c r="M96" s="101">
        <v>1.0960066165631255</v>
      </c>
      <c r="N96" s="101">
        <v>1.1468242054014066</v>
      </c>
      <c r="O96" s="101">
        <v>1.1207211873120966</v>
      </c>
      <c r="P96" s="101">
        <v>1.0380759823809875</v>
      </c>
      <c r="Q96" s="101">
        <v>1.1180533461674256</v>
      </c>
      <c r="R96" s="101">
        <v>1.210864918449623</v>
      </c>
      <c r="S96" s="101">
        <v>1.1974644371745233</v>
      </c>
      <c r="T96" s="101">
        <v>1.0337785109507809</v>
      </c>
      <c r="U96" s="101">
        <v>1.3412218763791481</v>
      </c>
      <c r="V96" s="101">
        <v>1.473197877365976</v>
      </c>
      <c r="W96" s="101">
        <v>1.6599660099579525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1831</v>
      </c>
    </row>
    <row r="100" spans="1:105" ht="12" customHeight="1" x14ac:dyDescent="0.25">
      <c r="A100" s="121" t="s">
        <v>54</v>
      </c>
      <c r="B100" s="122">
        <v>10.622840865124099</v>
      </c>
      <c r="C100" s="122">
        <v>10.67484933718058</v>
      </c>
      <c r="D100" s="122">
        <v>9.3438824878456135</v>
      </c>
      <c r="E100" s="122">
        <v>10.303981357124851</v>
      </c>
      <c r="F100" s="122">
        <v>10.405700990579909</v>
      </c>
      <c r="G100" s="122">
        <v>8.8777143155806861</v>
      </c>
      <c r="H100" s="122">
        <v>9.6177812705972201</v>
      </c>
      <c r="I100" s="122">
        <v>10.309795262339815</v>
      </c>
      <c r="J100" s="122">
        <v>10.945614741371838</v>
      </c>
      <c r="K100" s="122">
        <v>9.9560208269715158</v>
      </c>
      <c r="L100" s="122">
        <v>11.503385436185209</v>
      </c>
      <c r="M100" s="122">
        <v>10.178508922428584</v>
      </c>
      <c r="N100" s="122">
        <v>10.611856331344056</v>
      </c>
      <c r="O100" s="122">
        <v>10.352696549691924</v>
      </c>
      <c r="P100" s="122">
        <v>10.467606569095935</v>
      </c>
      <c r="Q100" s="122">
        <v>10.850634270590628</v>
      </c>
      <c r="R100" s="122">
        <v>12.20118684146909</v>
      </c>
      <c r="S100" s="122">
        <v>12.473801780131771</v>
      </c>
      <c r="T100" s="122">
        <v>12.251018404481627</v>
      </c>
      <c r="U100" s="122">
        <v>12.704958822654511</v>
      </c>
      <c r="V100" s="122">
        <v>12.651438665765095</v>
      </c>
      <c r="W100" s="122">
        <v>13.082950886827756</v>
      </c>
      <c r="DA100" s="130" t="s">
        <v>1832</v>
      </c>
    </row>
    <row r="101" spans="1:105" ht="12" customHeight="1" x14ac:dyDescent="0.25">
      <c r="A101" s="97" t="s">
        <v>207</v>
      </c>
      <c r="B101" s="98">
        <v>6.5992922706468073</v>
      </c>
      <c r="C101" s="98">
        <v>6.6944845576534142</v>
      </c>
      <c r="D101" s="98">
        <v>5.7556671355195919</v>
      </c>
      <c r="E101" s="98">
        <v>6.7525034127806514</v>
      </c>
      <c r="F101" s="98">
        <v>6.919130917064277</v>
      </c>
      <c r="G101" s="98">
        <v>5.73832524906127</v>
      </c>
      <c r="H101" s="98">
        <v>6.2066092906859591</v>
      </c>
      <c r="I101" s="98">
        <v>7.0281563360036934</v>
      </c>
      <c r="J101" s="98">
        <v>7.4932975113472748</v>
      </c>
      <c r="K101" s="98">
        <v>6.5553291208317237</v>
      </c>
      <c r="L101" s="98">
        <v>7.8681243836998505</v>
      </c>
      <c r="M101" s="98">
        <v>6.7775151256314503</v>
      </c>
      <c r="N101" s="98">
        <v>7.2399724568767647</v>
      </c>
      <c r="O101" s="98">
        <v>6.9524405059245815</v>
      </c>
      <c r="P101" s="98">
        <v>6.9135178559336428</v>
      </c>
      <c r="Q101" s="98">
        <v>6.7281473638672988</v>
      </c>
      <c r="R101" s="98">
        <v>7.1467875751945602</v>
      </c>
      <c r="S101" s="98">
        <v>7.2767554243844845</v>
      </c>
      <c r="T101" s="98">
        <v>7.3510164316387154</v>
      </c>
      <c r="U101" s="98">
        <v>7.077892948782937</v>
      </c>
      <c r="V101" s="98">
        <v>7.436603328214213</v>
      </c>
      <c r="W101" s="98">
        <v>7.2949902114382841</v>
      </c>
      <c r="DA101" s="63" t="s">
        <v>1833</v>
      </c>
    </row>
    <row r="102" spans="1:105" ht="12" customHeight="1" x14ac:dyDescent="0.25">
      <c r="A102" s="97" t="s">
        <v>50</v>
      </c>
      <c r="B102" s="98">
        <v>0.5431351471724839</v>
      </c>
      <c r="C102" s="98">
        <v>0.61443073776736956</v>
      </c>
      <c r="D102" s="98">
        <v>0.26168851901418555</v>
      </c>
      <c r="E102" s="98">
        <v>0.3565599693931602</v>
      </c>
      <c r="F102" s="98">
        <v>0.34907243094923257</v>
      </c>
      <c r="G102" s="98">
        <v>0.26007152233946085</v>
      </c>
      <c r="H102" s="98">
        <v>0.27016224520764498</v>
      </c>
      <c r="I102" s="98">
        <v>0.213554445024742</v>
      </c>
      <c r="J102" s="98">
        <v>0.35924491796112829</v>
      </c>
      <c r="K102" s="98">
        <v>0.39551002248226985</v>
      </c>
      <c r="L102" s="98">
        <v>0.50204175132277573</v>
      </c>
      <c r="M102" s="98">
        <v>0.49600355535167251</v>
      </c>
      <c r="N102" s="98">
        <v>0.37879248692220818</v>
      </c>
      <c r="O102" s="98">
        <v>0.39929144713810077</v>
      </c>
      <c r="P102" s="98">
        <v>0.64954604590114973</v>
      </c>
      <c r="Q102" s="98">
        <v>0.92048938361819255</v>
      </c>
      <c r="R102" s="98">
        <v>1.313766274930295</v>
      </c>
      <c r="S102" s="98">
        <v>1.3202538358171905</v>
      </c>
      <c r="T102" s="98">
        <v>1.1321689977016938</v>
      </c>
      <c r="U102" s="98">
        <v>1.2732881931338247</v>
      </c>
      <c r="V102" s="98">
        <v>0.76410350482896749</v>
      </c>
      <c r="W102" s="98">
        <v>0.63612990706454953</v>
      </c>
      <c r="DA102" s="63" t="s">
        <v>1834</v>
      </c>
    </row>
    <row r="103" spans="1:105" ht="12" customHeight="1" x14ac:dyDescent="0.25">
      <c r="A103" s="109" t="s">
        <v>120</v>
      </c>
      <c r="B103" s="33">
        <v>3.480413447304807</v>
      </c>
      <c r="C103" s="33">
        <v>3.3659340417597972</v>
      </c>
      <c r="D103" s="33">
        <v>3.3265268333118354</v>
      </c>
      <c r="E103" s="33">
        <v>3.1949179749510401</v>
      </c>
      <c r="F103" s="33">
        <v>3.1374976425664003</v>
      </c>
      <c r="G103" s="33">
        <v>2.8793175441799566</v>
      </c>
      <c r="H103" s="33">
        <v>3.1410097347036166</v>
      </c>
      <c r="I103" s="33">
        <v>3.0680844813113795</v>
      </c>
      <c r="J103" s="33">
        <v>3.0930723120634349</v>
      </c>
      <c r="K103" s="33">
        <v>3.0051816836575225</v>
      </c>
      <c r="L103" s="33">
        <v>3.1332193011625828</v>
      </c>
      <c r="M103" s="33">
        <v>2.9049902414454625</v>
      </c>
      <c r="N103" s="33">
        <v>2.9930913875450829</v>
      </c>
      <c r="O103" s="33">
        <v>3.0009645966292418</v>
      </c>
      <c r="P103" s="33">
        <v>2.9045426672611416</v>
      </c>
      <c r="Q103" s="33">
        <v>3.2019975231051365</v>
      </c>
      <c r="R103" s="33">
        <v>3.7406329913442349</v>
      </c>
      <c r="S103" s="33">
        <v>3.876792519930095</v>
      </c>
      <c r="T103" s="33">
        <v>3.7678329751412174</v>
      </c>
      <c r="U103" s="33">
        <v>4.3537776807377497</v>
      </c>
      <c r="V103" s="33">
        <v>4.4507318327219139</v>
      </c>
      <c r="W103" s="33">
        <v>5.1518307683249223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300.42649039149717</v>
      </c>
      <c r="C124" s="117">
        <f t="shared" si="42"/>
        <v>318.60105621736335</v>
      </c>
      <c r="D124" s="117">
        <f t="shared" si="42"/>
        <v>313.48574717539873</v>
      </c>
      <c r="E124" s="117">
        <f t="shared" si="42"/>
        <v>298.74253888943571</v>
      </c>
      <c r="F124" s="117">
        <f t="shared" si="42"/>
        <v>298.87740200498399</v>
      </c>
      <c r="G124" s="117">
        <f t="shared" si="42"/>
        <v>302.45204612680442</v>
      </c>
      <c r="H124" s="117">
        <f t="shared" si="42"/>
        <v>301.5910873036911</v>
      </c>
      <c r="I124" s="117">
        <f t="shared" si="42"/>
        <v>290.35863659107827</v>
      </c>
      <c r="J124" s="117">
        <f t="shared" si="42"/>
        <v>268.77022017288135</v>
      </c>
      <c r="K124" s="117">
        <f t="shared" si="42"/>
        <v>265.73383948719226</v>
      </c>
      <c r="L124" s="117">
        <f t="shared" si="42"/>
        <v>289.73274338368793</v>
      </c>
      <c r="M124" s="117">
        <f t="shared" si="42"/>
        <v>271.99293955472797</v>
      </c>
      <c r="N124" s="117">
        <f t="shared" si="42"/>
        <v>280.19775464323345</v>
      </c>
      <c r="O124" s="117">
        <f t="shared" si="42"/>
        <v>274.60700653915796</v>
      </c>
      <c r="P124" s="117">
        <f t="shared" si="42"/>
        <v>249.28376372131876</v>
      </c>
      <c r="Q124" s="117">
        <f t="shared" si="42"/>
        <v>238.98691142534668</v>
      </c>
      <c r="R124" s="117">
        <f t="shared" ref="R124:V124" si="43">R125+R128+R130+R139</f>
        <v>265.5908641828695</v>
      </c>
      <c r="S124" s="117">
        <f t="shared" si="43"/>
        <v>274.23080233978652</v>
      </c>
      <c r="T124" s="117">
        <f t="shared" si="43"/>
        <v>279.80616525808421</v>
      </c>
      <c r="U124" s="117">
        <f t="shared" si="43"/>
        <v>287.97481827233338</v>
      </c>
      <c r="V124" s="117">
        <f t="shared" si="43"/>
        <v>277.18542928950063</v>
      </c>
      <c r="W124" s="117">
        <f t="shared" ref="W124" si="44">W125+W128+W130+W139</f>
        <v>286.85436988750564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248.27007385603537</v>
      </c>
      <c r="C125" s="122">
        <f t="shared" si="45"/>
        <v>262.53840146077533</v>
      </c>
      <c r="D125" s="122">
        <f t="shared" si="45"/>
        <v>259.6712541302133</v>
      </c>
      <c r="E125" s="122">
        <f t="shared" si="45"/>
        <v>248.31724934070968</v>
      </c>
      <c r="F125" s="122">
        <f t="shared" si="45"/>
        <v>247.6178434226855</v>
      </c>
      <c r="G125" s="122">
        <f t="shared" si="45"/>
        <v>251.11286467445638</v>
      </c>
      <c r="H125" s="122">
        <f t="shared" si="45"/>
        <v>248.5590736127983</v>
      </c>
      <c r="I125" s="122">
        <f t="shared" si="45"/>
        <v>247.72348466595557</v>
      </c>
      <c r="J125" s="122">
        <f t="shared" si="45"/>
        <v>229.51406083361272</v>
      </c>
      <c r="K125" s="122">
        <f t="shared" si="45"/>
        <v>230.05426977451833</v>
      </c>
      <c r="L125" s="122">
        <f t="shared" si="45"/>
        <v>251.08146094786662</v>
      </c>
      <c r="M125" s="122">
        <f t="shared" si="45"/>
        <v>235.38212657210241</v>
      </c>
      <c r="N125" s="122">
        <f t="shared" si="45"/>
        <v>243.03389504174646</v>
      </c>
      <c r="O125" s="122">
        <f t="shared" si="45"/>
        <v>238.61860273549453</v>
      </c>
      <c r="P125" s="122">
        <f t="shared" si="45"/>
        <v>216.4269115122047</v>
      </c>
      <c r="Q125" s="122">
        <f t="shared" si="45"/>
        <v>206.5252990082021</v>
      </c>
      <c r="R125" s="122">
        <f t="shared" ref="R125:V125" si="46">SUM(R126:R127)</f>
        <v>229.01152226632988</v>
      </c>
      <c r="S125" s="122">
        <f t="shared" si="46"/>
        <v>236.51157892546652</v>
      </c>
      <c r="T125" s="122">
        <f t="shared" si="46"/>
        <v>242.81619574213516</v>
      </c>
      <c r="U125" s="122">
        <f t="shared" si="46"/>
        <v>247.91009355216551</v>
      </c>
      <c r="V125" s="122">
        <f t="shared" si="46"/>
        <v>239.59418839740943</v>
      </c>
      <c r="W125" s="122">
        <f t="shared" ref="W125" si="47">SUM(W126:W127)</f>
        <v>247.00575995672392</v>
      </c>
      <c r="DA125" s="130" t="s">
        <v>1855</v>
      </c>
    </row>
    <row r="126" spans="1:105" ht="12" customHeight="1" x14ac:dyDescent="0.25">
      <c r="A126" s="97" t="s">
        <v>203</v>
      </c>
      <c r="B126" s="98">
        <v>247.10271695502772</v>
      </c>
      <c r="C126" s="98">
        <v>261.32991016470089</v>
      </c>
      <c r="D126" s="98">
        <v>258.50180583591276</v>
      </c>
      <c r="E126" s="98">
        <v>247.22246054546571</v>
      </c>
      <c r="F126" s="98">
        <v>246.54353938021453</v>
      </c>
      <c r="G126" s="98">
        <v>250.04837943594333</v>
      </c>
      <c r="H126" s="98">
        <v>247.5201239394342</v>
      </c>
      <c r="I126" s="98">
        <v>246.70834495990925</v>
      </c>
      <c r="J126" s="98">
        <v>228.5912025136617</v>
      </c>
      <c r="K126" s="98">
        <v>229.14774792709468</v>
      </c>
      <c r="L126" s="98">
        <v>250.09189106865136</v>
      </c>
      <c r="M126" s="98">
        <v>234.46535298972265</v>
      </c>
      <c r="N126" s="98">
        <v>242.09514714046614</v>
      </c>
      <c r="O126" s="98">
        <v>237.7044555264614</v>
      </c>
      <c r="P126" s="98">
        <v>215.60287869619859</v>
      </c>
      <c r="Q126" s="98">
        <v>205.74297870382844</v>
      </c>
      <c r="R126" s="98">
        <v>228.15079703120043</v>
      </c>
      <c r="S126" s="98">
        <v>235.6272299499181</v>
      </c>
      <c r="T126" s="98">
        <v>241.91217360278188</v>
      </c>
      <c r="U126" s="98">
        <v>246.98915696400056</v>
      </c>
      <c r="V126" s="98">
        <v>238.70413061807719</v>
      </c>
      <c r="W126" s="98">
        <v>246.0910611244224</v>
      </c>
      <c r="DA126" s="63" t="s">
        <v>1856</v>
      </c>
    </row>
    <row r="127" spans="1:105" ht="12" customHeight="1" x14ac:dyDescent="0.25">
      <c r="A127" s="97" t="s">
        <v>53</v>
      </c>
      <c r="B127" s="98">
        <v>1.1673569010076419</v>
      </c>
      <c r="C127" s="98">
        <v>1.2084912960744425</v>
      </c>
      <c r="D127" s="98">
        <v>1.1694482943005524</v>
      </c>
      <c r="E127" s="98">
        <v>1.0947887952439741</v>
      </c>
      <c r="F127" s="98">
        <v>1.0743040424709671</v>
      </c>
      <c r="G127" s="98">
        <v>1.064485238513039</v>
      </c>
      <c r="H127" s="98">
        <v>1.0389496733640986</v>
      </c>
      <c r="I127" s="98">
        <v>1.0151397060463008</v>
      </c>
      <c r="J127" s="98">
        <v>0.92285831995102618</v>
      </c>
      <c r="K127" s="98">
        <v>0.90652184742364572</v>
      </c>
      <c r="L127" s="98">
        <v>0.98956987921525241</v>
      </c>
      <c r="M127" s="98">
        <v>0.91677358237976725</v>
      </c>
      <c r="N127" s="98">
        <v>0.93874790128032615</v>
      </c>
      <c r="O127" s="98">
        <v>0.91414720903312074</v>
      </c>
      <c r="P127" s="98">
        <v>0.82403281600610156</v>
      </c>
      <c r="Q127" s="98">
        <v>0.78232030437364641</v>
      </c>
      <c r="R127" s="98">
        <v>0.86072523512944887</v>
      </c>
      <c r="S127" s="98">
        <v>0.88434897554841063</v>
      </c>
      <c r="T127" s="98">
        <v>0.90402213935328979</v>
      </c>
      <c r="U127" s="98">
        <v>0.92093658816495683</v>
      </c>
      <c r="V127" s="98">
        <v>0.89005777933224683</v>
      </c>
      <c r="W127" s="98">
        <v>0.91469883230151394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1.1968418706768493E-3</v>
      </c>
      <c r="C128" s="122">
        <f t="shared" si="48"/>
        <v>1.787641838110216E-3</v>
      </c>
      <c r="D128" s="122">
        <f t="shared" si="48"/>
        <v>2.5125199318976753E-3</v>
      </c>
      <c r="E128" s="122">
        <f t="shared" si="48"/>
        <v>3.0717620396315481E-3</v>
      </c>
      <c r="F128" s="122">
        <f t="shared" si="48"/>
        <v>4.6727326972286574E-3</v>
      </c>
      <c r="G128" s="122">
        <f t="shared" si="48"/>
        <v>7.2018250249998757E-3</v>
      </c>
      <c r="H128" s="122">
        <f t="shared" si="48"/>
        <v>8.9152376438991938E-3</v>
      </c>
      <c r="I128" s="122">
        <f t="shared" si="48"/>
        <v>9.9084808044501999E-3</v>
      </c>
      <c r="J128" s="122">
        <f t="shared" si="48"/>
        <v>1.0969653395589042E-2</v>
      </c>
      <c r="K128" s="122">
        <f t="shared" si="48"/>
        <v>1.1207474052303976E-2</v>
      </c>
      <c r="L128" s="122">
        <f t="shared" si="48"/>
        <v>2.3491411647224878E-2</v>
      </c>
      <c r="M128" s="122">
        <f t="shared" si="48"/>
        <v>1.6579205198266073E-2</v>
      </c>
      <c r="N128" s="122">
        <f t="shared" si="48"/>
        <v>1.623657660433736E-2</v>
      </c>
      <c r="O128" s="122">
        <f t="shared" si="48"/>
        <v>1.9459265006039572E-2</v>
      </c>
      <c r="P128" s="122">
        <f t="shared" si="48"/>
        <v>2.6199709499849417E-2</v>
      </c>
      <c r="Q128" s="122">
        <f t="shared" si="48"/>
        <v>2.6346926966038724E-2</v>
      </c>
      <c r="R128" s="122">
        <f t="shared" si="48"/>
        <v>3.1718774102677351E-2</v>
      </c>
      <c r="S128" s="122">
        <f t="shared" si="48"/>
        <v>3.6820845780752891E-2</v>
      </c>
      <c r="T128" s="122">
        <f t="shared" si="48"/>
        <v>5.5212049902474476E-2</v>
      </c>
      <c r="U128" s="122">
        <f t="shared" si="48"/>
        <v>4.167202974328818E-2</v>
      </c>
      <c r="V128" s="122">
        <f t="shared" si="48"/>
        <v>4.7869621511958851E-2</v>
      </c>
      <c r="W128" s="122">
        <f t="shared" si="48"/>
        <v>7.8467361829432744E-2</v>
      </c>
      <c r="DA128" s="130" t="s">
        <v>1858</v>
      </c>
    </row>
    <row r="129" spans="1:105" ht="12" customHeight="1" x14ac:dyDescent="0.25">
      <c r="A129" s="97" t="s">
        <v>53</v>
      </c>
      <c r="B129" s="98">
        <v>1.1968418706768493E-3</v>
      </c>
      <c r="C129" s="98">
        <v>1.787641838110216E-3</v>
      </c>
      <c r="D129" s="98">
        <v>2.5125199318976753E-3</v>
      </c>
      <c r="E129" s="98">
        <v>3.0717620396315481E-3</v>
      </c>
      <c r="F129" s="98">
        <v>4.6727326972286574E-3</v>
      </c>
      <c r="G129" s="98">
        <v>7.2018250249998757E-3</v>
      </c>
      <c r="H129" s="98">
        <v>8.9152376438991938E-3</v>
      </c>
      <c r="I129" s="98">
        <v>9.9084808044501999E-3</v>
      </c>
      <c r="J129" s="98">
        <v>1.0969653395589042E-2</v>
      </c>
      <c r="K129" s="98">
        <v>1.1207474052303976E-2</v>
      </c>
      <c r="L129" s="98">
        <v>2.3491411647224878E-2</v>
      </c>
      <c r="M129" s="98">
        <v>1.6579205198266073E-2</v>
      </c>
      <c r="N129" s="98">
        <v>1.623657660433736E-2</v>
      </c>
      <c r="O129" s="98">
        <v>1.9459265006039572E-2</v>
      </c>
      <c r="P129" s="98">
        <v>2.6199709499849417E-2</v>
      </c>
      <c r="Q129" s="98">
        <v>2.6346926966038724E-2</v>
      </c>
      <c r="R129" s="98">
        <v>3.1718774102677351E-2</v>
      </c>
      <c r="S129" s="98">
        <v>3.6820845780752891E-2</v>
      </c>
      <c r="T129" s="98">
        <v>5.5212049902474476E-2</v>
      </c>
      <c r="U129" s="98">
        <v>4.167202974328818E-2</v>
      </c>
      <c r="V129" s="98">
        <v>4.7869621511958851E-2</v>
      </c>
      <c r="W129" s="98">
        <v>7.8467361829432744E-2</v>
      </c>
      <c r="DA129" s="63" t="s">
        <v>1859</v>
      </c>
    </row>
    <row r="130" spans="1:105" ht="12" customHeight="1" x14ac:dyDescent="0.25">
      <c r="A130" s="121" t="s">
        <v>55</v>
      </c>
      <c r="B130" s="122">
        <v>31.091519621296001</v>
      </c>
      <c r="C130" s="122">
        <v>33.411904384670137</v>
      </c>
      <c r="D130" s="122">
        <v>34.371776624589508</v>
      </c>
      <c r="E130" s="122">
        <v>31.550706804195517</v>
      </c>
      <c r="F130" s="122">
        <v>32.202696131000927</v>
      </c>
      <c r="G130" s="122">
        <v>34.10744907984413</v>
      </c>
      <c r="H130" s="122">
        <v>35.004022018797222</v>
      </c>
      <c r="I130" s="122">
        <v>27.887265586506143</v>
      </c>
      <c r="J130" s="122">
        <v>25.541353159017596</v>
      </c>
      <c r="K130" s="122">
        <v>23.673625967770533</v>
      </c>
      <c r="L130" s="122">
        <v>25.512503104682427</v>
      </c>
      <c r="M130" s="122">
        <v>24.239805288523684</v>
      </c>
      <c r="N130" s="122">
        <v>24.997975813285439</v>
      </c>
      <c r="O130" s="122">
        <v>24.463918481832927</v>
      </c>
      <c r="P130" s="122">
        <v>22.060835620882745</v>
      </c>
      <c r="Q130" s="122">
        <v>21.300218925057379</v>
      </c>
      <c r="R130" s="122">
        <v>23.750590733240227</v>
      </c>
      <c r="S130" s="122">
        <v>24.60920409143489</v>
      </c>
      <c r="T130" s="122">
        <v>24.557077181151463</v>
      </c>
      <c r="U130" s="122">
        <v>26.110866276037825</v>
      </c>
      <c r="V130" s="122">
        <v>25.102683423631806</v>
      </c>
      <c r="W130" s="122">
        <v>26.245384557574688</v>
      </c>
      <c r="DA130" s="130" t="s">
        <v>1860</v>
      </c>
    </row>
    <row r="131" spans="1:105" ht="12" customHeight="1" x14ac:dyDescent="0.25">
      <c r="A131" s="97" t="s">
        <v>128</v>
      </c>
      <c r="B131" s="98">
        <v>30.772091549478755</v>
      </c>
      <c r="C131" s="98">
        <v>32.908761940731907</v>
      </c>
      <c r="D131" s="98">
        <v>33.915415061946312</v>
      </c>
      <c r="E131" s="98">
        <v>31.09527654652873</v>
      </c>
      <c r="F131" s="98">
        <v>31.651793708141064</v>
      </c>
      <c r="G131" s="98">
        <v>33.648952557610329</v>
      </c>
      <c r="H131" s="98">
        <v>34.550633465322306</v>
      </c>
      <c r="I131" s="98">
        <v>27.453507864455361</v>
      </c>
      <c r="J131" s="98">
        <v>25.109806212853904</v>
      </c>
      <c r="K131" s="98">
        <v>23.247088325503061</v>
      </c>
      <c r="L131" s="98">
        <v>24.96908007295648</v>
      </c>
      <c r="M131" s="98">
        <v>23.781111677721395</v>
      </c>
      <c r="N131" s="98">
        <v>24.573075289382867</v>
      </c>
      <c r="O131" s="98">
        <v>24.05597477019322</v>
      </c>
      <c r="P131" s="98">
        <v>21.689548213088258</v>
      </c>
      <c r="Q131" s="98">
        <v>20.92629341244713</v>
      </c>
      <c r="R131" s="98">
        <v>23.334635172487509</v>
      </c>
      <c r="S131" s="98">
        <v>24.181999269239988</v>
      </c>
      <c r="T131" s="98">
        <v>24.05534663289539</v>
      </c>
      <c r="U131" s="98">
        <v>25.656821247551299</v>
      </c>
      <c r="V131" s="98">
        <v>24.763302829452428</v>
      </c>
      <c r="W131" s="98">
        <v>25.780575436535408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0.31942807181724675</v>
      </c>
      <c r="C135" s="101">
        <v>0.50314244393823337</v>
      </c>
      <c r="D135" s="101">
        <v>0.4563615626431976</v>
      </c>
      <c r="E135" s="101">
        <v>0.45543025766678863</v>
      </c>
      <c r="F135" s="101">
        <v>0.55090242285986646</v>
      </c>
      <c r="G135" s="101">
        <v>0.45849652223380089</v>
      </c>
      <c r="H135" s="101">
        <v>0.45338855347491336</v>
      </c>
      <c r="I135" s="101">
        <v>0.43375772205078206</v>
      </c>
      <c r="J135" s="101">
        <v>0.43154694616369227</v>
      </c>
      <c r="K135" s="101">
        <v>0.42653764226747137</v>
      </c>
      <c r="L135" s="101">
        <v>0.54342303172594542</v>
      </c>
      <c r="M135" s="101">
        <v>0.45869361080229021</v>
      </c>
      <c r="N135" s="101">
        <v>0.42490052390257049</v>
      </c>
      <c r="O135" s="101">
        <v>0.40794371163970805</v>
      </c>
      <c r="P135" s="101">
        <v>0.37128740779448849</v>
      </c>
      <c r="Q135" s="101">
        <v>0.37392551261024881</v>
      </c>
      <c r="R135" s="101">
        <v>0.41595556075271573</v>
      </c>
      <c r="S135" s="101">
        <v>0.4272048221949033</v>
      </c>
      <c r="T135" s="101">
        <v>0.50173054825607522</v>
      </c>
      <c r="U135" s="101">
        <v>0.45404502848652595</v>
      </c>
      <c r="V135" s="101">
        <v>0.33938059417937649</v>
      </c>
      <c r="W135" s="101">
        <v>0.46480912103928146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21.063700072295163</v>
      </c>
      <c r="C139" s="122">
        <v>22.648962730079752</v>
      </c>
      <c r="D139" s="122">
        <v>19.44020390066402</v>
      </c>
      <c r="E139" s="122">
        <v>18.871510982490882</v>
      </c>
      <c r="F139" s="122">
        <v>19.052189718600346</v>
      </c>
      <c r="G139" s="122">
        <v>17.224530547478942</v>
      </c>
      <c r="H139" s="122">
        <v>18.019076434451648</v>
      </c>
      <c r="I139" s="122">
        <v>14.737977857812123</v>
      </c>
      <c r="J139" s="122">
        <v>13.70383652685546</v>
      </c>
      <c r="K139" s="122">
        <v>11.994736270851085</v>
      </c>
      <c r="L139" s="122">
        <v>13.115287919491687</v>
      </c>
      <c r="M139" s="122">
        <v>12.354428488903654</v>
      </c>
      <c r="N139" s="122">
        <v>12.149647211597195</v>
      </c>
      <c r="O139" s="122">
        <v>11.505026056824505</v>
      </c>
      <c r="P139" s="122">
        <v>10.76981687873146</v>
      </c>
      <c r="Q139" s="122">
        <v>11.135046565121163</v>
      </c>
      <c r="R139" s="122">
        <v>12.79703240919671</v>
      </c>
      <c r="S139" s="122">
        <v>13.073198477104333</v>
      </c>
      <c r="T139" s="122">
        <v>12.377680284895108</v>
      </c>
      <c r="U139" s="122">
        <v>13.912186414386804</v>
      </c>
      <c r="V139" s="122">
        <v>12.440687846947453</v>
      </c>
      <c r="W139" s="122">
        <v>13.524758011377559</v>
      </c>
      <c r="DA139" s="130" t="s">
        <v>1869</v>
      </c>
    </row>
    <row r="140" spans="1:105" ht="12" customHeight="1" x14ac:dyDescent="0.25">
      <c r="A140" s="97" t="s">
        <v>50</v>
      </c>
      <c r="B140" s="98">
        <v>2.843431975223683</v>
      </c>
      <c r="C140" s="98">
        <v>3.3494161535580269</v>
      </c>
      <c r="D140" s="98">
        <v>1.4382677210991064</v>
      </c>
      <c r="E140" s="98">
        <v>1.925039873914125</v>
      </c>
      <c r="F140" s="98">
        <v>1.9469269404348979</v>
      </c>
      <c r="G140" s="98">
        <v>1.4652243803232126</v>
      </c>
      <c r="H140" s="98">
        <v>1.4614552903611315</v>
      </c>
      <c r="I140" s="98">
        <v>0.93703799056496972</v>
      </c>
      <c r="J140" s="98">
        <v>1.3519398526634012</v>
      </c>
      <c r="K140" s="98">
        <v>1.3172174106187113</v>
      </c>
      <c r="L140" s="98">
        <v>1.7696184403889497</v>
      </c>
      <c r="M140" s="98">
        <v>1.7759764382793994</v>
      </c>
      <c r="N140" s="98">
        <v>1.3437949034323633</v>
      </c>
      <c r="O140" s="98">
        <v>1.3303532796587545</v>
      </c>
      <c r="P140" s="98">
        <v>1.6625745315532743</v>
      </c>
      <c r="Q140" s="98">
        <v>1.9689163632463238</v>
      </c>
      <c r="R140" s="98">
        <v>2.734889518591483</v>
      </c>
      <c r="S140" s="98">
        <v>2.7417400091195909</v>
      </c>
      <c r="T140" s="98">
        <v>2.3544152371238223</v>
      </c>
      <c r="U140" s="98">
        <v>2.6095160528286474</v>
      </c>
      <c r="V140" s="98">
        <v>1.5649928872596341</v>
      </c>
      <c r="W140" s="98">
        <v>1.3477433406864274</v>
      </c>
      <c r="DA140" s="63" t="s">
        <v>1870</v>
      </c>
    </row>
    <row r="141" spans="1:105" ht="12" customHeight="1" x14ac:dyDescent="0.25">
      <c r="A141" s="109" t="s">
        <v>120</v>
      </c>
      <c r="B141" s="33">
        <v>18.220268097071479</v>
      </c>
      <c r="C141" s="33">
        <v>19.299546576521724</v>
      </c>
      <c r="D141" s="33">
        <v>18.001936179564915</v>
      </c>
      <c r="E141" s="33">
        <v>16.946471108576755</v>
      </c>
      <c r="F141" s="33">
        <v>17.105262778165446</v>
      </c>
      <c r="G141" s="33">
        <v>15.759306167155728</v>
      </c>
      <c r="H141" s="33">
        <v>16.557621144090515</v>
      </c>
      <c r="I141" s="33">
        <v>13.800939867247152</v>
      </c>
      <c r="J141" s="33">
        <v>12.351896674192059</v>
      </c>
      <c r="K141" s="33">
        <v>10.677518860232373</v>
      </c>
      <c r="L141" s="33">
        <v>11.345669479102737</v>
      </c>
      <c r="M141" s="33">
        <v>10.578452050624255</v>
      </c>
      <c r="N141" s="33">
        <v>10.805852308164832</v>
      </c>
      <c r="O141" s="33">
        <v>10.174672777165751</v>
      </c>
      <c r="P141" s="33">
        <v>9.107242347178186</v>
      </c>
      <c r="Q141" s="33">
        <v>9.1661302018748394</v>
      </c>
      <c r="R141" s="33">
        <v>10.062142890605227</v>
      </c>
      <c r="S141" s="33">
        <v>10.331458467984742</v>
      </c>
      <c r="T141" s="33">
        <v>10.023265047771286</v>
      </c>
      <c r="U141" s="33">
        <v>11.302670361558157</v>
      </c>
      <c r="V141" s="33">
        <v>10.875694959687818</v>
      </c>
      <c r="W141" s="33">
        <v>12.177014670691131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1873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1875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1876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1885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12.455108226417277</v>
      </c>
      <c r="C161" s="117">
        <f t="shared" si="54"/>
        <v>15.121373805369577</v>
      </c>
      <c r="D161" s="117">
        <f t="shared" si="54"/>
        <v>13.954639049066273</v>
      </c>
      <c r="E161" s="117">
        <f t="shared" si="54"/>
        <v>13.896771036219333</v>
      </c>
      <c r="F161" s="117">
        <f t="shared" si="54"/>
        <v>13.972031999946079</v>
      </c>
      <c r="G161" s="117">
        <f t="shared" si="54"/>
        <v>14.666574818067861</v>
      </c>
      <c r="H161" s="117">
        <f t="shared" si="54"/>
        <v>15.428514401422895</v>
      </c>
      <c r="I161" s="117">
        <f t="shared" si="54"/>
        <v>21.688424543716135</v>
      </c>
      <c r="J161" s="117">
        <f t="shared" si="54"/>
        <v>24.604379938034985</v>
      </c>
      <c r="K161" s="117">
        <f t="shared" si="54"/>
        <v>26.745144653237997</v>
      </c>
      <c r="L161" s="117">
        <f t="shared" si="54"/>
        <v>31.897249111029229</v>
      </c>
      <c r="M161" s="117">
        <f t="shared" si="54"/>
        <v>27.274964729368925</v>
      </c>
      <c r="N161" s="117">
        <f t="shared" si="54"/>
        <v>27.474489021430173</v>
      </c>
      <c r="O161" s="117">
        <f t="shared" si="54"/>
        <v>26.357417760333238</v>
      </c>
      <c r="P161" s="117">
        <f t="shared" si="54"/>
        <v>25.085408159677243</v>
      </c>
      <c r="Q161" s="117">
        <f t="shared" si="54"/>
        <v>24.871013470984916</v>
      </c>
      <c r="R161" s="117">
        <f t="shared" ref="R161:V161" si="55">R162+R164+R166+R175</f>
        <v>28.116482589151261</v>
      </c>
      <c r="S161" s="117">
        <f t="shared" si="55"/>
        <v>29.087088977964193</v>
      </c>
      <c r="T161" s="117">
        <f t="shared" si="55"/>
        <v>36.903800013907258</v>
      </c>
      <c r="U161" s="117">
        <f t="shared" si="55"/>
        <v>32.250020700230458</v>
      </c>
      <c r="V161" s="117">
        <f t="shared" si="55"/>
        <v>31.427094888920443</v>
      </c>
      <c r="W161" s="117">
        <f t="shared" ref="W161" si="56">W162+W164+W166+W175</f>
        <v>35.919029193097103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10.046769151744327</v>
      </c>
      <c r="C162" s="122">
        <f t="shared" si="57"/>
        <v>12.577397354908324</v>
      </c>
      <c r="D162" s="122">
        <f t="shared" si="57"/>
        <v>11.570275561228147</v>
      </c>
      <c r="E162" s="122">
        <f t="shared" si="57"/>
        <v>11.515666349808379</v>
      </c>
      <c r="F162" s="122">
        <f t="shared" si="57"/>
        <v>11.568642381699657</v>
      </c>
      <c r="G162" s="122">
        <f t="shared" si="57"/>
        <v>12.182018366225604</v>
      </c>
      <c r="H162" s="122">
        <f t="shared" si="57"/>
        <v>12.554816329212393</v>
      </c>
      <c r="I162" s="122">
        <f t="shared" si="57"/>
        <v>18.550554736726966</v>
      </c>
      <c r="J162" s="122">
        <f t="shared" si="57"/>
        <v>21.100909901403067</v>
      </c>
      <c r="K162" s="122">
        <f t="shared" si="57"/>
        <v>23.148257115764824</v>
      </c>
      <c r="L162" s="122">
        <f t="shared" si="57"/>
        <v>27.984157377484856</v>
      </c>
      <c r="M162" s="122">
        <f t="shared" si="57"/>
        <v>23.640368741949331</v>
      </c>
      <c r="N162" s="122">
        <f t="shared" si="57"/>
        <v>23.793844145523579</v>
      </c>
      <c r="O162" s="122">
        <f t="shared" si="57"/>
        <v>22.878395729409956</v>
      </c>
      <c r="P162" s="122">
        <f t="shared" si="57"/>
        <v>21.816053017961909</v>
      </c>
      <c r="Q162" s="122">
        <f t="shared" si="57"/>
        <v>21.468554360893858</v>
      </c>
      <c r="R162" s="122">
        <f t="shared" si="57"/>
        <v>24.118675419760518</v>
      </c>
      <c r="S162" s="122">
        <f t="shared" si="57"/>
        <v>24.864161492202989</v>
      </c>
      <c r="T162" s="122">
        <f t="shared" si="57"/>
        <v>32.690618784594143</v>
      </c>
      <c r="U162" s="122">
        <f t="shared" si="57"/>
        <v>27.546762167329014</v>
      </c>
      <c r="V162" s="122">
        <f t="shared" si="57"/>
        <v>26.970408292802524</v>
      </c>
      <c r="W162" s="122">
        <f t="shared" si="57"/>
        <v>30.970037007260611</v>
      </c>
      <c r="DA162" s="130" t="s">
        <v>1890</v>
      </c>
    </row>
    <row r="163" spans="1:105" ht="12" customHeight="1" x14ac:dyDescent="0.25">
      <c r="A163" s="97" t="s">
        <v>53</v>
      </c>
      <c r="B163" s="33">
        <v>10.046769151744327</v>
      </c>
      <c r="C163" s="33">
        <v>12.577397354908324</v>
      </c>
      <c r="D163" s="33">
        <v>11.570275561228147</v>
      </c>
      <c r="E163" s="33">
        <v>11.515666349808379</v>
      </c>
      <c r="F163" s="33">
        <v>11.568642381699657</v>
      </c>
      <c r="G163" s="33">
        <v>12.182018366225604</v>
      </c>
      <c r="H163" s="33">
        <v>12.554816329212393</v>
      </c>
      <c r="I163" s="33">
        <v>18.550554736726966</v>
      </c>
      <c r="J163" s="33">
        <v>21.100909901403067</v>
      </c>
      <c r="K163" s="33">
        <v>23.148257115764824</v>
      </c>
      <c r="L163" s="33">
        <v>27.984157377484856</v>
      </c>
      <c r="M163" s="33">
        <v>23.640368741949331</v>
      </c>
      <c r="N163" s="33">
        <v>23.793844145523579</v>
      </c>
      <c r="O163" s="33">
        <v>22.878395729409956</v>
      </c>
      <c r="P163" s="33">
        <v>21.816053017961909</v>
      </c>
      <c r="Q163" s="33">
        <v>21.468554360893858</v>
      </c>
      <c r="R163" s="33">
        <v>24.118675419760518</v>
      </c>
      <c r="S163" s="33">
        <v>24.864161492202989</v>
      </c>
      <c r="T163" s="33">
        <v>32.690618784594143</v>
      </c>
      <c r="U163" s="33">
        <v>27.546762167329014</v>
      </c>
      <c r="V163" s="33">
        <v>26.970408292802524</v>
      </c>
      <c r="W163" s="33">
        <v>30.970037007260611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2.761942778485037E-4</v>
      </c>
      <c r="C164" s="122">
        <f t="shared" si="58"/>
        <v>3.3645057953178261E-4</v>
      </c>
      <c r="D164" s="122">
        <f t="shared" si="58"/>
        <v>4.1558314080244704E-4</v>
      </c>
      <c r="E164" s="122">
        <f t="shared" si="58"/>
        <v>4.3845139719381697E-4</v>
      </c>
      <c r="F164" s="122">
        <f t="shared" si="58"/>
        <v>5.2636339771545699E-4</v>
      </c>
      <c r="G164" s="122">
        <f t="shared" si="58"/>
        <v>7.2280384283973718E-4</v>
      </c>
      <c r="H164" s="122">
        <f t="shared" si="58"/>
        <v>1.1350861810402191E-3</v>
      </c>
      <c r="I164" s="122">
        <f t="shared" si="58"/>
        <v>1.7776119920684742E-3</v>
      </c>
      <c r="J164" s="122">
        <f t="shared" si="58"/>
        <v>2.9162478848988186E-3</v>
      </c>
      <c r="K164" s="122">
        <f t="shared" si="58"/>
        <v>3.9518209965538013E-3</v>
      </c>
      <c r="L164" s="122">
        <f t="shared" si="58"/>
        <v>9.6239058080996535E-3</v>
      </c>
      <c r="M164" s="122">
        <f t="shared" si="58"/>
        <v>7.0574977273030366E-3</v>
      </c>
      <c r="N164" s="122">
        <f t="shared" si="58"/>
        <v>6.0158986884072188E-3</v>
      </c>
      <c r="O164" s="122">
        <f t="shared" si="58"/>
        <v>5.7346191086195524E-3</v>
      </c>
      <c r="P164" s="122">
        <f t="shared" si="58"/>
        <v>6.1889149992145637E-3</v>
      </c>
      <c r="Q164" s="122">
        <f t="shared" si="58"/>
        <v>5.4586462988426912E-3</v>
      </c>
      <c r="R164" s="122">
        <f t="shared" si="58"/>
        <v>6.4503943725271878E-3</v>
      </c>
      <c r="S164" s="122">
        <f t="shared" si="58"/>
        <v>8.0381586157966776E-3</v>
      </c>
      <c r="T164" s="122">
        <f t="shared" si="58"/>
        <v>1.427814698374707E-2</v>
      </c>
      <c r="U164" s="122">
        <f t="shared" si="58"/>
        <v>1.2701985489966481E-2</v>
      </c>
      <c r="V164" s="122">
        <f t="shared" si="58"/>
        <v>1.6744150013226849E-2</v>
      </c>
      <c r="W164" s="122">
        <f t="shared" si="58"/>
        <v>3.1233059521451417E-2</v>
      </c>
      <c r="DA164" s="130" t="s">
        <v>1892</v>
      </c>
    </row>
    <row r="165" spans="1:105" ht="12" customHeight="1" x14ac:dyDescent="0.25">
      <c r="A165" s="97" t="s">
        <v>53</v>
      </c>
      <c r="B165" s="98">
        <v>2.761942778485037E-4</v>
      </c>
      <c r="C165" s="98">
        <v>3.3645057953178261E-4</v>
      </c>
      <c r="D165" s="98">
        <v>4.1558314080244704E-4</v>
      </c>
      <c r="E165" s="98">
        <v>4.3845139719381697E-4</v>
      </c>
      <c r="F165" s="98">
        <v>5.2636339771545699E-4</v>
      </c>
      <c r="G165" s="98">
        <v>7.2280384283973718E-4</v>
      </c>
      <c r="H165" s="98">
        <v>1.1350861810402191E-3</v>
      </c>
      <c r="I165" s="98">
        <v>1.7776119920684742E-3</v>
      </c>
      <c r="J165" s="98">
        <v>2.9162478848988186E-3</v>
      </c>
      <c r="K165" s="98">
        <v>3.9518209965538013E-3</v>
      </c>
      <c r="L165" s="98">
        <v>9.6239058080996535E-3</v>
      </c>
      <c r="M165" s="98">
        <v>7.0574977273030366E-3</v>
      </c>
      <c r="N165" s="98">
        <v>6.0158986884072188E-3</v>
      </c>
      <c r="O165" s="98">
        <v>5.7346191086195524E-3</v>
      </c>
      <c r="P165" s="98">
        <v>6.1889149992145637E-3</v>
      </c>
      <c r="Q165" s="98">
        <v>5.4586462988426912E-3</v>
      </c>
      <c r="R165" s="98">
        <v>6.4503943725271878E-3</v>
      </c>
      <c r="S165" s="98">
        <v>8.0381586157966776E-3</v>
      </c>
      <c r="T165" s="98">
        <v>1.427814698374707E-2</v>
      </c>
      <c r="U165" s="98">
        <v>1.2701985489966481E-2</v>
      </c>
      <c r="V165" s="98">
        <v>1.6744150013226849E-2</v>
      </c>
      <c r="W165" s="98">
        <v>3.1233059521451417E-2</v>
      </c>
      <c r="DA165" s="63" t="s">
        <v>1893</v>
      </c>
    </row>
    <row r="166" spans="1:105" ht="12" customHeight="1" x14ac:dyDescent="0.25">
      <c r="A166" s="121" t="s">
        <v>55</v>
      </c>
      <c r="B166" s="122">
        <v>1.4301407895490772</v>
      </c>
      <c r="C166" s="122">
        <v>1.5200623674201714</v>
      </c>
      <c r="D166" s="122">
        <v>1.500995306169489</v>
      </c>
      <c r="E166" s="122">
        <v>1.5065003593102888</v>
      </c>
      <c r="F166" s="122">
        <v>1.5133243888652048</v>
      </c>
      <c r="G166" s="122">
        <v>1.6023884205482835</v>
      </c>
      <c r="H166" s="122">
        <v>1.8247888525094356</v>
      </c>
      <c r="I166" s="122">
        <v>2.0737475832203134</v>
      </c>
      <c r="J166" s="122">
        <v>2.3222658320427172</v>
      </c>
      <c r="K166" s="122">
        <v>2.4201143415496991</v>
      </c>
      <c r="L166" s="122">
        <v>2.5943701210047303</v>
      </c>
      <c r="M166" s="122">
        <v>2.3931082749264632</v>
      </c>
      <c r="N166" s="122">
        <v>2.4633436241609101</v>
      </c>
      <c r="O166" s="122">
        <v>2.3387968621508342</v>
      </c>
      <c r="P166" s="122">
        <v>2.1777758581922737</v>
      </c>
      <c r="Q166" s="122">
        <v>2.2423931089413474</v>
      </c>
      <c r="R166" s="122">
        <v>2.595745737330696</v>
      </c>
      <c r="S166" s="122">
        <v>2.7544637285659364</v>
      </c>
      <c r="T166" s="122">
        <v>2.7650265787417814</v>
      </c>
      <c r="U166" s="122">
        <v>3.0733206886125077</v>
      </c>
      <c r="V166" s="122">
        <v>2.9626801635580464</v>
      </c>
      <c r="W166" s="122">
        <v>3.2834272733054277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1.4301407895490772</v>
      </c>
      <c r="C171" s="101">
        <v>1.5200623674201714</v>
      </c>
      <c r="D171" s="101">
        <v>1.500995306169489</v>
      </c>
      <c r="E171" s="101">
        <v>1.5065003593102888</v>
      </c>
      <c r="F171" s="101">
        <v>1.5133243888652048</v>
      </c>
      <c r="G171" s="101">
        <v>1.6023884205482835</v>
      </c>
      <c r="H171" s="101">
        <v>1.8247888525094356</v>
      </c>
      <c r="I171" s="101">
        <v>2.0737475832203134</v>
      </c>
      <c r="J171" s="101">
        <v>2.3222658320427172</v>
      </c>
      <c r="K171" s="101">
        <v>2.4201143415496991</v>
      </c>
      <c r="L171" s="101">
        <v>2.5943701210047303</v>
      </c>
      <c r="M171" s="101">
        <v>2.3931082749264632</v>
      </c>
      <c r="N171" s="101">
        <v>2.4633436241609101</v>
      </c>
      <c r="O171" s="101">
        <v>2.3387968621508342</v>
      </c>
      <c r="P171" s="101">
        <v>2.1777758581922737</v>
      </c>
      <c r="Q171" s="101">
        <v>2.2423931089413474</v>
      </c>
      <c r="R171" s="101">
        <v>2.595745737330696</v>
      </c>
      <c r="S171" s="101">
        <v>2.7544637285659364</v>
      </c>
      <c r="T171" s="101">
        <v>2.7650265787417814</v>
      </c>
      <c r="U171" s="101">
        <v>3.0733206886125077</v>
      </c>
      <c r="V171" s="101">
        <v>2.9626801635580464</v>
      </c>
      <c r="W171" s="101">
        <v>3.2834272733054277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1902</v>
      </c>
    </row>
    <row r="175" spans="1:105" ht="12" customHeight="1" x14ac:dyDescent="0.25">
      <c r="A175" s="121" t="s">
        <v>54</v>
      </c>
      <c r="B175" s="122">
        <v>0.97792209084602444</v>
      </c>
      <c r="C175" s="122">
        <v>1.0235776324615495</v>
      </c>
      <c r="D175" s="122">
        <v>0.88295259852783414</v>
      </c>
      <c r="E175" s="122">
        <v>0.87416587570347093</v>
      </c>
      <c r="F175" s="122">
        <v>0.88953886598350074</v>
      </c>
      <c r="G175" s="122">
        <v>0.8814452274511354</v>
      </c>
      <c r="H175" s="122">
        <v>1.0477741335200255</v>
      </c>
      <c r="I175" s="122">
        <v>1.0623446117767854</v>
      </c>
      <c r="J175" s="122">
        <v>1.1782879567043036</v>
      </c>
      <c r="K175" s="122">
        <v>1.1728213749269192</v>
      </c>
      <c r="L175" s="122">
        <v>1.3090977067315441</v>
      </c>
      <c r="M175" s="122">
        <v>1.234430214765829</v>
      </c>
      <c r="N175" s="122">
        <v>1.2112853530572785</v>
      </c>
      <c r="O175" s="122">
        <v>1.134490549663832</v>
      </c>
      <c r="P175" s="122">
        <v>1.0853903685238477</v>
      </c>
      <c r="Q175" s="122">
        <v>1.1546073548508706</v>
      </c>
      <c r="R175" s="122">
        <v>1.3956110376875204</v>
      </c>
      <c r="S175" s="122">
        <v>1.460425598579469</v>
      </c>
      <c r="T175" s="122">
        <v>1.4338765035875873</v>
      </c>
      <c r="U175" s="122">
        <v>1.6172358587989739</v>
      </c>
      <c r="V175" s="122">
        <v>1.4772622825466428</v>
      </c>
      <c r="W175" s="122">
        <v>1.6343318530096149</v>
      </c>
      <c r="DA175" s="130" t="s">
        <v>1903</v>
      </c>
    </row>
    <row r="176" spans="1:105" ht="12" customHeight="1" x14ac:dyDescent="0.25">
      <c r="A176" s="97" t="s">
        <v>50</v>
      </c>
      <c r="B176" s="98">
        <v>0.13198781475170007</v>
      </c>
      <c r="C176" s="98">
        <v>0.15348882371103875</v>
      </c>
      <c r="D176" s="98">
        <v>6.572371006873523E-2</v>
      </c>
      <c r="E176" s="98">
        <v>8.970720717967906E-2</v>
      </c>
      <c r="F176" s="98">
        <v>9.1400061574638883E-2</v>
      </c>
      <c r="G176" s="98">
        <v>7.6426297519787245E-2</v>
      </c>
      <c r="H176" s="98">
        <v>8.8699477618314218E-2</v>
      </c>
      <c r="I176" s="98">
        <v>7.3820389971016434E-2</v>
      </c>
      <c r="J176" s="98">
        <v>0.13079704007004356</v>
      </c>
      <c r="K176" s="98">
        <v>0.14061083512446418</v>
      </c>
      <c r="L176" s="98">
        <v>0.18166083085800724</v>
      </c>
      <c r="M176" s="98">
        <v>0.18035158861751638</v>
      </c>
      <c r="N176" s="98">
        <v>0.13668327105526293</v>
      </c>
      <c r="O176" s="98">
        <v>0.13226074619683739</v>
      </c>
      <c r="P176" s="98">
        <v>0.18365129083571938</v>
      </c>
      <c r="Q176" s="98">
        <v>0.2373077079070946</v>
      </c>
      <c r="R176" s="98">
        <v>0.34361677950090058</v>
      </c>
      <c r="S176" s="98">
        <v>0.34910074772079003</v>
      </c>
      <c r="T176" s="98">
        <v>0.30676074484515364</v>
      </c>
      <c r="U176" s="98">
        <v>0.34418407852316846</v>
      </c>
      <c r="V176" s="98">
        <v>0.20946019394802429</v>
      </c>
      <c r="W176" s="98">
        <v>0.17920708442036598</v>
      </c>
      <c r="DA176" s="63" t="s">
        <v>1904</v>
      </c>
    </row>
    <row r="177" spans="1:105" ht="12" customHeight="1" x14ac:dyDescent="0.25">
      <c r="A177" s="109" t="s">
        <v>120</v>
      </c>
      <c r="B177" s="33">
        <v>0.84593427609432437</v>
      </c>
      <c r="C177" s="33">
        <v>0.87008880875051076</v>
      </c>
      <c r="D177" s="33">
        <v>0.81722888845909891</v>
      </c>
      <c r="E177" s="33">
        <v>0.78445866852379187</v>
      </c>
      <c r="F177" s="33">
        <v>0.79813880440886187</v>
      </c>
      <c r="G177" s="33">
        <v>0.80501892993134816</v>
      </c>
      <c r="H177" s="33">
        <v>0.95907465590171115</v>
      </c>
      <c r="I177" s="33">
        <v>0.98852422180576893</v>
      </c>
      <c r="J177" s="33">
        <v>1.0474909166342601</v>
      </c>
      <c r="K177" s="33">
        <v>1.032210539802455</v>
      </c>
      <c r="L177" s="33">
        <v>1.1274368758735369</v>
      </c>
      <c r="M177" s="33">
        <v>1.0540786261483126</v>
      </c>
      <c r="N177" s="33">
        <v>1.0746020820020155</v>
      </c>
      <c r="O177" s="33">
        <v>1.0022298034669945</v>
      </c>
      <c r="P177" s="33">
        <v>0.90173907768812833</v>
      </c>
      <c r="Q177" s="33">
        <v>0.91729964694377608</v>
      </c>
      <c r="R177" s="33">
        <v>1.0519942581866197</v>
      </c>
      <c r="S177" s="33">
        <v>1.111324850858679</v>
      </c>
      <c r="T177" s="33">
        <v>1.1271157587424336</v>
      </c>
      <c r="U177" s="33">
        <v>1.2730517802758055</v>
      </c>
      <c r="V177" s="33">
        <v>1.2678020885986185</v>
      </c>
      <c r="W177" s="33">
        <v>1.455124768589249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0.58695398206208949</v>
      </c>
      <c r="C3" s="119">
        <f>IF(RES_hhdet_tes!C3=0,"",RES_hhdet_tes!C3/RES_hhdet_fec!C3)</f>
        <v>0.58802364586145361</v>
      </c>
      <c r="D3" s="119">
        <f>IF(RES_hhdet_tes!D3=0,"",RES_hhdet_tes!D3/RES_hhdet_fec!D3)</f>
        <v>0.58903428046500772</v>
      </c>
      <c r="E3" s="119">
        <f>IF(RES_hhdet_tes!E3=0,"",RES_hhdet_tes!E3/RES_hhdet_fec!E3)</f>
        <v>0.59111703726511611</v>
      </c>
      <c r="F3" s="119">
        <f>IF(RES_hhdet_tes!F3=0,"",RES_hhdet_tes!F3/RES_hhdet_fec!F3)</f>
        <v>0.59308450966106219</v>
      </c>
      <c r="G3" s="119">
        <f>IF(RES_hhdet_tes!G3=0,"",RES_hhdet_tes!G3/RES_hhdet_fec!G3)</f>
        <v>0.59643410414852471</v>
      </c>
      <c r="H3" s="119">
        <f>IF(RES_hhdet_tes!H3=0,"",RES_hhdet_tes!H3/RES_hhdet_fec!H3)</f>
        <v>0.59818329057540398</v>
      </c>
      <c r="I3" s="119">
        <f>IF(RES_hhdet_tes!I3=0,"",RES_hhdet_tes!I3/RES_hhdet_fec!I3)</f>
        <v>0.60091622709620085</v>
      </c>
      <c r="J3" s="119">
        <f>IF(RES_hhdet_tes!J3=0,"",RES_hhdet_tes!J3/RES_hhdet_fec!J3)</f>
        <v>0.60016740764964849</v>
      </c>
      <c r="K3" s="119">
        <f>IF(RES_hhdet_tes!K3=0,"",RES_hhdet_tes!K3/RES_hhdet_fec!K3)</f>
        <v>0.60152202293141532</v>
      </c>
      <c r="L3" s="119">
        <f>IF(RES_hhdet_tes!L3=0,"",RES_hhdet_tes!L3/RES_hhdet_fec!L3)</f>
        <v>0.60438486527518231</v>
      </c>
      <c r="M3" s="119">
        <f>IF(RES_hhdet_tes!M3=0,"",RES_hhdet_tes!M3/RES_hhdet_fec!M3)</f>
        <v>0.62592643248028301</v>
      </c>
      <c r="N3" s="119">
        <f>IF(RES_hhdet_tes!N3=0,"",RES_hhdet_tes!N3/RES_hhdet_fec!N3)</f>
        <v>0.64680781908762464</v>
      </c>
      <c r="O3" s="119">
        <f>IF(RES_hhdet_tes!O3=0,"",RES_hhdet_tes!O3/RES_hhdet_fec!O3)</f>
        <v>0.66329511955975495</v>
      </c>
      <c r="P3" s="119">
        <f>IF(RES_hhdet_tes!P3=0,"",RES_hhdet_tes!P3/RES_hhdet_fec!P3)</f>
        <v>0.66314374902411388</v>
      </c>
      <c r="Q3" s="119">
        <f>IF(RES_hhdet_tes!Q3=0,"",RES_hhdet_tes!Q3/RES_hhdet_fec!Q3)</f>
        <v>0.6638714526670656</v>
      </c>
      <c r="R3" s="119">
        <f>IF(RES_hhdet_tes!R3=0,"",RES_hhdet_tes!R3/RES_hhdet_fec!R3)</f>
        <v>0.67180175935691777</v>
      </c>
      <c r="S3" s="119">
        <f>IF(RES_hhdet_tes!S3=0,"",RES_hhdet_tes!S3/RES_hhdet_fec!S3)</f>
        <v>0.670071806690272</v>
      </c>
      <c r="T3" s="119">
        <f>IF(RES_hhdet_tes!T3=0,"",RES_hhdet_tes!T3/RES_hhdet_fec!T3)</f>
        <v>0.67338973338351937</v>
      </c>
      <c r="U3" s="119">
        <f>IF(RES_hhdet_tes!U3=0,"",RES_hhdet_tes!U3/RES_hhdet_fec!U3)</f>
        <v>0.67498758214573151</v>
      </c>
      <c r="V3" s="119">
        <f>IF(RES_hhdet_tes!V3=0,"",RES_hhdet_tes!V3/RES_hhdet_fec!V3)</f>
        <v>0.68123974232886564</v>
      </c>
      <c r="W3" s="119">
        <f>IF(RES_hhdet_tes!W3=0,"",RES_hhdet_tes!W3/RES_hhdet_fec!W3)</f>
        <v>0.68824093320727964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0.58402145077506196</v>
      </c>
      <c r="C4" s="124">
        <f>IF(RES_hhdet_tes!C4=0,"",RES_hhdet_tes!C4/RES_hhdet_fec!C4)</f>
        <v>0.58403927100789699</v>
      </c>
      <c r="D4" s="124">
        <f>IF(RES_hhdet_tes!D4=0,"",RES_hhdet_tes!D4/RES_hhdet_fec!D4)</f>
        <v>0.58621048850663637</v>
      </c>
      <c r="E4" s="124">
        <f>IF(RES_hhdet_tes!E4=0,"",RES_hhdet_tes!E4/RES_hhdet_fec!E4)</f>
        <v>0.58712881404251616</v>
      </c>
      <c r="F4" s="124">
        <f>IF(RES_hhdet_tes!F4=0,"",RES_hhdet_tes!F4/RES_hhdet_fec!F4)</f>
        <v>0.59073086892813964</v>
      </c>
      <c r="G4" s="124">
        <f>IF(RES_hhdet_tes!G4=0,"",RES_hhdet_tes!G4/RES_hhdet_fec!G4)</f>
        <v>0.59415289529499582</v>
      </c>
      <c r="H4" s="124">
        <f>IF(RES_hhdet_tes!H4=0,"",RES_hhdet_tes!H4/RES_hhdet_fec!H4)</f>
        <v>0.59524479690419563</v>
      </c>
      <c r="I4" s="124">
        <f>IF(RES_hhdet_tes!I4=0,"",RES_hhdet_tes!I4/RES_hhdet_fec!I4)</f>
        <v>0.59622056192728745</v>
      </c>
      <c r="J4" s="124">
        <f>IF(RES_hhdet_tes!J4=0,"",RES_hhdet_tes!J4/RES_hhdet_fec!J4)</f>
        <v>0.59619096603454647</v>
      </c>
      <c r="K4" s="124">
        <f>IF(RES_hhdet_tes!K4=0,"",RES_hhdet_tes!K4/RES_hhdet_fec!K4)</f>
        <v>0.59616643193276031</v>
      </c>
      <c r="L4" s="124">
        <f>IF(RES_hhdet_tes!L4=0,"",RES_hhdet_tes!L4/RES_hhdet_fec!L4)</f>
        <v>0.59967167850885028</v>
      </c>
      <c r="M4" s="124">
        <f>IF(RES_hhdet_tes!M4=0,"",RES_hhdet_tes!M4/RES_hhdet_fec!M4)</f>
        <v>0.62323491824317301</v>
      </c>
      <c r="N4" s="124">
        <f>IF(RES_hhdet_tes!N4=0,"",RES_hhdet_tes!N4/RES_hhdet_fec!N4)</f>
        <v>0.64502899927612634</v>
      </c>
      <c r="O4" s="124">
        <f>IF(RES_hhdet_tes!O4=0,"",RES_hhdet_tes!O4/RES_hhdet_fec!O4)</f>
        <v>0.66293783152388241</v>
      </c>
      <c r="P4" s="124">
        <f>IF(RES_hhdet_tes!P4=0,"",RES_hhdet_tes!P4/RES_hhdet_fec!P4)</f>
        <v>0.66291028797108853</v>
      </c>
      <c r="Q4" s="124">
        <f>IF(RES_hhdet_tes!Q4=0,"",RES_hhdet_tes!Q4/RES_hhdet_fec!Q4)</f>
        <v>0.66290701832725496</v>
      </c>
      <c r="R4" s="124">
        <f>IF(RES_hhdet_tes!R4=0,"",RES_hhdet_tes!R4/RES_hhdet_fec!R4)</f>
        <v>0.66294193298477055</v>
      </c>
      <c r="S4" s="124">
        <f>IF(RES_hhdet_tes!S4=0,"",RES_hhdet_tes!S4/RES_hhdet_fec!S4)</f>
        <v>0.66297946864825918</v>
      </c>
      <c r="T4" s="124">
        <f>IF(RES_hhdet_tes!T4=0,"",RES_hhdet_tes!T4/RES_hhdet_fec!T4)</f>
        <v>0.66655698326304968</v>
      </c>
      <c r="U4" s="124">
        <f>IF(RES_hhdet_tes!U4=0,"",RES_hhdet_tes!U4/RES_hhdet_fec!U4)</f>
        <v>0.66858580400894474</v>
      </c>
      <c r="V4" s="124">
        <f>IF(RES_hhdet_tes!V4=0,"",RES_hhdet_tes!V4/RES_hhdet_fec!V4)</f>
        <v>0.67307308390085541</v>
      </c>
      <c r="W4" s="124">
        <f>IF(RES_hhdet_tes!W4=0,"",RES_hhdet_tes!W4/RES_hhdet_fec!W4)</f>
        <v>0.67705104065860255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0.58173505032223283</v>
      </c>
      <c r="C5" s="111">
        <f>IF(RES_hhdet_tes!C5=0,"",RES_hhdet_tes!C5/RES_hhdet_fec!C5)</f>
        <v>0.58180100755734909</v>
      </c>
      <c r="D5" s="111">
        <f>IF(RES_hhdet_tes!D5=0,"",RES_hhdet_tes!D5/RES_hhdet_fec!D5)</f>
        <v>0.58402394776989541</v>
      </c>
      <c r="E5" s="111">
        <f>IF(RES_hhdet_tes!E5=0,"",RES_hhdet_tes!E5/RES_hhdet_fec!E5)</f>
        <v>0.58498969376465881</v>
      </c>
      <c r="F5" s="111">
        <f>IF(RES_hhdet_tes!F5=0,"",RES_hhdet_tes!F5/RES_hhdet_fec!F5)</f>
        <v>0.58863136848439179</v>
      </c>
      <c r="G5" s="111">
        <f>IF(RES_hhdet_tes!G5=0,"",RES_hhdet_tes!G5/RES_hhdet_fec!G5)</f>
        <v>0.59210688338829021</v>
      </c>
      <c r="H5" s="111">
        <f>IF(RES_hhdet_tes!H5=0,"",RES_hhdet_tes!H5/RES_hhdet_fec!H5)</f>
        <v>0.5932290831129069</v>
      </c>
      <c r="I5" s="111">
        <f>IF(RES_hhdet_tes!I5=0,"",RES_hhdet_tes!I5/RES_hhdet_fec!I5)</f>
        <v>0.59424594707820033</v>
      </c>
      <c r="J5" s="111">
        <f>IF(RES_hhdet_tes!J5=0,"",RES_hhdet_tes!J5/RES_hhdet_fec!J5)</f>
        <v>0.59425341463685588</v>
      </c>
      <c r="K5" s="111">
        <f>IF(RES_hhdet_tes!K5=0,"",RES_hhdet_tes!K5/RES_hhdet_fec!K5)</f>
        <v>0.59426764088120421</v>
      </c>
      <c r="L5" s="111">
        <f>IF(RES_hhdet_tes!L5=0,"",RES_hhdet_tes!L5/RES_hhdet_fec!L5)</f>
        <v>0.59777788330919424</v>
      </c>
      <c r="M5" s="111">
        <f>IF(RES_hhdet_tes!M5=0,"",RES_hhdet_tes!M5/RES_hhdet_fec!M5)</f>
        <v>0.62140404561367968</v>
      </c>
      <c r="N5" s="111">
        <f>IF(RES_hhdet_tes!N5=0,"",RES_hhdet_tes!N5/RES_hhdet_fec!N5)</f>
        <v>0.6432581928392469</v>
      </c>
      <c r="O5" s="111">
        <f>IF(RES_hhdet_tes!O5=0,"",RES_hhdet_tes!O5/RES_hhdet_fec!O5)</f>
        <v>0.66122360909417455</v>
      </c>
      <c r="P5" s="111">
        <f>IF(RES_hhdet_tes!P5=0,"",RES_hhdet_tes!P5/RES_hhdet_fec!P5)</f>
        <v>0.66120655082061863</v>
      </c>
      <c r="Q5" s="111">
        <f>IF(RES_hhdet_tes!Q5=0,"",RES_hhdet_tes!Q5/RES_hhdet_fec!Q5)</f>
        <v>0.66121197814665045</v>
      </c>
      <c r="R5" s="111">
        <f>IF(RES_hhdet_tes!R5=0,"",RES_hhdet_tes!R5/RES_hhdet_fec!R5)</f>
        <v>0.66126022854757815</v>
      </c>
      <c r="S5" s="111">
        <f>IF(RES_hhdet_tes!S5=0,"",RES_hhdet_tes!S5/RES_hhdet_fec!S5)</f>
        <v>0.66130650175541028</v>
      </c>
      <c r="T5" s="111">
        <f>IF(RES_hhdet_tes!T5=0,"",RES_hhdet_tes!T5/RES_hhdet_fec!T5)</f>
        <v>0.66489995746464259</v>
      </c>
      <c r="U5" s="111">
        <f>IF(RES_hhdet_tes!U5=0,"",RES_hhdet_tes!U5/RES_hhdet_fec!U5)</f>
        <v>0.66693749710345018</v>
      </c>
      <c r="V5" s="111">
        <f>IF(RES_hhdet_tes!V5=0,"",RES_hhdet_tes!V5/RES_hhdet_fec!V5)</f>
        <v>0.67143610293732414</v>
      </c>
      <c r="W5" s="111">
        <f>IF(RES_hhdet_tes!W5=0,"",RES_hhdet_tes!W5/RES_hhdet_fec!W5)</f>
        <v>0.6754295061343728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2.0381764712777901</v>
      </c>
      <c r="C7" s="124">
        <f>IF(RES_hhdet_tes!C7=0,"",RES_hhdet_tes!C7/RES_hhdet_fec!C7)</f>
        <v>2.128631683269044</v>
      </c>
      <c r="D7" s="124">
        <f>IF(RES_hhdet_tes!D7=0,"",RES_hhdet_tes!D7/RES_hhdet_fec!D7)</f>
        <v>2.3656620744081929</v>
      </c>
      <c r="E7" s="124">
        <f>IF(RES_hhdet_tes!E7=0,"",RES_hhdet_tes!E7/RES_hhdet_fec!E7)</f>
        <v>2.4776386639581625</v>
      </c>
      <c r="F7" s="124">
        <f>IF(RES_hhdet_tes!F7=0,"",RES_hhdet_tes!F7/RES_hhdet_fec!F7)</f>
        <v>2.7156106999136411</v>
      </c>
      <c r="G7" s="124">
        <f>IF(RES_hhdet_tes!G7=0,"",RES_hhdet_tes!G7/RES_hhdet_fec!G7)</f>
        <v>2.9376615620837843</v>
      </c>
      <c r="H7" s="124">
        <f>IF(RES_hhdet_tes!H7=0,"",RES_hhdet_tes!H7/RES_hhdet_fec!H7)</f>
        <v>3.0429259354455778</v>
      </c>
      <c r="I7" s="124">
        <f>IF(RES_hhdet_tes!I7=0,"",RES_hhdet_tes!I7/RES_hhdet_fec!I7)</f>
        <v>3.057891381356149</v>
      </c>
      <c r="J7" s="124">
        <f>IF(RES_hhdet_tes!J7=0,"",RES_hhdet_tes!J7/RES_hhdet_fec!J7)</f>
        <v>3.0924414350497851</v>
      </c>
      <c r="K7" s="124">
        <f>IF(RES_hhdet_tes!K7=0,"",RES_hhdet_tes!K7/RES_hhdet_fec!K7)</f>
        <v>3.114910396701005</v>
      </c>
      <c r="L7" s="124">
        <f>IF(RES_hhdet_tes!L7=0,"",RES_hhdet_tes!L7/RES_hhdet_fec!L7)</f>
        <v>3.1893139103940333</v>
      </c>
      <c r="M7" s="124">
        <f>IF(RES_hhdet_tes!M7=0,"",RES_hhdet_tes!M7/RES_hhdet_fec!M7)</f>
        <v>3.3017846897495073</v>
      </c>
      <c r="N7" s="124">
        <f>IF(RES_hhdet_tes!N7=0,"",RES_hhdet_tes!N7/RES_hhdet_fec!N7)</f>
        <v>3.7218882266754343</v>
      </c>
      <c r="O7" s="124">
        <f>IF(RES_hhdet_tes!O7=0,"",RES_hhdet_tes!O7/RES_hhdet_fec!O7)</f>
        <v>4.0424777329886643</v>
      </c>
      <c r="P7" s="124">
        <f>IF(RES_hhdet_tes!P7=0,"",RES_hhdet_tes!P7/RES_hhdet_fec!P7)</f>
        <v>4.1290887615250664</v>
      </c>
      <c r="Q7" s="124">
        <f>IF(RES_hhdet_tes!Q7=0,"",RES_hhdet_tes!Q7/RES_hhdet_fec!Q7)</f>
        <v>4.1474198336011066</v>
      </c>
      <c r="R7" s="124">
        <f>IF(RES_hhdet_tes!R7=0,"",RES_hhdet_tes!R7/RES_hhdet_fec!R7)</f>
        <v>4.151423261584231</v>
      </c>
      <c r="S7" s="124">
        <f>IF(RES_hhdet_tes!S7=0,"",RES_hhdet_tes!S7/RES_hhdet_fec!S7)</f>
        <v>4.1735746350342326</v>
      </c>
      <c r="T7" s="124">
        <f>IF(RES_hhdet_tes!T7=0,"",RES_hhdet_tes!T7/RES_hhdet_fec!T7)</f>
        <v>4.2052354088596609</v>
      </c>
      <c r="U7" s="124">
        <f>IF(RES_hhdet_tes!U7=0,"",RES_hhdet_tes!U7/RES_hhdet_fec!U7)</f>
        <v>4.2456766126682037</v>
      </c>
      <c r="V7" s="124">
        <f>IF(RES_hhdet_tes!V7=0,"",RES_hhdet_tes!V7/RES_hhdet_fec!V7)</f>
        <v>4.3195959520410137</v>
      </c>
      <c r="W7" s="124">
        <f>IF(RES_hhdet_tes!W7=0,"",RES_hhdet_tes!W7/RES_hhdet_fec!W7)</f>
        <v>4.4394353067583241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2.0381764712777901</v>
      </c>
      <c r="C8" s="111">
        <f>IF(RES_hhdet_tes!C8=0,"",RES_hhdet_tes!C8/RES_hhdet_fec!C8)</f>
        <v>2.128631683269044</v>
      </c>
      <c r="D8" s="111">
        <f>IF(RES_hhdet_tes!D8=0,"",RES_hhdet_tes!D8/RES_hhdet_fec!D8)</f>
        <v>2.3656620744081929</v>
      </c>
      <c r="E8" s="111">
        <f>IF(RES_hhdet_tes!E8=0,"",RES_hhdet_tes!E8/RES_hhdet_fec!E8)</f>
        <v>2.4776386639581625</v>
      </c>
      <c r="F8" s="111">
        <f>IF(RES_hhdet_tes!F8=0,"",RES_hhdet_tes!F8/RES_hhdet_fec!F8)</f>
        <v>2.7156106999136411</v>
      </c>
      <c r="G8" s="111">
        <f>IF(RES_hhdet_tes!G8=0,"",RES_hhdet_tes!G8/RES_hhdet_fec!G8)</f>
        <v>2.9376615620837843</v>
      </c>
      <c r="H8" s="111">
        <f>IF(RES_hhdet_tes!H8=0,"",RES_hhdet_tes!H8/RES_hhdet_fec!H8)</f>
        <v>3.0429259354455778</v>
      </c>
      <c r="I8" s="111">
        <f>IF(RES_hhdet_tes!I8=0,"",RES_hhdet_tes!I8/RES_hhdet_fec!I8)</f>
        <v>3.057891381356149</v>
      </c>
      <c r="J8" s="111">
        <f>IF(RES_hhdet_tes!J8=0,"",RES_hhdet_tes!J8/RES_hhdet_fec!J8)</f>
        <v>3.0924414350497851</v>
      </c>
      <c r="K8" s="111">
        <f>IF(RES_hhdet_tes!K8=0,"",RES_hhdet_tes!K8/RES_hhdet_fec!K8)</f>
        <v>3.114910396701005</v>
      </c>
      <c r="L8" s="111">
        <f>IF(RES_hhdet_tes!L8=0,"",RES_hhdet_tes!L8/RES_hhdet_fec!L8)</f>
        <v>3.1893139103940333</v>
      </c>
      <c r="M8" s="111">
        <f>IF(RES_hhdet_tes!M8=0,"",RES_hhdet_tes!M8/RES_hhdet_fec!M8)</f>
        <v>3.3017846897495073</v>
      </c>
      <c r="N8" s="111">
        <f>IF(RES_hhdet_tes!N8=0,"",RES_hhdet_tes!N8/RES_hhdet_fec!N8)</f>
        <v>3.7218882266754343</v>
      </c>
      <c r="O8" s="111">
        <f>IF(RES_hhdet_tes!O8=0,"",RES_hhdet_tes!O8/RES_hhdet_fec!O8)</f>
        <v>4.0424777329886643</v>
      </c>
      <c r="P8" s="111">
        <f>IF(RES_hhdet_tes!P8=0,"",RES_hhdet_tes!P8/RES_hhdet_fec!P8)</f>
        <v>4.1290887615250664</v>
      </c>
      <c r="Q8" s="111">
        <f>IF(RES_hhdet_tes!Q8=0,"",RES_hhdet_tes!Q8/RES_hhdet_fec!Q8)</f>
        <v>4.1474198336011066</v>
      </c>
      <c r="R8" s="111">
        <f>IF(RES_hhdet_tes!R8=0,"",RES_hhdet_tes!R8/RES_hhdet_fec!R8)</f>
        <v>4.151423261584231</v>
      </c>
      <c r="S8" s="111">
        <f>IF(RES_hhdet_tes!S8=0,"",RES_hhdet_tes!S8/RES_hhdet_fec!S8)</f>
        <v>4.1735746350342326</v>
      </c>
      <c r="T8" s="111">
        <f>IF(RES_hhdet_tes!T8=0,"",RES_hhdet_tes!T8/RES_hhdet_fec!T8)</f>
        <v>4.2052354088596609</v>
      </c>
      <c r="U8" s="111">
        <f>IF(RES_hhdet_tes!U8=0,"",RES_hhdet_tes!U8/RES_hhdet_fec!U8)</f>
        <v>4.2456766126682037</v>
      </c>
      <c r="V8" s="111">
        <f>IF(RES_hhdet_tes!V8=0,"",RES_hhdet_tes!V8/RES_hhdet_fec!V8)</f>
        <v>4.3195959520410137</v>
      </c>
      <c r="W8" s="111">
        <f>IF(RES_hhdet_tes!W8=0,"",RES_hhdet_tes!W8/RES_hhdet_fec!W8)</f>
        <v>4.4394353067583241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0.57472716423622616</v>
      </c>
      <c r="C9" s="124">
        <f>IF(RES_hhdet_tes!C9=0,"",RES_hhdet_tes!C9/RES_hhdet_fec!C9)</f>
        <v>0.57528827015617656</v>
      </c>
      <c r="D9" s="124">
        <f>IF(RES_hhdet_tes!D9=0,"",RES_hhdet_tes!D9/RES_hhdet_fec!D9)</f>
        <v>0.57707393335746104</v>
      </c>
      <c r="E9" s="124">
        <f>IF(RES_hhdet_tes!E9=0,"",RES_hhdet_tes!E9/RES_hhdet_fec!E9)</f>
        <v>0.57876990503136017</v>
      </c>
      <c r="F9" s="124">
        <f>IF(RES_hhdet_tes!F9=0,"",RES_hhdet_tes!F9/RES_hhdet_fec!F9)</f>
        <v>0.58176741684521505</v>
      </c>
      <c r="G9" s="124">
        <f>IF(RES_hhdet_tes!G9=0,"",RES_hhdet_tes!G9/RES_hhdet_fec!G9)</f>
        <v>0.58518856913918327</v>
      </c>
      <c r="H9" s="124">
        <f>IF(RES_hhdet_tes!H9=0,"",RES_hhdet_tes!H9/RES_hhdet_fec!H9)</f>
        <v>0.58669448431497251</v>
      </c>
      <c r="I9" s="124">
        <f>IF(RES_hhdet_tes!I9=0,"",RES_hhdet_tes!I9/RES_hhdet_fec!I9)</f>
        <v>0.59833927392876385</v>
      </c>
      <c r="J9" s="124">
        <f>IF(RES_hhdet_tes!J9=0,"",RES_hhdet_tes!J9/RES_hhdet_fec!J9)</f>
        <v>0.60643503397683607</v>
      </c>
      <c r="K9" s="124">
        <f>IF(RES_hhdet_tes!K9=0,"",RES_hhdet_tes!K9/RES_hhdet_fec!K9)</f>
        <v>0.61454559670894071</v>
      </c>
      <c r="L9" s="124">
        <f>IF(RES_hhdet_tes!L9=0,"",RES_hhdet_tes!L9/RES_hhdet_fec!L9)</f>
        <v>0.61677881177217375</v>
      </c>
      <c r="M9" s="124">
        <f>IF(RES_hhdet_tes!M9=0,"",RES_hhdet_tes!M9/RES_hhdet_fec!M9)</f>
        <v>0.63219348896391769</v>
      </c>
      <c r="N9" s="124">
        <f>IF(RES_hhdet_tes!N9=0,"",RES_hhdet_tes!N9/RES_hhdet_fec!N9)</f>
        <v>0.64835335563496221</v>
      </c>
      <c r="O9" s="124">
        <f>IF(RES_hhdet_tes!O9=0,"",RES_hhdet_tes!O9/RES_hhdet_fec!O9)</f>
        <v>0.66071632908501332</v>
      </c>
      <c r="P9" s="124">
        <f>IF(RES_hhdet_tes!P9=0,"",RES_hhdet_tes!P9/RES_hhdet_fec!P9)</f>
        <v>0.66325870798867048</v>
      </c>
      <c r="Q9" s="124">
        <f>IF(RES_hhdet_tes!Q9=0,"",RES_hhdet_tes!Q9/RES_hhdet_fec!Q9)</f>
        <v>0.67336410601963903</v>
      </c>
      <c r="R9" s="124">
        <f>IF(RES_hhdet_tes!R9=0,"",RES_hhdet_tes!R9/RES_hhdet_fec!R9)</f>
        <v>0.68917738369519699</v>
      </c>
      <c r="S9" s="124">
        <f>IF(RES_hhdet_tes!S9=0,"",RES_hhdet_tes!S9/RES_hhdet_fec!S9)</f>
        <v>0.70392448598650226</v>
      </c>
      <c r="T9" s="124">
        <f>IF(RES_hhdet_tes!T9=0,"",RES_hhdet_tes!T9/RES_hhdet_fec!T9)</f>
        <v>0.71362643789065205</v>
      </c>
      <c r="U9" s="124">
        <f>IF(RES_hhdet_tes!U9=0,"",RES_hhdet_tes!U9/RES_hhdet_fec!U9)</f>
        <v>0.71541015469676794</v>
      </c>
      <c r="V9" s="124">
        <f>IF(RES_hhdet_tes!V9=0,"",RES_hhdet_tes!V9/RES_hhdet_fec!V9)</f>
        <v>0.72547231756628272</v>
      </c>
      <c r="W9" s="124">
        <f>IF(RES_hhdet_tes!W9=0,"",RES_hhdet_tes!W9/RES_hhdet_fec!W9)</f>
        <v>0.74191181495613667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0.57250278447223024</v>
      </c>
      <c r="C10" s="111">
        <f>IF(RES_hhdet_tes!C10=0,"",RES_hhdet_tes!C10/RES_hhdet_fec!C10)</f>
        <v>0.57288254289794371</v>
      </c>
      <c r="D10" s="111">
        <f>IF(RES_hhdet_tes!D10=0,"",RES_hhdet_tes!D10/RES_hhdet_fec!D10)</f>
        <v>0.57476514007022017</v>
      </c>
      <c r="E10" s="111">
        <f>IF(RES_hhdet_tes!E10=0,"",RES_hhdet_tes!E10/RES_hhdet_fec!E10)</f>
        <v>0.57644277218700746</v>
      </c>
      <c r="F10" s="111">
        <f>IF(RES_hhdet_tes!F10=0,"",RES_hhdet_tes!F10/RES_hhdet_fec!F10)</f>
        <v>0.58001127487872906</v>
      </c>
      <c r="G10" s="111">
        <f>IF(RES_hhdet_tes!G10=0,"",RES_hhdet_tes!G10/RES_hhdet_fec!G10)</f>
        <v>0.58263560164108885</v>
      </c>
      <c r="H10" s="111">
        <f>IF(RES_hhdet_tes!H10=0,"",RES_hhdet_tes!H10/RES_hhdet_fec!H10)</f>
        <v>0.58467106030908811</v>
      </c>
      <c r="I10" s="111">
        <f>IF(RES_hhdet_tes!I10=0,"",RES_hhdet_tes!I10/RES_hhdet_fec!I10)</f>
        <v>0.59605604058117434</v>
      </c>
      <c r="J10" s="111">
        <f>IF(RES_hhdet_tes!J10=0,"",RES_hhdet_tes!J10/RES_hhdet_fec!J10)</f>
        <v>0.60517452789001691</v>
      </c>
      <c r="K10" s="111">
        <f>IF(RES_hhdet_tes!K10=0,"",RES_hhdet_tes!K10/RES_hhdet_fec!K10)</f>
        <v>0.61337287147201658</v>
      </c>
      <c r="L10" s="111">
        <f>IF(RES_hhdet_tes!L10=0,"",RES_hhdet_tes!L10/RES_hhdet_fec!L10)</f>
        <v>0.61592103546943056</v>
      </c>
      <c r="M10" s="111">
        <f>IF(RES_hhdet_tes!M10=0,"",RES_hhdet_tes!M10/RES_hhdet_fec!M10)</f>
        <v>0.62984598649452461</v>
      </c>
      <c r="N10" s="111">
        <f>IF(RES_hhdet_tes!N10=0,"",RES_hhdet_tes!N10/RES_hhdet_fec!N10)</f>
        <v>0.64685264999912762</v>
      </c>
      <c r="O10" s="111">
        <f>IF(RES_hhdet_tes!O10=0,"",RES_hhdet_tes!O10/RES_hhdet_fec!O10)</f>
        <v>0.6602715326611085</v>
      </c>
      <c r="P10" s="111">
        <f>IF(RES_hhdet_tes!P10=0,"",RES_hhdet_tes!P10/RES_hhdet_fec!P10)</f>
        <v>0.66304412626595965</v>
      </c>
      <c r="Q10" s="111">
        <f>IF(RES_hhdet_tes!Q10=0,"",RES_hhdet_tes!Q10/RES_hhdet_fec!Q10)</f>
        <v>0.67332474465453063</v>
      </c>
      <c r="R10" s="111">
        <f>IF(RES_hhdet_tes!R10=0,"",RES_hhdet_tes!R10/RES_hhdet_fec!R10)</f>
        <v>0.68972279458899866</v>
      </c>
      <c r="S10" s="111">
        <f>IF(RES_hhdet_tes!S10=0,"",RES_hhdet_tes!S10/RES_hhdet_fec!S10)</f>
        <v>0.70449769512176308</v>
      </c>
      <c r="T10" s="111">
        <f>IF(RES_hhdet_tes!T10=0,"",RES_hhdet_tes!T10/RES_hhdet_fec!T10)</f>
        <v>0.71414908025333801</v>
      </c>
      <c r="U10" s="111">
        <f>IF(RES_hhdet_tes!U10=0,"",RES_hhdet_tes!U10/RES_hhdet_fec!U10)</f>
        <v>0.71567808719942072</v>
      </c>
      <c r="V10" s="111">
        <f>IF(RES_hhdet_tes!V10=0,"",RES_hhdet_tes!V10/RES_hhdet_fec!V10)</f>
        <v>0.72535760550589956</v>
      </c>
      <c r="W10" s="111">
        <f>IF(RES_hhdet_tes!W10=0,"",RES_hhdet_tes!W10/RES_hhdet_fec!W10)</f>
        <v>0.7415318652807682</v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0.61313045389752596</v>
      </c>
      <c r="C15" s="112">
        <f>IF(RES_hhdet_tes!C15=0,"",RES_hhdet_tes!C15/RES_hhdet_fec!C15)</f>
        <v>0.61313045389752596</v>
      </c>
      <c r="D15" s="112">
        <f>IF(RES_hhdet_tes!D15=0,"",RES_hhdet_tes!D15/RES_hhdet_fec!D15)</f>
        <v>0.61830106786070227</v>
      </c>
      <c r="E15" s="112">
        <f>IF(RES_hhdet_tes!E15=0,"",RES_hhdet_tes!E15/RES_hhdet_fec!E15)</f>
        <v>0.62087093747804611</v>
      </c>
      <c r="F15" s="112">
        <f>IF(RES_hhdet_tes!F15=0,"",RES_hhdet_tes!F15/RES_hhdet_fec!F15)</f>
        <v>0.62391301853691739</v>
      </c>
      <c r="G15" s="112">
        <f>IF(RES_hhdet_tes!G15=0,"",RES_hhdet_tes!G15/RES_hhdet_fec!G15)</f>
        <v>0.63345774055188808</v>
      </c>
      <c r="H15" s="112">
        <f>IF(RES_hhdet_tes!H15=0,"",RES_hhdet_tes!H15/RES_hhdet_fec!H15)</f>
        <v>0.64238169849052051</v>
      </c>
      <c r="I15" s="112">
        <f>IF(RES_hhdet_tes!I15=0,"",RES_hhdet_tes!I15/RES_hhdet_fec!I15)</f>
        <v>0.64343462096126791</v>
      </c>
      <c r="J15" s="112">
        <f>IF(RES_hhdet_tes!J15=0,"",RES_hhdet_tes!J15/RES_hhdet_fec!J15)</f>
        <v>0.6434346209612678</v>
      </c>
      <c r="K15" s="112">
        <f>IF(RES_hhdet_tes!K15=0,"",RES_hhdet_tes!K15/RES_hhdet_fec!K15)</f>
        <v>0.64343462096126791</v>
      </c>
      <c r="L15" s="112">
        <f>IF(RES_hhdet_tes!L15=0,"",RES_hhdet_tes!L15/RES_hhdet_fec!L15)</f>
        <v>0.64343462096126791</v>
      </c>
      <c r="M15" s="112">
        <f>IF(RES_hhdet_tes!M15=0,"",RES_hhdet_tes!M15/RES_hhdet_fec!M15)</f>
        <v>0.65790980253314368</v>
      </c>
      <c r="N15" s="112">
        <f>IF(RES_hhdet_tes!N15=0,"",RES_hhdet_tes!N15/RES_hhdet_fec!N15)</f>
        <v>0.66131296684046492</v>
      </c>
      <c r="O15" s="112">
        <f>IF(RES_hhdet_tes!O15=0,"",RES_hhdet_tes!O15/RES_hhdet_fec!O15)</f>
        <v>0.66541672342712377</v>
      </c>
      <c r="P15" s="112">
        <f>IF(RES_hhdet_tes!P15=0,"",RES_hhdet_tes!P15/RES_hhdet_fec!P15)</f>
        <v>0.67424041609405538</v>
      </c>
      <c r="Q15" s="112">
        <f>IF(RES_hhdet_tes!Q15=0,"",RES_hhdet_tes!Q15/RES_hhdet_fec!Q15)</f>
        <v>0.67488622343178262</v>
      </c>
      <c r="R15" s="112">
        <f>IF(RES_hhdet_tes!R15=0,"",RES_hhdet_tes!R15/RES_hhdet_fec!R15)</f>
        <v>0.68027202155838484</v>
      </c>
      <c r="S15" s="112">
        <f>IF(RES_hhdet_tes!S15=0,"",RES_hhdet_tes!S15/RES_hhdet_fec!S15)</f>
        <v>0.68568716419181475</v>
      </c>
      <c r="T15" s="112">
        <f>IF(RES_hhdet_tes!T15=0,"",RES_hhdet_tes!T15/RES_hhdet_fec!T15)</f>
        <v>0.69063121341647271</v>
      </c>
      <c r="U15" s="112">
        <f>IF(RES_hhdet_tes!U15=0,"",RES_hhdet_tes!U15/RES_hhdet_fec!U15)</f>
        <v>0.70144840301224587</v>
      </c>
      <c r="V15" s="112">
        <f>IF(RES_hhdet_tes!V15=0,"",RES_hhdet_tes!V15/RES_hhdet_fec!V15)</f>
        <v>0.73342999171213297</v>
      </c>
      <c r="W15" s="112">
        <f>IF(RES_hhdet_tes!W15=0,"",RES_hhdet_tes!W15/RES_hhdet_fec!W15)</f>
        <v>0.76800575916432434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0.64943016473834747</v>
      </c>
      <c r="C19" s="124">
        <f>IF(RES_hhdet_tes!C19=0,"",RES_hhdet_tes!C19/RES_hhdet_fec!C19)</f>
        <v>0.65477038630440998</v>
      </c>
      <c r="D19" s="124">
        <f>IF(RES_hhdet_tes!D19=0,"",RES_hhdet_tes!D19/RES_hhdet_fec!D19)</f>
        <v>0.6584925244050378</v>
      </c>
      <c r="E19" s="124">
        <f>IF(RES_hhdet_tes!E19=0,"",RES_hhdet_tes!E19/RES_hhdet_fec!E19)</f>
        <v>0.66460808548344263</v>
      </c>
      <c r="F19" s="124">
        <f>IF(RES_hhdet_tes!F19=0,"",RES_hhdet_tes!F19/RES_hhdet_fec!F19)</f>
        <v>0.65521453989054101</v>
      </c>
      <c r="G19" s="124">
        <f>IF(RES_hhdet_tes!G19=0,"",RES_hhdet_tes!G19/RES_hhdet_fec!G19)</f>
        <v>0.66198582771637171</v>
      </c>
      <c r="H19" s="124">
        <f>IF(RES_hhdet_tes!H19=0,"",RES_hhdet_tes!H19/RES_hhdet_fec!H19)</f>
        <v>0.66816099434229148</v>
      </c>
      <c r="I19" s="124">
        <f>IF(RES_hhdet_tes!I19=0,"",RES_hhdet_tes!I19/RES_hhdet_fec!I19)</f>
        <v>0.68154376964496655</v>
      </c>
      <c r="J19" s="124">
        <f>IF(RES_hhdet_tes!J19=0,"",RES_hhdet_tes!J19/RES_hhdet_fec!J19)</f>
        <v>0.6653599279108795</v>
      </c>
      <c r="K19" s="124">
        <f>IF(RES_hhdet_tes!K19=0,"",RES_hhdet_tes!K19/RES_hhdet_fec!K19)</f>
        <v>0.67963252583010236</v>
      </c>
      <c r="L19" s="124">
        <f>IF(RES_hhdet_tes!L19=0,"",RES_hhdet_tes!L19/RES_hhdet_fec!L19)</f>
        <v>0.67218212709873848</v>
      </c>
      <c r="M19" s="124">
        <f>IF(RES_hhdet_tes!M19=0,"",RES_hhdet_tes!M19/RES_hhdet_fec!M19)</f>
        <v>0.66898661580523744</v>
      </c>
      <c r="N19" s="124">
        <f>IF(RES_hhdet_tes!N19=0,"",RES_hhdet_tes!N19/RES_hhdet_fec!N19)</f>
        <v>0.67825816568777786</v>
      </c>
      <c r="O19" s="124">
        <f>IF(RES_hhdet_tes!O19=0,"",RES_hhdet_tes!O19/RES_hhdet_fec!O19)</f>
        <v>0.67590801100179143</v>
      </c>
      <c r="P19" s="124">
        <f>IF(RES_hhdet_tes!P19=0,"",RES_hhdet_tes!P19/RES_hhdet_fec!P19)</f>
        <v>0.66628048494162373</v>
      </c>
      <c r="Q19" s="124">
        <f>IF(RES_hhdet_tes!Q19=0,"",RES_hhdet_tes!Q19/RES_hhdet_fec!Q19)</f>
        <v>0.66123438190640638</v>
      </c>
      <c r="R19" s="124">
        <f>IF(RES_hhdet_tes!R19=0,"",RES_hhdet_tes!R19/RES_hhdet_fec!R19)</f>
        <v>0.71957809234141978</v>
      </c>
      <c r="S19" s="124">
        <f>IF(RES_hhdet_tes!S19=0,"",RES_hhdet_tes!S19/RES_hhdet_fec!S19)</f>
        <v>0.71886714170401056</v>
      </c>
      <c r="T19" s="124">
        <f>IF(RES_hhdet_tes!T19=0,"",RES_hhdet_tes!T19/RES_hhdet_fec!T19)</f>
        <v>0.72190361465043296</v>
      </c>
      <c r="U19" s="124">
        <f>IF(RES_hhdet_tes!U19=0,"",RES_hhdet_tes!U19/RES_hhdet_fec!U19)</f>
        <v>0.72108519214555944</v>
      </c>
      <c r="V19" s="124">
        <f>IF(RES_hhdet_tes!V19=0,"",RES_hhdet_tes!V19/RES_hhdet_fec!V19)</f>
        <v>0.76411871030483791</v>
      </c>
      <c r="W19" s="124">
        <f>IF(RES_hhdet_tes!W19=0,"",RES_hhdet_tes!W19/RES_hhdet_fec!W19)</f>
        <v>0.78958871031899147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0.57435196479351314</v>
      </c>
      <c r="C20" s="111">
        <f>IF(RES_hhdet_tes!C20=0,"",RES_hhdet_tes!C20/RES_hhdet_fec!C20)</f>
        <v>0.5748790331635335</v>
      </c>
      <c r="D20" s="111">
        <f>IF(RES_hhdet_tes!D20=0,"",RES_hhdet_tes!D20/RES_hhdet_fec!D20)</f>
        <v>0.57586675815327815</v>
      </c>
      <c r="E20" s="111">
        <f>IF(RES_hhdet_tes!E20=0,"",RES_hhdet_tes!E20/RES_hhdet_fec!E20)</f>
        <v>0.57678834733703332</v>
      </c>
      <c r="F20" s="111">
        <f>IF(RES_hhdet_tes!F20=0,"",RES_hhdet_tes!F20/RES_hhdet_fec!F20)</f>
        <v>0.57799837652573438</v>
      </c>
      <c r="G20" s="111">
        <f>IF(RES_hhdet_tes!G20=0,"",RES_hhdet_tes!G20/RES_hhdet_fec!G20)</f>
        <v>0.57944597470762571</v>
      </c>
      <c r="H20" s="111">
        <f>IF(RES_hhdet_tes!H20=0,"",RES_hhdet_tes!H20/RES_hhdet_fec!H20)</f>
        <v>0.58093485961619318</v>
      </c>
      <c r="I20" s="111">
        <f>IF(RES_hhdet_tes!I20=0,"",RES_hhdet_tes!I20/RES_hhdet_fec!I20)</f>
        <v>0.58172164362570145</v>
      </c>
      <c r="J20" s="111">
        <f>IF(RES_hhdet_tes!J20=0,"",RES_hhdet_tes!J20/RES_hhdet_fec!J20)</f>
        <v>0.58189290891691703</v>
      </c>
      <c r="K20" s="111">
        <f>IF(RES_hhdet_tes!K20=0,"",RES_hhdet_tes!K20/RES_hhdet_fec!K20)</f>
        <v>0.58213530931331448</v>
      </c>
      <c r="L20" s="111">
        <f>IF(RES_hhdet_tes!L20=0,"",RES_hhdet_tes!L20/RES_hhdet_fec!L20)</f>
        <v>0.58252327322571562</v>
      </c>
      <c r="M20" s="111">
        <f>IF(RES_hhdet_tes!M20=0,"",RES_hhdet_tes!M20/RES_hhdet_fec!M20)</f>
        <v>0.58311437630596763</v>
      </c>
      <c r="N20" s="111">
        <f>IF(RES_hhdet_tes!N20=0,"",RES_hhdet_tes!N20/RES_hhdet_fec!N20)</f>
        <v>0.58363111072146445</v>
      </c>
      <c r="O20" s="111">
        <f>IF(RES_hhdet_tes!O20=0,"",RES_hhdet_tes!O20/RES_hhdet_fec!O20)</f>
        <v>0.58399153939931603</v>
      </c>
      <c r="P20" s="111">
        <f>IF(RES_hhdet_tes!P20=0,"",RES_hhdet_tes!P20/RES_hhdet_fec!P20)</f>
        <v>0.58400326369523781</v>
      </c>
      <c r="Q20" s="111">
        <f>IF(RES_hhdet_tes!Q20=0,"",RES_hhdet_tes!Q20/RES_hhdet_fec!Q20)</f>
        <v>0.5840140468614553</v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0.56603406874914886</v>
      </c>
      <c r="C21" s="111">
        <f>IF(RES_hhdet_tes!C21=0,"",RES_hhdet_tes!C21/RES_hhdet_fec!C21)</f>
        <v>0.5663005791095953</v>
      </c>
      <c r="D21" s="111">
        <f>IF(RES_hhdet_tes!D21=0,"",RES_hhdet_tes!D21/RES_hhdet_fec!D21)</f>
        <v>0.56635771796538337</v>
      </c>
      <c r="E21" s="111">
        <f>IF(RES_hhdet_tes!E21=0,"",RES_hhdet_tes!E21/RES_hhdet_fec!E21)</f>
        <v>0.56728828016842625</v>
      </c>
      <c r="F21" s="111">
        <f>IF(RES_hhdet_tes!F21=0,"",RES_hhdet_tes!F21/RES_hhdet_fec!F21)</f>
        <v>0.56914949910649437</v>
      </c>
      <c r="G21" s="111">
        <f>IF(RES_hhdet_tes!G21=0,"",RES_hhdet_tes!G21/RES_hhdet_fec!G21)</f>
        <v>0.57144660202960373</v>
      </c>
      <c r="H21" s="111">
        <f>IF(RES_hhdet_tes!H21=0,"",RES_hhdet_tes!H21/RES_hhdet_fec!H21)</f>
        <v>0.57417219853173151</v>
      </c>
      <c r="I21" s="111">
        <f>IF(RES_hhdet_tes!I21=0,"",RES_hhdet_tes!I21/RES_hhdet_fec!I21)</f>
        <v>0.57614592182567759</v>
      </c>
      <c r="J21" s="111">
        <f>IF(RES_hhdet_tes!J21=0,"",RES_hhdet_tes!J21/RES_hhdet_fec!J21)</f>
        <v>0.57674396724348054</v>
      </c>
      <c r="K21" s="111">
        <f>IF(RES_hhdet_tes!K21=0,"",RES_hhdet_tes!K21/RES_hhdet_fec!K21)</f>
        <v>0.57755174962672717</v>
      </c>
      <c r="L21" s="111">
        <f>IF(RES_hhdet_tes!L21=0,"",RES_hhdet_tes!L21/RES_hhdet_fec!L21)</f>
        <v>0.57768675747225362</v>
      </c>
      <c r="M21" s="111">
        <f>IF(RES_hhdet_tes!M21=0,"",RES_hhdet_tes!M21/RES_hhdet_fec!M21)</f>
        <v>0.57916928678252988</v>
      </c>
      <c r="N21" s="111">
        <f>IF(RES_hhdet_tes!N21=0,"",RES_hhdet_tes!N21/RES_hhdet_fec!N21)</f>
        <v>0.58032682750759113</v>
      </c>
      <c r="O21" s="111">
        <f>IF(RES_hhdet_tes!O21=0,"",RES_hhdet_tes!O21/RES_hhdet_fec!O21)</f>
        <v>0.58108945008013502</v>
      </c>
      <c r="P21" s="111">
        <f>IF(RES_hhdet_tes!P21=0,"",RES_hhdet_tes!P21/RES_hhdet_fec!P21)</f>
        <v>0.58131827023592741</v>
      </c>
      <c r="Q21" s="111">
        <f>IF(RES_hhdet_tes!Q21=0,"",RES_hhdet_tes!Q21/RES_hhdet_fec!Q21)</f>
        <v>0.58137333849172845</v>
      </c>
      <c r="R21" s="111">
        <f>IF(RES_hhdet_tes!R21=0,"",RES_hhdet_tes!R21/RES_hhdet_fec!R21)</f>
        <v>0.58165441930410977</v>
      </c>
      <c r="S21" s="111">
        <f>IF(RES_hhdet_tes!S21=0,"",RES_hhdet_tes!S21/RES_hhdet_fec!S21)</f>
        <v>0.58165453251536614</v>
      </c>
      <c r="T21" s="111">
        <f>IF(RES_hhdet_tes!T21=0,"",RES_hhdet_tes!T21/RES_hhdet_fec!T21)</f>
        <v>0.58144393125808025</v>
      </c>
      <c r="U21" s="111">
        <f>IF(RES_hhdet_tes!U21=0,"",RES_hhdet_tes!U21/RES_hhdet_fec!U21)</f>
        <v>0.58144873410986342</v>
      </c>
      <c r="V21" s="111">
        <f>IF(RES_hhdet_tes!V21=0,"",RES_hhdet_tes!V21/RES_hhdet_fec!V21)</f>
        <v>0.5816748814157735</v>
      </c>
      <c r="W21" s="111">
        <f>IF(RES_hhdet_tes!W21=0,"",RES_hhdet_tes!W21/RES_hhdet_fec!W21)</f>
        <v>0.58185164472092488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0.72624826659821051</v>
      </c>
      <c r="C22" s="45">
        <f>IF(RES_hhdet_tes!C22=0,"",RES_hhdet_tes!C22/RES_hhdet_fec!C22)</f>
        <v>0.72755820234620061</v>
      </c>
      <c r="D22" s="45">
        <f>IF(RES_hhdet_tes!D22=0,"",RES_hhdet_tes!D22/RES_hhdet_fec!D22)</f>
        <v>0.73011824987556184</v>
      </c>
      <c r="E22" s="45">
        <f>IF(RES_hhdet_tes!E22=0,"",RES_hhdet_tes!E22/RES_hhdet_fec!E22)</f>
        <v>0.73226671952685651</v>
      </c>
      <c r="F22" s="45">
        <f>IF(RES_hhdet_tes!F22=0,"",RES_hhdet_tes!F22/RES_hhdet_fec!F22)</f>
        <v>0.73574603798146565</v>
      </c>
      <c r="G22" s="45">
        <f>IF(RES_hhdet_tes!G22=0,"",RES_hhdet_tes!G22/RES_hhdet_fec!G22)</f>
        <v>0.73933684832116797</v>
      </c>
      <c r="H22" s="45">
        <f>IF(RES_hhdet_tes!H22=0,"",RES_hhdet_tes!H22/RES_hhdet_fec!H22)</f>
        <v>0.74298410005697257</v>
      </c>
      <c r="I22" s="45">
        <f>IF(RES_hhdet_tes!I22=0,"",RES_hhdet_tes!I22/RES_hhdet_fec!I22)</f>
        <v>0.74542340322657796</v>
      </c>
      <c r="J22" s="45">
        <f>IF(RES_hhdet_tes!J22=0,"",RES_hhdet_tes!J22/RES_hhdet_fec!J22)</f>
        <v>0.74709539734848784</v>
      </c>
      <c r="K22" s="45">
        <f>IF(RES_hhdet_tes!K22=0,"",RES_hhdet_tes!K22/RES_hhdet_fec!K22)</f>
        <v>0.74837843520872582</v>
      </c>
      <c r="L22" s="45">
        <f>IF(RES_hhdet_tes!L22=0,"",RES_hhdet_tes!L22/RES_hhdet_fec!L22)</f>
        <v>0.74862830267829505</v>
      </c>
      <c r="M22" s="45">
        <f>IF(RES_hhdet_tes!M22=0,"",RES_hhdet_tes!M22/RES_hhdet_fec!M22)</f>
        <v>0.75276911382076617</v>
      </c>
      <c r="N22" s="45">
        <f>IF(RES_hhdet_tes!N22=0,"",RES_hhdet_tes!N22/RES_hhdet_fec!N22)</f>
        <v>0.75804723890798875</v>
      </c>
      <c r="O22" s="45">
        <f>IF(RES_hhdet_tes!O22=0,"",RES_hhdet_tes!O22/RES_hhdet_fec!O22)</f>
        <v>0.76188898733877386</v>
      </c>
      <c r="P22" s="45">
        <f>IF(RES_hhdet_tes!P22=0,"",RES_hhdet_tes!P22/RES_hhdet_fec!P22)</f>
        <v>0.76276758719829219</v>
      </c>
      <c r="Q22" s="45">
        <f>IF(RES_hhdet_tes!Q22=0,"",RES_hhdet_tes!Q22/RES_hhdet_fec!Q22)</f>
        <v>0.77127192249374066</v>
      </c>
      <c r="R22" s="45">
        <f>IF(RES_hhdet_tes!R22=0,"",RES_hhdet_tes!R22/RES_hhdet_fec!R22)</f>
        <v>0.77411488795584893</v>
      </c>
      <c r="S22" s="45">
        <f>IF(RES_hhdet_tes!S22=0,"",RES_hhdet_tes!S22/RES_hhdet_fec!S22)</f>
        <v>0.77411599754598581</v>
      </c>
      <c r="T22" s="45">
        <f>IF(RES_hhdet_tes!T22=0,"",RES_hhdet_tes!T22/RES_hhdet_fec!T22)</f>
        <v>0.77287057397628411</v>
      </c>
      <c r="U22" s="45">
        <f>IF(RES_hhdet_tes!U22=0,"",RES_hhdet_tes!U22/RES_hhdet_fec!U22)</f>
        <v>0.77409822056379651</v>
      </c>
      <c r="V22" s="45">
        <f>IF(RES_hhdet_tes!V22=0,"",RES_hhdet_tes!V22/RES_hhdet_fec!V22)</f>
        <v>0.81180297925775713</v>
      </c>
      <c r="W22" s="45">
        <f>IF(RES_hhdet_tes!W22=0,"",RES_hhdet_tes!W22/RES_hhdet_fec!W22)</f>
        <v>0.83257165956737367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 t="str">
        <f>IF(RES_hhdet_tes!B24=0,"",RES_hhdet_tes!B24/RES_hhdet_fec!B24)</f>
        <v/>
      </c>
      <c r="C24" s="119" t="str">
        <f>IF(RES_hhdet_tes!C24=0,"",RES_hhdet_tes!C24/RES_hhdet_fec!C24)</f>
        <v/>
      </c>
      <c r="D24" s="119" t="str">
        <f>IF(RES_hhdet_tes!D24=0,"",RES_hhdet_tes!D24/RES_hhdet_fec!D24)</f>
        <v/>
      </c>
      <c r="E24" s="119" t="str">
        <f>IF(RES_hhdet_tes!E24=0,"",RES_hhdet_tes!E24/RES_hhdet_fec!E24)</f>
        <v/>
      </c>
      <c r="F24" s="119" t="str">
        <f>IF(RES_hhdet_tes!F24=0,"",RES_hhdet_tes!F24/RES_hhdet_fec!F24)</f>
        <v/>
      </c>
      <c r="G24" s="119" t="str">
        <f>IF(RES_hhdet_tes!G24=0,"",RES_hhdet_tes!G24/RES_hhdet_fec!G24)</f>
        <v/>
      </c>
      <c r="H24" s="119" t="str">
        <f>IF(RES_hhdet_tes!H24=0,"",RES_hhdet_tes!H24/RES_hhdet_fec!H24)</f>
        <v/>
      </c>
      <c r="I24" s="119" t="str">
        <f>IF(RES_hhdet_tes!I24=0,"",RES_hhdet_tes!I24/RES_hhdet_fec!I24)</f>
        <v/>
      </c>
      <c r="J24" s="119" t="str">
        <f>IF(RES_hhdet_tes!J24=0,"",RES_hhdet_tes!J24/RES_hhdet_fec!J24)</f>
        <v/>
      </c>
      <c r="K24" s="119" t="str">
        <f>IF(RES_hhdet_tes!K24=0,"",RES_hhdet_tes!K24/RES_hhdet_fec!K24)</f>
        <v/>
      </c>
      <c r="L24" s="119" t="str">
        <f>IF(RES_hhdet_tes!L24=0,"",RES_hhdet_tes!L24/RES_hhdet_fec!L24)</f>
        <v/>
      </c>
      <c r="M24" s="119" t="str">
        <f>IF(RES_hhdet_tes!M24=0,"",RES_hhdet_tes!M24/RES_hhdet_fec!M24)</f>
        <v/>
      </c>
      <c r="N24" s="119" t="str">
        <f>IF(RES_hhdet_tes!N24=0,"",RES_hhdet_tes!N24/RES_hhdet_fec!N24)</f>
        <v/>
      </c>
      <c r="O24" s="119" t="str">
        <f>IF(RES_hhdet_tes!O24=0,"",RES_hhdet_tes!O24/RES_hhdet_fec!O24)</f>
        <v/>
      </c>
      <c r="P24" s="119" t="str">
        <f>IF(RES_hhdet_tes!P24=0,"",RES_hhdet_tes!P24/RES_hhdet_fec!P24)</f>
        <v/>
      </c>
      <c r="Q24" s="119" t="str">
        <f>IF(RES_hhdet_tes!Q24=0,"",RES_hhdet_tes!Q24/RES_hhdet_fec!Q24)</f>
        <v/>
      </c>
      <c r="R24" s="119" t="str">
        <f>IF(RES_hhdet_tes!R24=0,"",RES_hhdet_tes!R24/RES_hhdet_fec!R24)</f>
        <v/>
      </c>
      <c r="S24" s="119" t="str">
        <f>IF(RES_hhdet_tes!S24=0,"",RES_hhdet_tes!S24/RES_hhdet_fec!S24)</f>
        <v/>
      </c>
      <c r="T24" s="119" t="str">
        <f>IF(RES_hhdet_tes!T24=0,"",RES_hhdet_tes!T24/RES_hhdet_fec!T24)</f>
        <v/>
      </c>
      <c r="U24" s="119" t="str">
        <f>IF(RES_hhdet_tes!U24=0,"",RES_hhdet_tes!U24/RES_hhdet_fec!U24)</f>
        <v/>
      </c>
      <c r="V24" s="119" t="str">
        <f>IF(RES_hhdet_tes!V24=0,"",RES_hhdet_tes!V24/RES_hhdet_fec!V24)</f>
        <v/>
      </c>
      <c r="W24" s="119" t="str">
        <f>IF(RES_hhdet_tes!W24=0,"",RES_hhdet_tes!W24/RES_hhdet_fec!W24)</f>
        <v/>
      </c>
      <c r="DA24" s="129" t="s">
        <v>1927</v>
      </c>
    </row>
    <row r="25" spans="1:105" ht="12.95" customHeight="1" x14ac:dyDescent="0.25">
      <c r="A25" s="121" t="s">
        <v>57</v>
      </c>
      <c r="B25" s="124" t="str">
        <f>IF(RES_hhdet_tes!B25=0,"",RES_hhdet_tes!B25/RES_hhdet_fec!B25)</f>
        <v/>
      </c>
      <c r="C25" s="124" t="str">
        <f>IF(RES_hhdet_tes!C25=0,"",RES_hhdet_tes!C25/RES_hhdet_fec!C25)</f>
        <v/>
      </c>
      <c r="D25" s="124" t="str">
        <f>IF(RES_hhdet_tes!D25=0,"",RES_hhdet_tes!D25/RES_hhdet_fec!D25)</f>
        <v/>
      </c>
      <c r="E25" s="124" t="str">
        <f>IF(RES_hhdet_tes!E25=0,"",RES_hhdet_tes!E25/RES_hhdet_fec!E25)</f>
        <v/>
      </c>
      <c r="F25" s="124" t="str">
        <f>IF(RES_hhdet_tes!F25=0,"",RES_hhdet_tes!F25/RES_hhdet_fec!F25)</f>
        <v/>
      </c>
      <c r="G25" s="124" t="str">
        <f>IF(RES_hhdet_tes!G25=0,"",RES_hhdet_tes!G25/RES_hhdet_fec!G25)</f>
        <v/>
      </c>
      <c r="H25" s="124" t="str">
        <f>IF(RES_hhdet_tes!H25=0,"",RES_hhdet_tes!H25/RES_hhdet_fec!H25)</f>
        <v/>
      </c>
      <c r="I25" s="124" t="str">
        <f>IF(RES_hhdet_tes!I25=0,"",RES_hhdet_tes!I25/RES_hhdet_fec!I25)</f>
        <v/>
      </c>
      <c r="J25" s="124" t="str">
        <f>IF(RES_hhdet_tes!J25=0,"",RES_hhdet_tes!J25/RES_hhdet_fec!J25)</f>
        <v/>
      </c>
      <c r="K25" s="124" t="str">
        <f>IF(RES_hhdet_tes!K25=0,"",RES_hhdet_tes!K25/RES_hhdet_fec!K25)</f>
        <v/>
      </c>
      <c r="L25" s="124" t="str">
        <f>IF(RES_hhdet_tes!L25=0,"",RES_hhdet_tes!L25/RES_hhdet_fec!L25)</f>
        <v/>
      </c>
      <c r="M25" s="124" t="str">
        <f>IF(RES_hhdet_tes!M25=0,"",RES_hhdet_tes!M25/RES_hhdet_fec!M25)</f>
        <v/>
      </c>
      <c r="N25" s="124" t="str">
        <f>IF(RES_hhdet_tes!N25=0,"",RES_hhdet_tes!N25/RES_hhdet_fec!N25)</f>
        <v/>
      </c>
      <c r="O25" s="124" t="str">
        <f>IF(RES_hhdet_tes!O25=0,"",RES_hhdet_tes!O25/RES_hhdet_fec!O25)</f>
        <v/>
      </c>
      <c r="P25" s="124" t="str">
        <f>IF(RES_hhdet_tes!P25=0,"",RES_hhdet_tes!P25/RES_hhdet_fec!P25)</f>
        <v/>
      </c>
      <c r="Q25" s="124" t="str">
        <f>IF(RES_hhdet_tes!Q25=0,"",RES_hhdet_tes!Q25/RES_hhdet_fec!Q25)</f>
        <v/>
      </c>
      <c r="R25" s="124" t="str">
        <f>IF(RES_hhdet_tes!R25=0,"",RES_hhdet_tes!R25/RES_hhdet_fec!R25)</f>
        <v/>
      </c>
      <c r="S25" s="124" t="str">
        <f>IF(RES_hhdet_tes!S25=0,"",RES_hhdet_tes!S25/RES_hhdet_fec!S25)</f>
        <v/>
      </c>
      <c r="T25" s="124" t="str">
        <f>IF(RES_hhdet_tes!T25=0,"",RES_hhdet_tes!T25/RES_hhdet_fec!T25)</f>
        <v/>
      </c>
      <c r="U25" s="124" t="str">
        <f>IF(RES_hhdet_tes!U25=0,"",RES_hhdet_tes!U25/RES_hhdet_fec!U25)</f>
        <v/>
      </c>
      <c r="V25" s="124" t="str">
        <f>IF(RES_hhdet_tes!V25=0,"",RES_hhdet_tes!V25/RES_hhdet_fec!V25)</f>
        <v/>
      </c>
      <c r="W25" s="124" t="str">
        <f>IF(RES_hhdet_tes!W25=0,"",RES_hhdet_tes!W25/RES_hhdet_fec!W25)</f>
        <v/>
      </c>
      <c r="DA25" s="130" t="s">
        <v>1928</v>
      </c>
    </row>
    <row r="26" spans="1:105" ht="12" customHeight="1" x14ac:dyDescent="0.25">
      <c r="A26" s="97" t="s">
        <v>74</v>
      </c>
      <c r="B26" s="111" t="str">
        <f>IF(RES_hhdet_tes!B26=0,"",RES_hhdet_tes!B26/RES_hhdet_fec!B26)</f>
        <v/>
      </c>
      <c r="C26" s="111" t="str">
        <f>IF(RES_hhdet_tes!C26=0,"",RES_hhdet_tes!C26/RES_hhdet_fec!C26)</f>
        <v/>
      </c>
      <c r="D26" s="111" t="str">
        <f>IF(RES_hhdet_tes!D26=0,"",RES_hhdet_tes!D26/RES_hhdet_fec!D26)</f>
        <v/>
      </c>
      <c r="E26" s="111" t="str">
        <f>IF(RES_hhdet_tes!E26=0,"",RES_hhdet_tes!E26/RES_hhdet_fec!E26)</f>
        <v/>
      </c>
      <c r="F26" s="111" t="str">
        <f>IF(RES_hhdet_tes!F26=0,"",RES_hhdet_tes!F26/RES_hhdet_fec!F26)</f>
        <v/>
      </c>
      <c r="G26" s="111" t="str">
        <f>IF(RES_hhdet_tes!G26=0,"",RES_hhdet_tes!G26/RES_hhdet_fec!G26)</f>
        <v/>
      </c>
      <c r="H26" s="111" t="str">
        <f>IF(RES_hhdet_tes!H26=0,"",RES_hhdet_tes!H26/RES_hhdet_fec!H26)</f>
        <v/>
      </c>
      <c r="I26" s="111" t="str">
        <f>IF(RES_hhdet_tes!I26=0,"",RES_hhdet_tes!I26/RES_hhdet_fec!I26)</f>
        <v/>
      </c>
      <c r="J26" s="111" t="str">
        <f>IF(RES_hhdet_tes!J26=0,"",RES_hhdet_tes!J26/RES_hhdet_fec!J26)</f>
        <v/>
      </c>
      <c r="K26" s="111" t="str">
        <f>IF(RES_hhdet_tes!K26=0,"",RES_hhdet_tes!K26/RES_hhdet_fec!K26)</f>
        <v/>
      </c>
      <c r="L26" s="111" t="str">
        <f>IF(RES_hhdet_tes!L26=0,"",RES_hhdet_tes!L26/RES_hhdet_fec!L26)</f>
        <v/>
      </c>
      <c r="M26" s="111" t="str">
        <f>IF(RES_hhdet_tes!M26=0,"",RES_hhdet_tes!M26/RES_hhdet_fec!M26)</f>
        <v/>
      </c>
      <c r="N26" s="111" t="str">
        <f>IF(RES_hhdet_tes!N26=0,"",RES_hhdet_tes!N26/RES_hhdet_fec!N26)</f>
        <v/>
      </c>
      <c r="O26" s="111" t="str">
        <f>IF(RES_hhdet_tes!O26=0,"",RES_hhdet_tes!O26/RES_hhdet_fec!O26)</f>
        <v/>
      </c>
      <c r="P26" s="111" t="str">
        <f>IF(RES_hhdet_tes!P26=0,"",RES_hhdet_tes!P26/RES_hhdet_fec!P26)</f>
        <v/>
      </c>
      <c r="Q26" s="111" t="str">
        <f>IF(RES_hhdet_tes!Q26=0,"",RES_hhdet_tes!Q26/RES_hhdet_fec!Q26)</f>
        <v/>
      </c>
      <c r="R26" s="111" t="str">
        <f>IF(RES_hhdet_tes!R26=0,"",RES_hhdet_tes!R26/RES_hhdet_fec!R26)</f>
        <v/>
      </c>
      <c r="S26" s="111" t="str">
        <f>IF(RES_hhdet_tes!S26=0,"",RES_hhdet_tes!S26/RES_hhdet_fec!S26)</f>
        <v/>
      </c>
      <c r="T26" s="111" t="str">
        <f>IF(RES_hhdet_tes!T26=0,"",RES_hhdet_tes!T26/RES_hhdet_fec!T26)</f>
        <v/>
      </c>
      <c r="U26" s="111" t="str">
        <f>IF(RES_hhdet_tes!U26=0,"",RES_hhdet_tes!U26/RES_hhdet_fec!U26)</f>
        <v/>
      </c>
      <c r="V26" s="111" t="str">
        <f>IF(RES_hhdet_tes!V26=0,"",RES_hhdet_tes!V26/RES_hhdet_fec!V26)</f>
        <v/>
      </c>
      <c r="W26" s="111" t="str">
        <f>IF(RES_hhdet_tes!W26=0,"",RES_hhdet_tes!W26/RES_hhdet_fec!W26)</f>
        <v/>
      </c>
      <c r="DA26" s="63" t="s">
        <v>1929</v>
      </c>
    </row>
    <row r="27" spans="1:105" ht="12" customHeight="1" x14ac:dyDescent="0.25">
      <c r="A27" s="97" t="s">
        <v>53</v>
      </c>
      <c r="B27" s="111" t="str">
        <f>IF(RES_hhdet_tes!B27=0,"",RES_hhdet_tes!B27/RES_hhdet_fec!B27)</f>
        <v/>
      </c>
      <c r="C27" s="111" t="str">
        <f>IF(RES_hhdet_tes!C27=0,"",RES_hhdet_tes!C27/RES_hhdet_fec!C27)</f>
        <v/>
      </c>
      <c r="D27" s="111" t="str">
        <f>IF(RES_hhdet_tes!D27=0,"",RES_hhdet_tes!D27/RES_hhdet_fec!D27)</f>
        <v/>
      </c>
      <c r="E27" s="111" t="str">
        <f>IF(RES_hhdet_tes!E27=0,"",RES_hhdet_tes!E27/RES_hhdet_fec!E27)</f>
        <v/>
      </c>
      <c r="F27" s="111" t="str">
        <f>IF(RES_hhdet_tes!F27=0,"",RES_hhdet_tes!F27/RES_hhdet_fec!F27)</f>
        <v/>
      </c>
      <c r="G27" s="111" t="str">
        <f>IF(RES_hhdet_tes!G27=0,"",RES_hhdet_tes!G27/RES_hhdet_fec!G27)</f>
        <v/>
      </c>
      <c r="H27" s="111" t="str">
        <f>IF(RES_hhdet_tes!H27=0,"",RES_hhdet_tes!H27/RES_hhdet_fec!H27)</f>
        <v/>
      </c>
      <c r="I27" s="111" t="str">
        <f>IF(RES_hhdet_tes!I27=0,"",RES_hhdet_tes!I27/RES_hhdet_fec!I27)</f>
        <v/>
      </c>
      <c r="J27" s="111" t="str">
        <f>IF(RES_hhdet_tes!J27=0,"",RES_hhdet_tes!J27/RES_hhdet_fec!J27)</f>
        <v/>
      </c>
      <c r="K27" s="111" t="str">
        <f>IF(RES_hhdet_tes!K27=0,"",RES_hhdet_tes!K27/RES_hhdet_fec!K27)</f>
        <v/>
      </c>
      <c r="L27" s="111" t="str">
        <f>IF(RES_hhdet_tes!L27=0,"",RES_hhdet_tes!L27/RES_hhdet_fec!L27)</f>
        <v/>
      </c>
      <c r="M27" s="111" t="str">
        <f>IF(RES_hhdet_tes!M27=0,"",RES_hhdet_tes!M27/RES_hhdet_fec!M27)</f>
        <v/>
      </c>
      <c r="N27" s="111" t="str">
        <f>IF(RES_hhdet_tes!N27=0,"",RES_hhdet_tes!N27/RES_hhdet_fec!N27)</f>
        <v/>
      </c>
      <c r="O27" s="111" t="str">
        <f>IF(RES_hhdet_tes!O27=0,"",RES_hhdet_tes!O27/RES_hhdet_fec!O27)</f>
        <v/>
      </c>
      <c r="P27" s="111" t="str">
        <f>IF(RES_hhdet_tes!P27=0,"",RES_hhdet_tes!P27/RES_hhdet_fec!P27)</f>
        <v/>
      </c>
      <c r="Q27" s="111" t="str">
        <f>IF(RES_hhdet_tes!Q27=0,"",RES_hhdet_tes!Q27/RES_hhdet_fec!Q27)</f>
        <v/>
      </c>
      <c r="R27" s="111" t="str">
        <f>IF(RES_hhdet_tes!R27=0,"",RES_hhdet_tes!R27/RES_hhdet_fec!R27)</f>
        <v/>
      </c>
      <c r="S27" s="111" t="str">
        <f>IF(RES_hhdet_tes!S27=0,"",RES_hhdet_tes!S27/RES_hhdet_fec!S27)</f>
        <v/>
      </c>
      <c r="T27" s="111" t="str">
        <f>IF(RES_hhdet_tes!T27=0,"",RES_hhdet_tes!T27/RES_hhdet_fec!T27)</f>
        <v/>
      </c>
      <c r="U27" s="111" t="str">
        <f>IF(RES_hhdet_tes!U27=0,"",RES_hhdet_tes!U27/RES_hhdet_fec!U27)</f>
        <v/>
      </c>
      <c r="V27" s="111" t="str">
        <f>IF(RES_hhdet_tes!V27=0,"",RES_hhdet_tes!V27/RES_hhdet_fec!V27)</f>
        <v/>
      </c>
      <c r="W27" s="111" t="str">
        <f>IF(RES_hhdet_tes!W27=0,"",RES_hhdet_tes!W27/RES_hhdet_fec!W27)</f>
        <v/>
      </c>
      <c r="DA27" s="63" t="s">
        <v>1930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 t="str">
        <f>IF(RES_hhdet_tes!E28=0,"",RES_hhdet_tes!E28/RES_hhdet_fec!E28)</f>
        <v/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 t="str">
        <f>IF(RES_hhdet_tes!H28=0,"",RES_hhdet_tes!H28/RES_hhdet_fec!H28)</f>
        <v/>
      </c>
      <c r="I28" s="124" t="str">
        <f>IF(RES_hhdet_tes!I28=0,"",RES_hhdet_tes!I28/RES_hhdet_fec!I28)</f>
        <v/>
      </c>
      <c r="J28" s="124" t="str">
        <f>IF(RES_hhdet_tes!J28=0,"",RES_hhdet_tes!J28/RES_hhdet_fec!J28)</f>
        <v/>
      </c>
      <c r="K28" s="124" t="str">
        <f>IF(RES_hhdet_tes!K28=0,"",RES_hhdet_tes!K28/RES_hhdet_fec!K28)</f>
        <v/>
      </c>
      <c r="L28" s="124" t="str">
        <f>IF(RES_hhdet_tes!L28=0,"",RES_hhdet_tes!L28/RES_hhdet_fec!L28)</f>
        <v/>
      </c>
      <c r="M28" s="124" t="str">
        <f>IF(RES_hhdet_tes!M28=0,"",RES_hhdet_tes!M28/RES_hhdet_fec!M28)</f>
        <v/>
      </c>
      <c r="N28" s="124" t="str">
        <f>IF(RES_hhdet_tes!N28=0,"",RES_hhdet_tes!N28/RES_hhdet_fec!N28)</f>
        <v/>
      </c>
      <c r="O28" s="124" t="str">
        <f>IF(RES_hhdet_tes!O28=0,"",RES_hhdet_tes!O28/RES_hhdet_fec!O28)</f>
        <v/>
      </c>
      <c r="P28" s="124" t="str">
        <f>IF(RES_hhdet_tes!P28=0,"",RES_hhdet_tes!P28/RES_hhdet_fec!P28)</f>
        <v/>
      </c>
      <c r="Q28" s="124" t="str">
        <f>IF(RES_hhdet_tes!Q28=0,"",RES_hhdet_tes!Q28/RES_hhdet_fec!Q28)</f>
        <v/>
      </c>
      <c r="R28" s="124" t="str">
        <f>IF(RES_hhdet_tes!R28=0,"",RES_hhdet_tes!R28/RES_hhdet_fec!R28)</f>
        <v/>
      </c>
      <c r="S28" s="124" t="str">
        <f>IF(RES_hhdet_tes!S28=0,"",RES_hhdet_tes!S28/RES_hhdet_fec!S28)</f>
        <v/>
      </c>
      <c r="T28" s="124" t="str">
        <f>IF(RES_hhdet_tes!T28=0,"",RES_hhdet_tes!T28/RES_hhdet_fec!T28)</f>
        <v/>
      </c>
      <c r="U28" s="124" t="str">
        <f>IF(RES_hhdet_tes!U28=0,"",RES_hhdet_tes!U28/RES_hhdet_fec!U28)</f>
        <v/>
      </c>
      <c r="V28" s="124" t="str">
        <f>IF(RES_hhdet_tes!V28=0,"",RES_hhdet_tes!V28/RES_hhdet_fec!V28)</f>
        <v/>
      </c>
      <c r="W28" s="124" t="str">
        <f>IF(RES_hhdet_tes!W28=0,"",RES_hhdet_tes!W28/RES_hhdet_fec!W28)</f>
        <v/>
      </c>
      <c r="DA28" s="130" t="s">
        <v>1931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 t="str">
        <f>IF(RES_hhdet_tes!E29=0,"",RES_hhdet_tes!E29/RES_hhdet_fec!E29)</f>
        <v/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 t="str">
        <f>IF(RES_hhdet_tes!H29=0,"",RES_hhdet_tes!H29/RES_hhdet_fec!H29)</f>
        <v/>
      </c>
      <c r="I29" s="111" t="str">
        <f>IF(RES_hhdet_tes!I29=0,"",RES_hhdet_tes!I29/RES_hhdet_fec!I29)</f>
        <v/>
      </c>
      <c r="J29" s="111" t="str">
        <f>IF(RES_hhdet_tes!J29=0,"",RES_hhdet_tes!J29/RES_hhdet_fec!J29)</f>
        <v/>
      </c>
      <c r="K29" s="111" t="str">
        <f>IF(RES_hhdet_tes!K29=0,"",RES_hhdet_tes!K29/RES_hhdet_fec!K29)</f>
        <v/>
      </c>
      <c r="L29" s="111" t="str">
        <f>IF(RES_hhdet_tes!L29=0,"",RES_hhdet_tes!L29/RES_hhdet_fec!L29)</f>
        <v/>
      </c>
      <c r="M29" s="111" t="str">
        <f>IF(RES_hhdet_tes!M29=0,"",RES_hhdet_tes!M29/RES_hhdet_fec!M29)</f>
        <v/>
      </c>
      <c r="N29" s="111" t="str">
        <f>IF(RES_hhdet_tes!N29=0,"",RES_hhdet_tes!N29/RES_hhdet_fec!N29)</f>
        <v/>
      </c>
      <c r="O29" s="111" t="str">
        <f>IF(RES_hhdet_tes!O29=0,"",RES_hhdet_tes!O29/RES_hhdet_fec!O29)</f>
        <v/>
      </c>
      <c r="P29" s="111" t="str">
        <f>IF(RES_hhdet_tes!P29=0,"",RES_hhdet_tes!P29/RES_hhdet_fec!P29)</f>
        <v/>
      </c>
      <c r="Q29" s="111" t="str">
        <f>IF(RES_hhdet_tes!Q29=0,"",RES_hhdet_tes!Q29/RES_hhdet_fec!Q29)</f>
        <v/>
      </c>
      <c r="R29" s="111" t="str">
        <f>IF(RES_hhdet_tes!R29=0,"",RES_hhdet_tes!R29/RES_hhdet_fec!R29)</f>
        <v/>
      </c>
      <c r="S29" s="111" t="str">
        <f>IF(RES_hhdet_tes!S29=0,"",RES_hhdet_tes!S29/RES_hhdet_fec!S29)</f>
        <v/>
      </c>
      <c r="T29" s="111" t="str">
        <f>IF(RES_hhdet_tes!T29=0,"",RES_hhdet_tes!T29/RES_hhdet_fec!T29)</f>
        <v/>
      </c>
      <c r="U29" s="111" t="str">
        <f>IF(RES_hhdet_tes!U29=0,"",RES_hhdet_tes!U29/RES_hhdet_fec!U29)</f>
        <v/>
      </c>
      <c r="V29" s="111" t="str">
        <f>IF(RES_hhdet_tes!V29=0,"",RES_hhdet_tes!V29/RES_hhdet_fec!V29)</f>
        <v/>
      </c>
      <c r="W29" s="111" t="str">
        <f>IF(RES_hhdet_tes!W29=0,"",RES_hhdet_tes!W29/RES_hhdet_fec!W29)</f>
        <v/>
      </c>
      <c r="DA29" s="63" t="s">
        <v>1932</v>
      </c>
    </row>
    <row r="30" spans="1:105" ht="12" customHeight="1" x14ac:dyDescent="0.25">
      <c r="A30" s="121" t="s">
        <v>55</v>
      </c>
      <c r="B30" s="124" t="str">
        <f>IF(RES_hhdet_tes!B30=0,"",RES_hhdet_tes!B30/RES_hhdet_fec!B30)</f>
        <v/>
      </c>
      <c r="C30" s="124" t="str">
        <f>IF(RES_hhdet_tes!C30=0,"",RES_hhdet_tes!C30/RES_hhdet_fec!C30)</f>
        <v/>
      </c>
      <c r="D30" s="124" t="str">
        <f>IF(RES_hhdet_tes!D30=0,"",RES_hhdet_tes!D30/RES_hhdet_fec!D30)</f>
        <v/>
      </c>
      <c r="E30" s="124" t="str">
        <f>IF(RES_hhdet_tes!E30=0,"",RES_hhdet_tes!E30/RES_hhdet_fec!E30)</f>
        <v/>
      </c>
      <c r="F30" s="124" t="str">
        <f>IF(RES_hhdet_tes!F30=0,"",RES_hhdet_tes!F30/RES_hhdet_fec!F30)</f>
        <v/>
      </c>
      <c r="G30" s="124" t="str">
        <f>IF(RES_hhdet_tes!G30=0,"",RES_hhdet_tes!G30/RES_hhdet_fec!G30)</f>
        <v/>
      </c>
      <c r="H30" s="124" t="str">
        <f>IF(RES_hhdet_tes!H30=0,"",RES_hhdet_tes!H30/RES_hhdet_fec!H30)</f>
        <v/>
      </c>
      <c r="I30" s="124" t="str">
        <f>IF(RES_hhdet_tes!I30=0,"",RES_hhdet_tes!I30/RES_hhdet_fec!I30)</f>
        <v/>
      </c>
      <c r="J30" s="124" t="str">
        <f>IF(RES_hhdet_tes!J30=0,"",RES_hhdet_tes!J30/RES_hhdet_fec!J30)</f>
        <v/>
      </c>
      <c r="K30" s="124" t="str">
        <f>IF(RES_hhdet_tes!K30=0,"",RES_hhdet_tes!K30/RES_hhdet_fec!K30)</f>
        <v/>
      </c>
      <c r="L30" s="124" t="str">
        <f>IF(RES_hhdet_tes!L30=0,"",RES_hhdet_tes!L30/RES_hhdet_fec!L30)</f>
        <v/>
      </c>
      <c r="M30" s="124" t="str">
        <f>IF(RES_hhdet_tes!M30=0,"",RES_hhdet_tes!M30/RES_hhdet_fec!M30)</f>
        <v/>
      </c>
      <c r="N30" s="124" t="str">
        <f>IF(RES_hhdet_tes!N30=0,"",RES_hhdet_tes!N30/RES_hhdet_fec!N30)</f>
        <v/>
      </c>
      <c r="O30" s="124" t="str">
        <f>IF(RES_hhdet_tes!O30=0,"",RES_hhdet_tes!O30/RES_hhdet_fec!O30)</f>
        <v/>
      </c>
      <c r="P30" s="124" t="str">
        <f>IF(RES_hhdet_tes!P30=0,"",RES_hhdet_tes!P30/RES_hhdet_fec!P30)</f>
        <v/>
      </c>
      <c r="Q30" s="124" t="str">
        <f>IF(RES_hhdet_tes!Q30=0,"",RES_hhdet_tes!Q30/RES_hhdet_fec!Q30)</f>
        <v/>
      </c>
      <c r="R30" s="124" t="str">
        <f>IF(RES_hhdet_tes!R30=0,"",RES_hhdet_tes!R30/RES_hhdet_fec!R30)</f>
        <v/>
      </c>
      <c r="S30" s="124" t="str">
        <f>IF(RES_hhdet_tes!S30=0,"",RES_hhdet_tes!S30/RES_hhdet_fec!S30)</f>
        <v/>
      </c>
      <c r="T30" s="124" t="str">
        <f>IF(RES_hhdet_tes!T30=0,"",RES_hhdet_tes!T30/RES_hhdet_fec!T30)</f>
        <v/>
      </c>
      <c r="U30" s="124" t="str">
        <f>IF(RES_hhdet_tes!U30=0,"",RES_hhdet_tes!U30/RES_hhdet_fec!U30)</f>
        <v/>
      </c>
      <c r="V30" s="124" t="str">
        <f>IF(RES_hhdet_tes!V30=0,"",RES_hhdet_tes!V30/RES_hhdet_fec!V30)</f>
        <v/>
      </c>
      <c r="W30" s="124" t="str">
        <f>IF(RES_hhdet_tes!W30=0,"",RES_hhdet_tes!W30/RES_hhdet_fec!W30)</f>
        <v/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 t="str">
        <f>IF(RES_hhdet_tes!B35=0,"",RES_hhdet_tes!B35/RES_hhdet_fec!B35)</f>
        <v/>
      </c>
      <c r="C35" s="112" t="str">
        <f>IF(RES_hhdet_tes!C35=0,"",RES_hhdet_tes!C35/RES_hhdet_fec!C35)</f>
        <v/>
      </c>
      <c r="D35" s="112" t="str">
        <f>IF(RES_hhdet_tes!D35=0,"",RES_hhdet_tes!D35/RES_hhdet_fec!D35)</f>
        <v/>
      </c>
      <c r="E35" s="112" t="str">
        <f>IF(RES_hhdet_tes!E35=0,"",RES_hhdet_tes!E35/RES_hhdet_fec!E35)</f>
        <v/>
      </c>
      <c r="F35" s="112" t="str">
        <f>IF(RES_hhdet_tes!F35=0,"",RES_hhdet_tes!F35/RES_hhdet_fec!F35)</f>
        <v/>
      </c>
      <c r="G35" s="112" t="str">
        <f>IF(RES_hhdet_tes!G35=0,"",RES_hhdet_tes!G35/RES_hhdet_fec!G35)</f>
        <v/>
      </c>
      <c r="H35" s="112" t="str">
        <f>IF(RES_hhdet_tes!H35=0,"",RES_hhdet_tes!H35/RES_hhdet_fec!H35)</f>
        <v/>
      </c>
      <c r="I35" s="112" t="str">
        <f>IF(RES_hhdet_tes!I35=0,"",RES_hhdet_tes!I35/RES_hhdet_fec!I35)</f>
        <v/>
      </c>
      <c r="J35" s="112" t="str">
        <f>IF(RES_hhdet_tes!J35=0,"",RES_hhdet_tes!J35/RES_hhdet_fec!J35)</f>
        <v/>
      </c>
      <c r="K35" s="112" t="str">
        <f>IF(RES_hhdet_tes!K35=0,"",RES_hhdet_tes!K35/RES_hhdet_fec!K35)</f>
        <v/>
      </c>
      <c r="L35" s="112" t="str">
        <f>IF(RES_hhdet_tes!L35=0,"",RES_hhdet_tes!L35/RES_hhdet_fec!L35)</f>
        <v/>
      </c>
      <c r="M35" s="112" t="str">
        <f>IF(RES_hhdet_tes!M35=0,"",RES_hhdet_tes!M35/RES_hhdet_fec!M35)</f>
        <v/>
      </c>
      <c r="N35" s="112" t="str">
        <f>IF(RES_hhdet_tes!N35=0,"",RES_hhdet_tes!N35/RES_hhdet_fec!N35)</f>
        <v/>
      </c>
      <c r="O35" s="112" t="str">
        <f>IF(RES_hhdet_tes!O35=0,"",RES_hhdet_tes!O35/RES_hhdet_fec!O35)</f>
        <v/>
      </c>
      <c r="P35" s="112" t="str">
        <f>IF(RES_hhdet_tes!P35=0,"",RES_hhdet_tes!P35/RES_hhdet_fec!P35)</f>
        <v/>
      </c>
      <c r="Q35" s="112" t="str">
        <f>IF(RES_hhdet_tes!Q35=0,"",RES_hhdet_tes!Q35/RES_hhdet_fec!Q35)</f>
        <v/>
      </c>
      <c r="R35" s="112" t="str">
        <f>IF(RES_hhdet_tes!R35=0,"",RES_hhdet_tes!R35/RES_hhdet_fec!R35)</f>
        <v/>
      </c>
      <c r="S35" s="112" t="str">
        <f>IF(RES_hhdet_tes!S35=0,"",RES_hhdet_tes!S35/RES_hhdet_fec!S35)</f>
        <v/>
      </c>
      <c r="T35" s="112" t="str">
        <f>IF(RES_hhdet_tes!T35=0,"",RES_hhdet_tes!T35/RES_hhdet_fec!T35)</f>
        <v/>
      </c>
      <c r="U35" s="112" t="str">
        <f>IF(RES_hhdet_tes!U35=0,"",RES_hhdet_tes!U35/RES_hhdet_fec!U35)</f>
        <v/>
      </c>
      <c r="V35" s="112" t="str">
        <f>IF(RES_hhdet_tes!V35=0,"",RES_hhdet_tes!V35/RES_hhdet_fec!V35)</f>
        <v/>
      </c>
      <c r="W35" s="112" t="str">
        <f>IF(RES_hhdet_tes!W35=0,"",RES_hhdet_tes!W35/RES_hhdet_fec!W35)</f>
        <v/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DA38" s="63" t="s">
        <v>1941</v>
      </c>
    </row>
    <row r="39" spans="1:105" ht="12" customHeight="1" x14ac:dyDescent="0.25">
      <c r="A39" s="121" t="s">
        <v>54</v>
      </c>
      <c r="B39" s="124" t="str">
        <f>IF(RES_hhdet_tes!B39=0,"",RES_hhdet_tes!B39/RES_hhdet_fec!B39)</f>
        <v/>
      </c>
      <c r="C39" s="124" t="str">
        <f>IF(RES_hhdet_tes!C39=0,"",RES_hhdet_tes!C39/RES_hhdet_fec!C39)</f>
        <v/>
      </c>
      <c r="D39" s="124" t="str">
        <f>IF(RES_hhdet_tes!D39=0,"",RES_hhdet_tes!D39/RES_hhdet_fec!D39)</f>
        <v/>
      </c>
      <c r="E39" s="124" t="str">
        <f>IF(RES_hhdet_tes!E39=0,"",RES_hhdet_tes!E39/RES_hhdet_fec!E39)</f>
        <v/>
      </c>
      <c r="F39" s="124" t="str">
        <f>IF(RES_hhdet_tes!F39=0,"",RES_hhdet_tes!F39/RES_hhdet_fec!F39)</f>
        <v/>
      </c>
      <c r="G39" s="124" t="str">
        <f>IF(RES_hhdet_tes!G39=0,"",RES_hhdet_tes!G39/RES_hhdet_fec!G39)</f>
        <v/>
      </c>
      <c r="H39" s="124" t="str">
        <f>IF(RES_hhdet_tes!H39=0,"",RES_hhdet_tes!H39/RES_hhdet_fec!H39)</f>
        <v/>
      </c>
      <c r="I39" s="124" t="str">
        <f>IF(RES_hhdet_tes!I39=0,"",RES_hhdet_tes!I39/RES_hhdet_fec!I39)</f>
        <v/>
      </c>
      <c r="J39" s="124" t="str">
        <f>IF(RES_hhdet_tes!J39=0,"",RES_hhdet_tes!J39/RES_hhdet_fec!J39)</f>
        <v/>
      </c>
      <c r="K39" s="124" t="str">
        <f>IF(RES_hhdet_tes!K39=0,"",RES_hhdet_tes!K39/RES_hhdet_fec!K39)</f>
        <v/>
      </c>
      <c r="L39" s="124" t="str">
        <f>IF(RES_hhdet_tes!L39=0,"",RES_hhdet_tes!L39/RES_hhdet_fec!L39)</f>
        <v/>
      </c>
      <c r="M39" s="124" t="str">
        <f>IF(RES_hhdet_tes!M39=0,"",RES_hhdet_tes!M39/RES_hhdet_fec!M39)</f>
        <v/>
      </c>
      <c r="N39" s="124" t="str">
        <f>IF(RES_hhdet_tes!N39=0,"",RES_hhdet_tes!N39/RES_hhdet_fec!N39)</f>
        <v/>
      </c>
      <c r="O39" s="124" t="str">
        <f>IF(RES_hhdet_tes!O39=0,"",RES_hhdet_tes!O39/RES_hhdet_fec!O39)</f>
        <v/>
      </c>
      <c r="P39" s="124" t="str">
        <f>IF(RES_hhdet_tes!P39=0,"",RES_hhdet_tes!P39/RES_hhdet_fec!P39)</f>
        <v/>
      </c>
      <c r="Q39" s="124" t="str">
        <f>IF(RES_hhdet_tes!Q39=0,"",RES_hhdet_tes!Q39/RES_hhdet_fec!Q39)</f>
        <v/>
      </c>
      <c r="R39" s="124" t="str">
        <f>IF(RES_hhdet_tes!R39=0,"",RES_hhdet_tes!R39/RES_hhdet_fec!R39)</f>
        <v/>
      </c>
      <c r="S39" s="124" t="str">
        <f>IF(RES_hhdet_tes!S39=0,"",RES_hhdet_tes!S39/RES_hhdet_fec!S39)</f>
        <v/>
      </c>
      <c r="T39" s="124" t="str">
        <f>IF(RES_hhdet_tes!T39=0,"",RES_hhdet_tes!T39/RES_hhdet_fec!T39)</f>
        <v/>
      </c>
      <c r="U39" s="124" t="str">
        <f>IF(RES_hhdet_tes!U39=0,"",RES_hhdet_tes!U39/RES_hhdet_fec!U39)</f>
        <v/>
      </c>
      <c r="V39" s="124" t="str">
        <f>IF(RES_hhdet_tes!V39=0,"",RES_hhdet_tes!V39/RES_hhdet_fec!V39)</f>
        <v/>
      </c>
      <c r="W39" s="124" t="str">
        <f>IF(RES_hhdet_tes!W39=0,"",RES_hhdet_tes!W39/RES_hhdet_fec!W39)</f>
        <v/>
      </c>
      <c r="DA39" s="130" t="s">
        <v>1942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 t="str">
        <f>IF(RES_hhdet_tes!B41=0,"",RES_hhdet_tes!B41/RES_hhdet_fec!B41)</f>
        <v/>
      </c>
      <c r="C41" s="45" t="str">
        <f>IF(RES_hhdet_tes!C41=0,"",RES_hhdet_tes!C41/RES_hhdet_fec!C41)</f>
        <v/>
      </c>
      <c r="D41" s="45" t="str">
        <f>IF(RES_hhdet_tes!D41=0,"",RES_hhdet_tes!D41/RES_hhdet_fec!D41)</f>
        <v/>
      </c>
      <c r="E41" s="45" t="str">
        <f>IF(RES_hhdet_tes!E41=0,"",RES_hhdet_tes!E41/RES_hhdet_fec!E41)</f>
        <v/>
      </c>
      <c r="F41" s="45" t="str">
        <f>IF(RES_hhdet_tes!F41=0,"",RES_hhdet_tes!F41/RES_hhdet_fec!F41)</f>
        <v/>
      </c>
      <c r="G41" s="45" t="str">
        <f>IF(RES_hhdet_tes!G41=0,"",RES_hhdet_tes!G41/RES_hhdet_fec!G41)</f>
        <v/>
      </c>
      <c r="H41" s="45" t="str">
        <f>IF(RES_hhdet_tes!H41=0,"",RES_hhdet_tes!H41/RES_hhdet_fec!H41)</f>
        <v/>
      </c>
      <c r="I41" s="45" t="str">
        <f>IF(RES_hhdet_tes!I41=0,"",RES_hhdet_tes!I41/RES_hhdet_fec!I41)</f>
        <v/>
      </c>
      <c r="J41" s="45" t="str">
        <f>IF(RES_hhdet_tes!J41=0,"",RES_hhdet_tes!J41/RES_hhdet_fec!J41)</f>
        <v/>
      </c>
      <c r="K41" s="45" t="str">
        <f>IF(RES_hhdet_tes!K41=0,"",RES_hhdet_tes!K41/RES_hhdet_fec!K41)</f>
        <v/>
      </c>
      <c r="L41" s="45" t="str">
        <f>IF(RES_hhdet_tes!L41=0,"",RES_hhdet_tes!L41/RES_hhdet_fec!L41)</f>
        <v/>
      </c>
      <c r="M41" s="45" t="str">
        <f>IF(RES_hhdet_tes!M41=0,"",RES_hhdet_tes!M41/RES_hhdet_fec!M41)</f>
        <v/>
      </c>
      <c r="N41" s="45" t="str">
        <f>IF(RES_hhdet_tes!N41=0,"",RES_hhdet_tes!N41/RES_hhdet_fec!N41)</f>
        <v/>
      </c>
      <c r="O41" s="45" t="str">
        <f>IF(RES_hhdet_tes!O41=0,"",RES_hhdet_tes!O41/RES_hhdet_fec!O41)</f>
        <v/>
      </c>
      <c r="P41" s="45" t="str">
        <f>IF(RES_hhdet_tes!P41=0,"",RES_hhdet_tes!P41/RES_hhdet_fec!P41)</f>
        <v/>
      </c>
      <c r="Q41" s="45" t="str">
        <f>IF(RES_hhdet_tes!Q41=0,"",RES_hhdet_tes!Q41/RES_hhdet_fec!Q41)</f>
        <v/>
      </c>
      <c r="R41" s="45" t="str">
        <f>IF(RES_hhdet_tes!R41=0,"",RES_hhdet_tes!R41/RES_hhdet_fec!R41)</f>
        <v/>
      </c>
      <c r="S41" s="45" t="str">
        <f>IF(RES_hhdet_tes!S41=0,"",RES_hhdet_tes!S41/RES_hhdet_fec!S41)</f>
        <v/>
      </c>
      <c r="T41" s="45" t="str">
        <f>IF(RES_hhdet_tes!T41=0,"",RES_hhdet_tes!T41/RES_hhdet_fec!T41)</f>
        <v/>
      </c>
      <c r="U41" s="45" t="str">
        <f>IF(RES_hhdet_tes!U41=0,"",RES_hhdet_tes!U41/RES_hhdet_fec!U41)</f>
        <v/>
      </c>
      <c r="V41" s="45" t="str">
        <f>IF(RES_hhdet_tes!V41=0,"",RES_hhdet_tes!V41/RES_hhdet_fec!V41)</f>
        <v/>
      </c>
      <c r="W41" s="45" t="str">
        <f>IF(RES_hhdet_tes!W41=0,"",RES_hhdet_tes!W41/RES_hhdet_fec!W41)</f>
        <v/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0.45565466523914711</v>
      </c>
      <c r="C43" s="119">
        <f>IF(RES_hhdet_tes!C43=0,"",RES_hhdet_tes!C43/RES_hhdet_fec!C43)</f>
        <v>0.45367626633754171</v>
      </c>
      <c r="D43" s="119">
        <f>IF(RES_hhdet_tes!D43=0,"",RES_hhdet_tes!D43/RES_hhdet_fec!D43)</f>
        <v>0.45439781671691415</v>
      </c>
      <c r="E43" s="119">
        <f>IF(RES_hhdet_tes!E43=0,"",RES_hhdet_tes!E43/RES_hhdet_fec!E43)</f>
        <v>0.453854733462838</v>
      </c>
      <c r="F43" s="119">
        <f>IF(RES_hhdet_tes!F43=0,"",RES_hhdet_tes!F43/RES_hhdet_fec!F43)</f>
        <v>0.45725135399228406</v>
      </c>
      <c r="G43" s="119">
        <f>IF(RES_hhdet_tes!G43=0,"",RES_hhdet_tes!G43/RES_hhdet_fec!G43)</f>
        <v>0.45545016958046453</v>
      </c>
      <c r="H43" s="119">
        <f>IF(RES_hhdet_tes!H43=0,"",RES_hhdet_tes!H43/RES_hhdet_fec!H43)</f>
        <v>0.45470108556639632</v>
      </c>
      <c r="I43" s="119">
        <f>IF(RES_hhdet_tes!I43=0,"",RES_hhdet_tes!I43/RES_hhdet_fec!I43)</f>
        <v>0.4531902503541787</v>
      </c>
      <c r="J43" s="119">
        <f>IF(RES_hhdet_tes!J43=0,"",RES_hhdet_tes!J43/RES_hhdet_fec!J43)</f>
        <v>0.45785038338201206</v>
      </c>
      <c r="K43" s="119">
        <f>IF(RES_hhdet_tes!K43=0,"",RES_hhdet_tes!K43/RES_hhdet_fec!K43)</f>
        <v>0.46521161754185125</v>
      </c>
      <c r="L43" s="119">
        <f>IF(RES_hhdet_tes!L43=0,"",RES_hhdet_tes!L43/RES_hhdet_fec!L43)</f>
        <v>0.48375296135573553</v>
      </c>
      <c r="M43" s="119">
        <f>IF(RES_hhdet_tes!M43=0,"",RES_hhdet_tes!M43/RES_hhdet_fec!M43)</f>
        <v>0.51260806587910246</v>
      </c>
      <c r="N43" s="119">
        <f>IF(RES_hhdet_tes!N43=0,"",RES_hhdet_tes!N43/RES_hhdet_fec!N43)</f>
        <v>0.55021402835230093</v>
      </c>
      <c r="O43" s="119">
        <f>IF(RES_hhdet_tes!O43=0,"",RES_hhdet_tes!O43/RES_hhdet_fec!O43)</f>
        <v>0.58795441122629344</v>
      </c>
      <c r="P43" s="119">
        <f>IF(RES_hhdet_tes!P43=0,"",RES_hhdet_tes!P43/RES_hhdet_fec!P43)</f>
        <v>0.58777602828308562</v>
      </c>
      <c r="Q43" s="119">
        <f>IF(RES_hhdet_tes!Q43=0,"",RES_hhdet_tes!Q43/RES_hhdet_fec!Q43)</f>
        <v>0.58831247235588091</v>
      </c>
      <c r="R43" s="119">
        <f>IF(RES_hhdet_tes!R43=0,"",RES_hhdet_tes!R43/RES_hhdet_fec!R43)</f>
        <v>0.5912648623011264</v>
      </c>
      <c r="S43" s="119">
        <f>IF(RES_hhdet_tes!S43=0,"",RES_hhdet_tes!S43/RES_hhdet_fec!S43)</f>
        <v>0.5943615039606891</v>
      </c>
      <c r="T43" s="119">
        <f>IF(RES_hhdet_tes!T43=0,"",RES_hhdet_tes!T43/RES_hhdet_fec!T43)</f>
        <v>0.59454795166429353</v>
      </c>
      <c r="U43" s="119">
        <f>IF(RES_hhdet_tes!U43=0,"",RES_hhdet_tes!U43/RES_hhdet_fec!U43)</f>
        <v>0.59583246785883925</v>
      </c>
      <c r="V43" s="119">
        <f>IF(RES_hhdet_tes!V43=0,"",RES_hhdet_tes!V43/RES_hhdet_fec!V43)</f>
        <v>0.5961646461972685</v>
      </c>
      <c r="W43" s="119">
        <f>IF(RES_hhdet_tes!W43=0,"",RES_hhdet_tes!W43/RES_hhdet_fec!W43)</f>
        <v>0.60269863642103749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0.43776908471438897</v>
      </c>
      <c r="C44" s="124">
        <f>IF(RES_hhdet_tes!C44=0,"",RES_hhdet_tes!C44/RES_hhdet_fec!C44)</f>
        <v>0.43764909108505123</v>
      </c>
      <c r="D44" s="124">
        <f>IF(RES_hhdet_tes!D44=0,"",RES_hhdet_tes!D44/RES_hhdet_fec!D44)</f>
        <v>0.43752825689449842</v>
      </c>
      <c r="E44" s="124">
        <f>IF(RES_hhdet_tes!E44=0,"",RES_hhdet_tes!E44/RES_hhdet_fec!E44)</f>
        <v>0.43741321119448578</v>
      </c>
      <c r="F44" s="124">
        <f>IF(RES_hhdet_tes!F44=0,"",RES_hhdet_tes!F44/RES_hhdet_fec!F44)</f>
        <v>0.43732785983014383</v>
      </c>
      <c r="G44" s="124">
        <f>IF(RES_hhdet_tes!G44=0,"",RES_hhdet_tes!G44/RES_hhdet_fec!G44)</f>
        <v>0.43720700627401293</v>
      </c>
      <c r="H44" s="124">
        <f>IF(RES_hhdet_tes!H44=0,"",RES_hhdet_tes!H44/RES_hhdet_fec!H44)</f>
        <v>0.43713510159768831</v>
      </c>
      <c r="I44" s="124">
        <f>IF(RES_hhdet_tes!I44=0,"",RES_hhdet_tes!I44/RES_hhdet_fec!I44)</f>
        <v>0.43703543545323043</v>
      </c>
      <c r="J44" s="124">
        <f>IF(RES_hhdet_tes!J44=0,"",RES_hhdet_tes!J44/RES_hhdet_fec!J44)</f>
        <v>0.44447382326957141</v>
      </c>
      <c r="K44" s="124">
        <f>IF(RES_hhdet_tes!K44=0,"",RES_hhdet_tes!K44/RES_hhdet_fec!K44)</f>
        <v>0.45174078798520612</v>
      </c>
      <c r="L44" s="124">
        <f>IF(RES_hhdet_tes!L44=0,"",RES_hhdet_tes!L44/RES_hhdet_fec!L44)</f>
        <v>0.46968416528129803</v>
      </c>
      <c r="M44" s="124">
        <f>IF(RES_hhdet_tes!M44=0,"",RES_hhdet_tes!M44/RES_hhdet_fec!M44)</f>
        <v>0.50311137343935797</v>
      </c>
      <c r="N44" s="124">
        <f>IF(RES_hhdet_tes!N44=0,"",RES_hhdet_tes!N44/RES_hhdet_fec!N44)</f>
        <v>0.54330890932891651</v>
      </c>
      <c r="O44" s="124">
        <f>IF(RES_hhdet_tes!O44=0,"",RES_hhdet_tes!O44/RES_hhdet_fec!O44)</f>
        <v>0.58302411598661108</v>
      </c>
      <c r="P44" s="124">
        <f>IF(RES_hhdet_tes!P44=0,"",RES_hhdet_tes!P44/RES_hhdet_fec!P44)</f>
        <v>0.58318229585612591</v>
      </c>
      <c r="Q44" s="124">
        <f>IF(RES_hhdet_tes!Q44=0,"",RES_hhdet_tes!Q44/RES_hhdet_fec!Q44)</f>
        <v>0.58320409953598418</v>
      </c>
      <c r="R44" s="124">
        <f>IF(RES_hhdet_tes!R44=0,"",RES_hhdet_tes!R44/RES_hhdet_fec!R44)</f>
        <v>0.58321973132071658</v>
      </c>
      <c r="S44" s="124">
        <f>IF(RES_hhdet_tes!S44=0,"",RES_hhdet_tes!S44/RES_hhdet_fec!S44)</f>
        <v>0.58317415821047691</v>
      </c>
      <c r="T44" s="124">
        <f>IF(RES_hhdet_tes!T44=0,"",RES_hhdet_tes!T44/RES_hhdet_fec!T44)</f>
        <v>0.58312916776033519</v>
      </c>
      <c r="U44" s="124">
        <f>IF(RES_hhdet_tes!U44=0,"",RES_hhdet_tes!U44/RES_hhdet_fec!U44)</f>
        <v>0.58315282928751544</v>
      </c>
      <c r="V44" s="124">
        <f>IF(RES_hhdet_tes!V44=0,"",RES_hhdet_tes!V44/RES_hhdet_fec!V44)</f>
        <v>0.5832640279607032</v>
      </c>
      <c r="W44" s="124">
        <f>IF(RES_hhdet_tes!W44=0,"",RES_hhdet_tes!W44/RES_hhdet_fec!W44)</f>
        <v>0.58333368970601607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0.43203153698541774</v>
      </c>
      <c r="C45" s="111">
        <f>IF(RES_hhdet_tes!C45=0,"",RES_hhdet_tes!C45/RES_hhdet_fec!C45)</f>
        <v>0.43203153698541774</v>
      </c>
      <c r="D45" s="111">
        <f>IF(RES_hhdet_tes!D45=0,"",RES_hhdet_tes!D45/RES_hhdet_fec!D45)</f>
        <v>0.43203153698541774</v>
      </c>
      <c r="E45" s="111">
        <f>IF(RES_hhdet_tes!E45=0,"",RES_hhdet_tes!E45/RES_hhdet_fec!E45)</f>
        <v>0.43203153698541774</v>
      </c>
      <c r="F45" s="111">
        <f>IF(RES_hhdet_tes!F45=0,"",RES_hhdet_tes!F45/RES_hhdet_fec!F45)</f>
        <v>0.43203153698541774</v>
      </c>
      <c r="G45" s="111">
        <f>IF(RES_hhdet_tes!G45=0,"",RES_hhdet_tes!G45/RES_hhdet_fec!G45)</f>
        <v>0.4320315369854178</v>
      </c>
      <c r="H45" s="111">
        <f>IF(RES_hhdet_tes!H45=0,"",RES_hhdet_tes!H45/RES_hhdet_fec!H45)</f>
        <v>0.43203153698541774</v>
      </c>
      <c r="I45" s="111">
        <f>IF(RES_hhdet_tes!I45=0,"",RES_hhdet_tes!I45/RES_hhdet_fec!I45)</f>
        <v>0.43203153698541769</v>
      </c>
      <c r="J45" s="111">
        <f>IF(RES_hhdet_tes!J45=0,"",RES_hhdet_tes!J45/RES_hhdet_fec!J45)</f>
        <v>0.43954488608376502</v>
      </c>
      <c r="K45" s="111">
        <f>IF(RES_hhdet_tes!K45=0,"",RES_hhdet_tes!K45/RES_hhdet_fec!K45)</f>
        <v>0.44689434086115243</v>
      </c>
      <c r="L45" s="111">
        <f>IF(RES_hhdet_tes!L45=0,"",RES_hhdet_tes!L45/RES_hhdet_fec!L45)</f>
        <v>0.46480748182575643</v>
      </c>
      <c r="M45" s="111">
        <f>IF(RES_hhdet_tes!M45=0,"",RES_hhdet_tes!M45/RES_hhdet_fec!M45)</f>
        <v>0.49827100864277918</v>
      </c>
      <c r="N45" s="111">
        <f>IF(RES_hhdet_tes!N45=0,"",RES_hhdet_tes!N45/RES_hhdet_fec!N45)</f>
        <v>0.53854049696380779</v>
      </c>
      <c r="O45" s="111">
        <f>IF(RES_hhdet_tes!O45=0,"",RES_hhdet_tes!O45/RES_hhdet_fec!O45)</f>
        <v>0.57838667880479933</v>
      </c>
      <c r="P45" s="111">
        <f>IF(RES_hhdet_tes!P45=0,"",RES_hhdet_tes!P45/RES_hhdet_fec!P45)</f>
        <v>0.57857374025037767</v>
      </c>
      <c r="Q45" s="111">
        <f>IF(RES_hhdet_tes!Q45=0,"",RES_hhdet_tes!Q45/RES_hhdet_fec!Q45)</f>
        <v>0.57861903200720355</v>
      </c>
      <c r="R45" s="111">
        <f>IF(RES_hhdet_tes!R45=0,"",RES_hhdet_tes!R45/RES_hhdet_fec!R45)</f>
        <v>0.57867036464768451</v>
      </c>
      <c r="S45" s="111">
        <f>IF(RES_hhdet_tes!S45=0,"",RES_hhdet_tes!S45/RES_hhdet_fec!S45)</f>
        <v>0.5786479217646352</v>
      </c>
      <c r="T45" s="111">
        <f>IF(RES_hhdet_tes!T45=0,"",RES_hhdet_tes!T45/RES_hhdet_fec!T45)</f>
        <v>0.57862216398780575</v>
      </c>
      <c r="U45" s="111">
        <f>IF(RES_hhdet_tes!U45=0,"",RES_hhdet_tes!U45/RES_hhdet_fec!U45)</f>
        <v>0.57865586887491272</v>
      </c>
      <c r="V45" s="111">
        <f>IF(RES_hhdet_tes!V45=0,"",RES_hhdet_tes!V45/RES_hhdet_fec!V45)</f>
        <v>0.57876733461184426</v>
      </c>
      <c r="W45" s="111">
        <f>IF(RES_hhdet_tes!W45=0,"",RES_hhdet_tes!W45/RES_hhdet_fec!W45)</f>
        <v>0.57885131968651415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2.0381764712777901</v>
      </c>
      <c r="C47" s="124">
        <f>IF(RES_hhdet_tes!C47=0,"",RES_hhdet_tes!C47/RES_hhdet_fec!C47)</f>
        <v>2.2274886574091393</v>
      </c>
      <c r="D47" s="124">
        <f>IF(RES_hhdet_tes!D47=0,"",RES_hhdet_tes!D47/RES_hhdet_fec!D47)</f>
        <v>2.4822060074233874</v>
      </c>
      <c r="E47" s="124">
        <f>IF(RES_hhdet_tes!E47=0,"",RES_hhdet_tes!E47/RES_hhdet_fec!E47)</f>
        <v>2.4822060074233878</v>
      </c>
      <c r="F47" s="124">
        <f>IF(RES_hhdet_tes!F47=0,"",RES_hhdet_tes!F47/RES_hhdet_fec!F47)</f>
        <v>2.4822060074233883</v>
      </c>
      <c r="G47" s="124">
        <f>IF(RES_hhdet_tes!G47=0,"",RES_hhdet_tes!G47/RES_hhdet_fec!G47)</f>
        <v>2.7856406575839463</v>
      </c>
      <c r="H47" s="124">
        <f>IF(RES_hhdet_tes!H47=0,"",RES_hhdet_tes!H47/RES_hhdet_fec!H47)</f>
        <v>2.7856406575839467</v>
      </c>
      <c r="I47" s="124">
        <f>IF(RES_hhdet_tes!I47=0,"",RES_hhdet_tes!I47/RES_hhdet_fec!I47)</f>
        <v>2.7856406575839467</v>
      </c>
      <c r="J47" s="124">
        <f>IF(RES_hhdet_tes!J47=0,"",RES_hhdet_tes!J47/RES_hhdet_fec!J47)</f>
        <v>3.116029319683399</v>
      </c>
      <c r="K47" s="124">
        <f>IF(RES_hhdet_tes!K47=0,"",RES_hhdet_tes!K47/RES_hhdet_fec!K47)</f>
        <v>3.4656469704560395</v>
      </c>
      <c r="L47" s="124">
        <f>IF(RES_hhdet_tes!L47=0,"",RES_hhdet_tes!L47/RES_hhdet_fec!L47)</f>
        <v>3.6108730300253753</v>
      </c>
      <c r="M47" s="124">
        <f>IF(RES_hhdet_tes!M47=0,"",RES_hhdet_tes!M47/RES_hhdet_fec!M47)</f>
        <v>3.6919510768685599</v>
      </c>
      <c r="N47" s="124">
        <f>IF(RES_hhdet_tes!N47=0,"",RES_hhdet_tes!N47/RES_hhdet_fec!N47)</f>
        <v>3.8321052577142138</v>
      </c>
      <c r="O47" s="124">
        <f>IF(RES_hhdet_tes!O47=0,"",RES_hhdet_tes!O47/RES_hhdet_fec!O47)</f>
        <v>3.9782246830699153</v>
      </c>
      <c r="P47" s="124">
        <f>IF(RES_hhdet_tes!P47=0,"",RES_hhdet_tes!P47/RES_hhdet_fec!P47)</f>
        <v>4.0601832677016185</v>
      </c>
      <c r="Q47" s="124">
        <f>IF(RES_hhdet_tes!Q47=0,"",RES_hhdet_tes!Q47/RES_hhdet_fec!Q47)</f>
        <v>4.1293272939591761</v>
      </c>
      <c r="R47" s="124">
        <f>IF(RES_hhdet_tes!R47=0,"",RES_hhdet_tes!R47/RES_hhdet_fec!R47)</f>
        <v>4.1293272939591752</v>
      </c>
      <c r="S47" s="124">
        <f>IF(RES_hhdet_tes!S47=0,"",RES_hhdet_tes!S47/RES_hhdet_fec!S47)</f>
        <v>4.17705530897753</v>
      </c>
      <c r="T47" s="124">
        <f>IF(RES_hhdet_tes!T47=0,"",RES_hhdet_tes!T47/RES_hhdet_fec!T47)</f>
        <v>4.2522535002743744</v>
      </c>
      <c r="U47" s="124">
        <f>IF(RES_hhdet_tes!U47=0,"",RES_hhdet_tes!U47/RES_hhdet_fec!U47)</f>
        <v>4.2694112525610652</v>
      </c>
      <c r="V47" s="124">
        <f>IF(RES_hhdet_tes!V47=0,"",RES_hhdet_tes!V47/RES_hhdet_fec!V47)</f>
        <v>4.3550304214003699</v>
      </c>
      <c r="W47" s="124">
        <f>IF(RES_hhdet_tes!W47=0,"",RES_hhdet_tes!W47/RES_hhdet_fec!W47)</f>
        <v>4.4544139029434895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2.0381764712777901</v>
      </c>
      <c r="C48" s="111">
        <f>IF(RES_hhdet_tes!C48=0,"",RES_hhdet_tes!C48/RES_hhdet_fec!C48)</f>
        <v>2.2274886574091393</v>
      </c>
      <c r="D48" s="111">
        <f>IF(RES_hhdet_tes!D48=0,"",RES_hhdet_tes!D48/RES_hhdet_fec!D48)</f>
        <v>2.4822060074233874</v>
      </c>
      <c r="E48" s="111">
        <f>IF(RES_hhdet_tes!E48=0,"",RES_hhdet_tes!E48/RES_hhdet_fec!E48)</f>
        <v>2.4822060074233878</v>
      </c>
      <c r="F48" s="111">
        <f>IF(RES_hhdet_tes!F48=0,"",RES_hhdet_tes!F48/RES_hhdet_fec!F48)</f>
        <v>2.4822060074233883</v>
      </c>
      <c r="G48" s="111">
        <f>IF(RES_hhdet_tes!G48=0,"",RES_hhdet_tes!G48/RES_hhdet_fec!G48)</f>
        <v>2.7856406575839463</v>
      </c>
      <c r="H48" s="111">
        <f>IF(RES_hhdet_tes!H48=0,"",RES_hhdet_tes!H48/RES_hhdet_fec!H48)</f>
        <v>2.7856406575839467</v>
      </c>
      <c r="I48" s="111">
        <f>IF(RES_hhdet_tes!I48=0,"",RES_hhdet_tes!I48/RES_hhdet_fec!I48)</f>
        <v>2.7856406575839467</v>
      </c>
      <c r="J48" s="111">
        <f>IF(RES_hhdet_tes!J48=0,"",RES_hhdet_tes!J48/RES_hhdet_fec!J48)</f>
        <v>3.116029319683399</v>
      </c>
      <c r="K48" s="111">
        <f>IF(RES_hhdet_tes!K48=0,"",RES_hhdet_tes!K48/RES_hhdet_fec!K48)</f>
        <v>3.4656469704560395</v>
      </c>
      <c r="L48" s="111">
        <f>IF(RES_hhdet_tes!L48=0,"",RES_hhdet_tes!L48/RES_hhdet_fec!L48)</f>
        <v>3.6108730300253753</v>
      </c>
      <c r="M48" s="111">
        <f>IF(RES_hhdet_tes!M48=0,"",RES_hhdet_tes!M48/RES_hhdet_fec!M48)</f>
        <v>3.6919510768685599</v>
      </c>
      <c r="N48" s="111">
        <f>IF(RES_hhdet_tes!N48=0,"",RES_hhdet_tes!N48/RES_hhdet_fec!N48)</f>
        <v>3.8321052577142138</v>
      </c>
      <c r="O48" s="111">
        <f>IF(RES_hhdet_tes!O48=0,"",RES_hhdet_tes!O48/RES_hhdet_fec!O48)</f>
        <v>3.9782246830699153</v>
      </c>
      <c r="P48" s="111">
        <f>IF(RES_hhdet_tes!P48=0,"",RES_hhdet_tes!P48/RES_hhdet_fec!P48)</f>
        <v>4.0601832677016185</v>
      </c>
      <c r="Q48" s="111">
        <f>IF(RES_hhdet_tes!Q48=0,"",RES_hhdet_tes!Q48/RES_hhdet_fec!Q48)</f>
        <v>4.1293272939591761</v>
      </c>
      <c r="R48" s="111">
        <f>IF(RES_hhdet_tes!R48=0,"",RES_hhdet_tes!R48/RES_hhdet_fec!R48)</f>
        <v>4.1293272939591752</v>
      </c>
      <c r="S48" s="111">
        <f>IF(RES_hhdet_tes!S48=0,"",RES_hhdet_tes!S48/RES_hhdet_fec!S48)</f>
        <v>4.17705530897753</v>
      </c>
      <c r="T48" s="111">
        <f>IF(RES_hhdet_tes!T48=0,"",RES_hhdet_tes!T48/RES_hhdet_fec!T48)</f>
        <v>4.2522535002743744</v>
      </c>
      <c r="U48" s="111">
        <f>IF(RES_hhdet_tes!U48=0,"",RES_hhdet_tes!U48/RES_hhdet_fec!U48)</f>
        <v>4.2694112525610652</v>
      </c>
      <c r="V48" s="111">
        <f>IF(RES_hhdet_tes!V48=0,"",RES_hhdet_tes!V48/RES_hhdet_fec!V48)</f>
        <v>4.3550304214003699</v>
      </c>
      <c r="W48" s="111">
        <f>IF(RES_hhdet_tes!W48=0,"",RES_hhdet_tes!W48/RES_hhdet_fec!W48)</f>
        <v>4.4544139029434895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0.49614868205372381</v>
      </c>
      <c r="C49" s="124">
        <f>IF(RES_hhdet_tes!C49=0,"",RES_hhdet_tes!C49/RES_hhdet_fec!C49)</f>
        <v>0.49576657022768533</v>
      </c>
      <c r="D49" s="124">
        <f>IF(RES_hhdet_tes!D49=0,"",RES_hhdet_tes!D49/RES_hhdet_fec!D49)</f>
        <v>0.49644367801516881</v>
      </c>
      <c r="E49" s="124">
        <f>IF(RES_hhdet_tes!E49=0,"",RES_hhdet_tes!E49/RES_hhdet_fec!E49)</f>
        <v>0.49956368474605628</v>
      </c>
      <c r="F49" s="124">
        <f>IF(RES_hhdet_tes!F49=0,"",RES_hhdet_tes!F49/RES_hhdet_fec!F49)</f>
        <v>0.50502350600886869</v>
      </c>
      <c r="G49" s="124">
        <f>IF(RES_hhdet_tes!G49=0,"",RES_hhdet_tes!G49/RES_hhdet_fec!G49)</f>
        <v>0.50688795229210215</v>
      </c>
      <c r="H49" s="124">
        <f>IF(RES_hhdet_tes!H49=0,"",RES_hhdet_tes!H49/RES_hhdet_fec!H49)</f>
        <v>0.50712903148016208</v>
      </c>
      <c r="I49" s="124">
        <f>IF(RES_hhdet_tes!I49=0,"",RES_hhdet_tes!I49/RES_hhdet_fec!I49)</f>
        <v>0.50966444540596156</v>
      </c>
      <c r="J49" s="124">
        <f>IF(RES_hhdet_tes!J49=0,"",RES_hhdet_tes!J49/RES_hhdet_fec!J49)</f>
        <v>0.51178279724714992</v>
      </c>
      <c r="K49" s="124">
        <f>IF(RES_hhdet_tes!K49=0,"",RES_hhdet_tes!K49/RES_hhdet_fec!K49)</f>
        <v>0.51714363709940503</v>
      </c>
      <c r="L49" s="124">
        <f>IF(RES_hhdet_tes!L49=0,"",RES_hhdet_tes!L49/RES_hhdet_fec!L49)</f>
        <v>0.52454850998457792</v>
      </c>
      <c r="M49" s="124">
        <f>IF(RES_hhdet_tes!M49=0,"",RES_hhdet_tes!M49/RES_hhdet_fec!M49)</f>
        <v>0.53658686445638271</v>
      </c>
      <c r="N49" s="124">
        <f>IF(RES_hhdet_tes!N49=0,"",RES_hhdet_tes!N49/RES_hhdet_fec!N49)</f>
        <v>0.55543862248231113</v>
      </c>
      <c r="O49" s="124">
        <f>IF(RES_hhdet_tes!O49=0,"",RES_hhdet_tes!O49/RES_hhdet_fec!O49)</f>
        <v>0.57602790698059236</v>
      </c>
      <c r="P49" s="124">
        <f>IF(RES_hhdet_tes!P49=0,"",RES_hhdet_tes!P49/RES_hhdet_fec!P49)</f>
        <v>0.57785498603664354</v>
      </c>
      <c r="Q49" s="124">
        <f>IF(RES_hhdet_tes!Q49=0,"",RES_hhdet_tes!Q49/RES_hhdet_fec!Q49)</f>
        <v>0.5857527546294663</v>
      </c>
      <c r="R49" s="124">
        <f>IF(RES_hhdet_tes!R49=0,"",RES_hhdet_tes!R49/RES_hhdet_fec!R49)</f>
        <v>0.60790724297851351</v>
      </c>
      <c r="S49" s="124">
        <f>IF(RES_hhdet_tes!S49=0,"",RES_hhdet_tes!S49/RES_hhdet_fec!S49)</f>
        <v>0.63362949837074367</v>
      </c>
      <c r="T49" s="124">
        <f>IF(RES_hhdet_tes!T49=0,"",RES_hhdet_tes!T49/RES_hhdet_fec!T49)</f>
        <v>0.64966617927302961</v>
      </c>
      <c r="U49" s="124">
        <f>IF(RES_hhdet_tes!U49=0,"",RES_hhdet_tes!U49/RES_hhdet_fec!U49)</f>
        <v>0.65905606474024248</v>
      </c>
      <c r="V49" s="124">
        <f>IF(RES_hhdet_tes!V49=0,"",RES_hhdet_tes!V49/RES_hhdet_fec!V49)</f>
        <v>0.66532484802572323</v>
      </c>
      <c r="W49" s="124">
        <f>IF(RES_hhdet_tes!W49=0,"",RES_hhdet_tes!W49/RES_hhdet_fec!W49)</f>
        <v>0.69164898006523845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0.49320233438415512</v>
      </c>
      <c r="C50" s="111">
        <f>IF(RES_hhdet_tes!C50=0,"",RES_hhdet_tes!C50/RES_hhdet_fec!C50)</f>
        <v>0.49324789531624824</v>
      </c>
      <c r="D50" s="111">
        <f>IF(RES_hhdet_tes!D50=0,"",RES_hhdet_tes!D50/RES_hhdet_fec!D50)</f>
        <v>0.49375952034197829</v>
      </c>
      <c r="E50" s="111">
        <f>IF(RES_hhdet_tes!E50=0,"",RES_hhdet_tes!E50/RES_hhdet_fec!E50)</f>
        <v>0.49687330555882592</v>
      </c>
      <c r="F50" s="111">
        <f>IF(RES_hhdet_tes!F50=0,"",RES_hhdet_tes!F50/RES_hhdet_fec!F50)</f>
        <v>0.50181650456004878</v>
      </c>
      <c r="G50" s="111">
        <f>IF(RES_hhdet_tes!G50=0,"",RES_hhdet_tes!G50/RES_hhdet_fec!G50)</f>
        <v>0.50420012980834239</v>
      </c>
      <c r="H50" s="111">
        <f>IF(RES_hhdet_tes!H50=0,"",RES_hhdet_tes!H50/RES_hhdet_fec!H50)</f>
        <v>0.50464160733560126</v>
      </c>
      <c r="I50" s="111">
        <f>IF(RES_hhdet_tes!I50=0,"",RES_hhdet_tes!I50/RES_hhdet_fec!I50)</f>
        <v>0.50605089994233188</v>
      </c>
      <c r="J50" s="111">
        <f>IF(RES_hhdet_tes!J50=0,"",RES_hhdet_tes!J50/RES_hhdet_fec!J50)</f>
        <v>0.50830667312038136</v>
      </c>
      <c r="K50" s="111">
        <f>IF(RES_hhdet_tes!K50=0,"",RES_hhdet_tes!K50/RES_hhdet_fec!K50)</f>
        <v>0.51262884367357031</v>
      </c>
      <c r="L50" s="111">
        <f>IF(RES_hhdet_tes!L50=0,"",RES_hhdet_tes!L50/RES_hhdet_fec!L50)</f>
        <v>0.51922305003448033</v>
      </c>
      <c r="M50" s="111">
        <f>IF(RES_hhdet_tes!M50=0,"",RES_hhdet_tes!M50/RES_hhdet_fec!M50)</f>
        <v>0.5330146242562982</v>
      </c>
      <c r="N50" s="111">
        <f>IF(RES_hhdet_tes!N50=0,"",RES_hhdet_tes!N50/RES_hhdet_fec!N50)</f>
        <v>0.55218684583265509</v>
      </c>
      <c r="O50" s="111">
        <f>IF(RES_hhdet_tes!O50=0,"",RES_hhdet_tes!O50/RES_hhdet_fec!O50)</f>
        <v>0.57274884859991959</v>
      </c>
      <c r="P50" s="111">
        <f>IF(RES_hhdet_tes!P50=0,"",RES_hhdet_tes!P50/RES_hhdet_fec!P50)</f>
        <v>0.57485224791307366</v>
      </c>
      <c r="Q50" s="111">
        <f>IF(RES_hhdet_tes!Q50=0,"",RES_hhdet_tes!Q50/RES_hhdet_fec!Q50)</f>
        <v>0.58305475890851821</v>
      </c>
      <c r="R50" s="111">
        <f>IF(RES_hhdet_tes!R50=0,"",RES_hhdet_tes!R50/RES_hhdet_fec!R50)</f>
        <v>0.60530085900067132</v>
      </c>
      <c r="S50" s="111">
        <f>IF(RES_hhdet_tes!S50=0,"",RES_hhdet_tes!S50/RES_hhdet_fec!S50)</f>
        <v>0.63139659133077375</v>
      </c>
      <c r="T50" s="111">
        <f>IF(RES_hhdet_tes!T50=0,"",RES_hhdet_tes!T50/RES_hhdet_fec!T50)</f>
        <v>0.64787025371778839</v>
      </c>
      <c r="U50" s="111">
        <f>IF(RES_hhdet_tes!U50=0,"",RES_hhdet_tes!U50/RES_hhdet_fec!U50)</f>
        <v>0.65653853326342149</v>
      </c>
      <c r="V50" s="111">
        <f>IF(RES_hhdet_tes!V50=0,"",RES_hhdet_tes!V50/RES_hhdet_fec!V50)</f>
        <v>0.66250407678401346</v>
      </c>
      <c r="W50" s="111">
        <f>IF(RES_hhdet_tes!W50=0,"",RES_hhdet_tes!W50/RES_hhdet_fec!W50)</f>
        <v>0.6875166740207751</v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0.61313045389752596</v>
      </c>
      <c r="C54" s="112">
        <f>IF(RES_hhdet_tes!C54=0,"",RES_hhdet_tes!C54/RES_hhdet_fec!C54)</f>
        <v>0.61490667422697576</v>
      </c>
      <c r="D54" s="112">
        <f>IF(RES_hhdet_tes!D54=0,"",RES_hhdet_tes!D54/RES_hhdet_fec!D54)</f>
        <v>0.61564329510815941</v>
      </c>
      <c r="E54" s="112">
        <f>IF(RES_hhdet_tes!E54=0,"",RES_hhdet_tes!E54/RES_hhdet_fec!E54)</f>
        <v>0.61688633431854589</v>
      </c>
      <c r="F54" s="112">
        <f>IF(RES_hhdet_tes!F54=0,"",RES_hhdet_tes!F54/RES_hhdet_fec!F54)</f>
        <v>0.61838873480524781</v>
      </c>
      <c r="G54" s="112">
        <f>IF(RES_hhdet_tes!G54=0,"",RES_hhdet_tes!G54/RES_hhdet_fec!G54)</f>
        <v>0.62538391334365084</v>
      </c>
      <c r="H54" s="112">
        <f>IF(RES_hhdet_tes!H54=0,"",RES_hhdet_tes!H54/RES_hhdet_fec!H54)</f>
        <v>0.6382118856267589</v>
      </c>
      <c r="I54" s="112">
        <f>IF(RES_hhdet_tes!I54=0,"",RES_hhdet_tes!I54/RES_hhdet_fec!I54)</f>
        <v>0.64413627667948059</v>
      </c>
      <c r="J54" s="112">
        <f>IF(RES_hhdet_tes!J54=0,"",RES_hhdet_tes!J54/RES_hhdet_fec!J54)</f>
        <v>0.64578922681159223</v>
      </c>
      <c r="K54" s="112">
        <f>IF(RES_hhdet_tes!K54=0,"",RES_hhdet_tes!K54/RES_hhdet_fec!K54)</f>
        <v>0.64659112477117475</v>
      </c>
      <c r="L54" s="112">
        <f>IF(RES_hhdet_tes!L54=0,"",RES_hhdet_tes!L54/RES_hhdet_fec!L54)</f>
        <v>0.64832964965813411</v>
      </c>
      <c r="M54" s="112">
        <f>IF(RES_hhdet_tes!M54=0,"",RES_hhdet_tes!M54/RES_hhdet_fec!M54)</f>
        <v>0.65269137402957111</v>
      </c>
      <c r="N54" s="112">
        <f>IF(RES_hhdet_tes!N54=0,"",RES_hhdet_tes!N54/RES_hhdet_fec!N54)</f>
        <v>0.65908600884302049</v>
      </c>
      <c r="O54" s="112">
        <f>IF(RES_hhdet_tes!O54=0,"",RES_hhdet_tes!O54/RES_hhdet_fec!O54)</f>
        <v>0.6662437377571454</v>
      </c>
      <c r="P54" s="112">
        <f>IF(RES_hhdet_tes!P54=0,"",RES_hhdet_tes!P54/RES_hhdet_fec!P54)</f>
        <v>0.66869313745730796</v>
      </c>
      <c r="Q54" s="112">
        <f>IF(RES_hhdet_tes!Q54=0,"",RES_hhdet_tes!Q54/RES_hhdet_fec!Q54)</f>
        <v>0.6724632551017139</v>
      </c>
      <c r="R54" s="112">
        <f>IF(RES_hhdet_tes!R54=0,"",RES_hhdet_tes!R54/RES_hhdet_fec!R54)</f>
        <v>0.67689342144008657</v>
      </c>
      <c r="S54" s="112">
        <f>IF(RES_hhdet_tes!S54=0,"",RES_hhdet_tes!S54/RES_hhdet_fec!S54)</f>
        <v>0.68014890194571853</v>
      </c>
      <c r="T54" s="112">
        <f>IF(RES_hhdet_tes!T54=0,"",RES_hhdet_tes!T54/RES_hhdet_fec!T54)</f>
        <v>0.69369257470042711</v>
      </c>
      <c r="U54" s="112">
        <f>IF(RES_hhdet_tes!U54=0,"",RES_hhdet_tes!U54/RES_hhdet_fec!U54)</f>
        <v>0.72528408169162162</v>
      </c>
      <c r="V54" s="112">
        <f>IF(RES_hhdet_tes!V54=0,"",RES_hhdet_tes!V54/RES_hhdet_fec!V54)</f>
        <v>0.75252311875807543</v>
      </c>
      <c r="W54" s="112">
        <f>IF(RES_hhdet_tes!W54=0,"",RES_hhdet_tes!W54/RES_hhdet_fec!W54)</f>
        <v>0.77111703144807842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0.6995085519245493</v>
      </c>
      <c r="C58" s="124">
        <f>IF(RES_hhdet_tes!C58=0,"",RES_hhdet_tes!C58/RES_hhdet_fec!C58)</f>
        <v>0.69640727144905823</v>
      </c>
      <c r="D58" s="124">
        <f>IF(RES_hhdet_tes!D58=0,"",RES_hhdet_tes!D58/RES_hhdet_fec!D58)</f>
        <v>0.71113302579764526</v>
      </c>
      <c r="E58" s="124">
        <f>IF(RES_hhdet_tes!E58=0,"",RES_hhdet_tes!E58/RES_hhdet_fec!E58)</f>
        <v>0.704964449644637</v>
      </c>
      <c r="F58" s="124">
        <f>IF(RES_hhdet_tes!F58=0,"",RES_hhdet_tes!F58/RES_hhdet_fec!F58)</f>
        <v>0.7056873065550423</v>
      </c>
      <c r="G58" s="124">
        <f>IF(RES_hhdet_tes!G58=0,"",RES_hhdet_tes!G58/RES_hhdet_fec!G58)</f>
        <v>0.7150974969068391</v>
      </c>
      <c r="H58" s="124">
        <f>IF(RES_hhdet_tes!H58=0,"",RES_hhdet_tes!H58/RES_hhdet_fec!H58)</f>
        <v>0.72475212879666995</v>
      </c>
      <c r="I58" s="124">
        <f>IF(RES_hhdet_tes!I58=0,"",RES_hhdet_tes!I58/RES_hhdet_fec!I58)</f>
        <v>0.73257927635965536</v>
      </c>
      <c r="J58" s="124">
        <f>IF(RES_hhdet_tes!J58=0,"",RES_hhdet_tes!J58/RES_hhdet_fec!J58)</f>
        <v>0.72644055772425131</v>
      </c>
      <c r="K58" s="124">
        <f>IF(RES_hhdet_tes!K58=0,"",RES_hhdet_tes!K58/RES_hhdet_fec!K58)</f>
        <v>0.72648406682740174</v>
      </c>
      <c r="L58" s="124">
        <f>IF(RES_hhdet_tes!L58=0,"",RES_hhdet_tes!L58/RES_hhdet_fec!L58)</f>
        <v>0.72317076023517746</v>
      </c>
      <c r="M58" s="124">
        <f>IF(RES_hhdet_tes!M58=0,"",RES_hhdet_tes!M58/RES_hhdet_fec!M58)</f>
        <v>0.723924576964876</v>
      </c>
      <c r="N58" s="124">
        <f>IF(RES_hhdet_tes!N58=0,"",RES_hhdet_tes!N58/RES_hhdet_fec!N58)</f>
        <v>0.7346044318360142</v>
      </c>
      <c r="O58" s="124">
        <f>IF(RES_hhdet_tes!O58=0,"",RES_hhdet_tes!O58/RES_hhdet_fec!O58)</f>
        <v>0.7363495201680148</v>
      </c>
      <c r="P58" s="124">
        <f>IF(RES_hhdet_tes!P58=0,"",RES_hhdet_tes!P58/RES_hhdet_fec!P58)</f>
        <v>0.73161781351113075</v>
      </c>
      <c r="Q58" s="124">
        <f>IF(RES_hhdet_tes!Q58=0,"",RES_hhdet_tes!Q58/RES_hhdet_fec!Q58)</f>
        <v>0.73097909702663677</v>
      </c>
      <c r="R58" s="124">
        <f>IF(RES_hhdet_tes!R58=0,"",RES_hhdet_tes!R58/RES_hhdet_fec!R58)</f>
        <v>0.72715039929041503</v>
      </c>
      <c r="S58" s="124">
        <f>IF(RES_hhdet_tes!S58=0,"",RES_hhdet_tes!S58/RES_hhdet_fec!S58)</f>
        <v>0.72879463479792361</v>
      </c>
      <c r="T58" s="124">
        <f>IF(RES_hhdet_tes!T58=0,"",RES_hhdet_tes!T58/RES_hhdet_fec!T58)</f>
        <v>0.74051149619353718</v>
      </c>
      <c r="U58" s="124">
        <f>IF(RES_hhdet_tes!U58=0,"",RES_hhdet_tes!U58/RES_hhdet_fec!U58)</f>
        <v>0.75764431601340443</v>
      </c>
      <c r="V58" s="124">
        <f>IF(RES_hhdet_tes!V58=0,"",RES_hhdet_tes!V58/RES_hhdet_fec!V58)</f>
        <v>0.79266553376518001</v>
      </c>
      <c r="W58" s="124">
        <f>IF(RES_hhdet_tes!W58=0,"",RES_hhdet_tes!W58/RES_hhdet_fec!W58)</f>
        <v>0.81322945903366706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0.56603406874914886</v>
      </c>
      <c r="C59" s="111">
        <f>IF(RES_hhdet_tes!C59=0,"",RES_hhdet_tes!C59/RES_hhdet_fec!C59)</f>
        <v>0.56628638527728858</v>
      </c>
      <c r="D59" s="111">
        <f>IF(RES_hhdet_tes!D59=0,"",RES_hhdet_tes!D59/RES_hhdet_fec!D59)</f>
        <v>0.56633767261447865</v>
      </c>
      <c r="E59" s="111">
        <f>IF(RES_hhdet_tes!E59=0,"",RES_hhdet_tes!E59/RES_hhdet_fec!E59)</f>
        <v>0.56652150238647303</v>
      </c>
      <c r="F59" s="111">
        <f>IF(RES_hhdet_tes!F59=0,"",RES_hhdet_tes!F59/RES_hhdet_fec!F59)</f>
        <v>0.56678931073574268</v>
      </c>
      <c r="G59" s="111">
        <f>IF(RES_hhdet_tes!G59=0,"",RES_hhdet_tes!G59/RES_hhdet_fec!G59)</f>
        <v>0.56922795629075151</v>
      </c>
      <c r="H59" s="111">
        <f>IF(RES_hhdet_tes!H59=0,"",RES_hhdet_tes!H59/RES_hhdet_fec!H59)</f>
        <v>0.57415777383096656</v>
      </c>
      <c r="I59" s="111">
        <f>IF(RES_hhdet_tes!I59=0,"",RES_hhdet_tes!I59/RES_hhdet_fec!I59)</f>
        <v>0.57690029758190342</v>
      </c>
      <c r="J59" s="111">
        <f>IF(RES_hhdet_tes!J59=0,"",RES_hhdet_tes!J59/RES_hhdet_fec!J59)</f>
        <v>0.57734462642669881</v>
      </c>
      <c r="K59" s="111">
        <f>IF(RES_hhdet_tes!K59=0,"",RES_hhdet_tes!K59/RES_hhdet_fec!K59)</f>
        <v>0.5778407663650027</v>
      </c>
      <c r="L59" s="111">
        <f>IF(RES_hhdet_tes!L59=0,"",RES_hhdet_tes!L59/RES_hhdet_fec!L59)</f>
        <v>0.57858217571298354</v>
      </c>
      <c r="M59" s="111">
        <f>IF(RES_hhdet_tes!M59=0,"",RES_hhdet_tes!M59/RES_hhdet_fec!M59)</f>
        <v>0.57957743174017218</v>
      </c>
      <c r="N59" s="111">
        <f>IF(RES_hhdet_tes!N59=0,"",RES_hhdet_tes!N59/RES_hhdet_fec!N59)</f>
        <v>0.5803357646525491</v>
      </c>
      <c r="O59" s="111">
        <f>IF(RES_hhdet_tes!O59=0,"",RES_hhdet_tes!O59/RES_hhdet_fec!O59)</f>
        <v>0.58101617298128017</v>
      </c>
      <c r="P59" s="111">
        <f>IF(RES_hhdet_tes!P59=0,"",RES_hhdet_tes!P59/RES_hhdet_fec!P59)</f>
        <v>0.58108278563531091</v>
      </c>
      <c r="Q59" s="111">
        <f>IF(RES_hhdet_tes!Q59=0,"",RES_hhdet_tes!Q59/RES_hhdet_fec!Q59)</f>
        <v>0.58115622131664268</v>
      </c>
      <c r="R59" s="111">
        <f>IF(RES_hhdet_tes!R59=0,"",RES_hhdet_tes!R59/RES_hhdet_fec!R59)</f>
        <v>0.58147454062677373</v>
      </c>
      <c r="S59" s="111">
        <f>IF(RES_hhdet_tes!S59=0,"",RES_hhdet_tes!S59/RES_hhdet_fec!S59)</f>
        <v>0.58187489887951893</v>
      </c>
      <c r="T59" s="111">
        <f>IF(RES_hhdet_tes!T59=0,"",RES_hhdet_tes!T59/RES_hhdet_fec!T59)</f>
        <v>0.58347431857397025</v>
      </c>
      <c r="U59" s="111">
        <f>IF(RES_hhdet_tes!U59=0,"",RES_hhdet_tes!U59/RES_hhdet_fec!U59)</f>
        <v>0.58550166425936434</v>
      </c>
      <c r="V59" s="111">
        <f>IF(RES_hhdet_tes!V59=0,"",RES_hhdet_tes!V59/RES_hhdet_fec!V59)</f>
        <v>0.58657122226764646</v>
      </c>
      <c r="W59" s="111">
        <f>IF(RES_hhdet_tes!W59=0,"",RES_hhdet_tes!W59/RES_hhdet_fec!W59)</f>
        <v>0.58838713455407909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0.72624826659821051</v>
      </c>
      <c r="C60" s="45">
        <f>IF(RES_hhdet_tes!C60=0,"",RES_hhdet_tes!C60/RES_hhdet_fec!C60)</f>
        <v>0.72749034895460318</v>
      </c>
      <c r="D60" s="45">
        <f>IF(RES_hhdet_tes!D60=0,"",RES_hhdet_tes!D60/RES_hhdet_fec!D60)</f>
        <v>0.72892916520651208</v>
      </c>
      <c r="E60" s="45">
        <f>IF(RES_hhdet_tes!E60=0,"",RES_hhdet_tes!E60/RES_hhdet_fec!E60)</f>
        <v>0.72972081987305915</v>
      </c>
      <c r="F60" s="45">
        <f>IF(RES_hhdet_tes!F60=0,"",RES_hhdet_tes!F60/RES_hhdet_fec!F60)</f>
        <v>0.7308373191276416</v>
      </c>
      <c r="G60" s="45">
        <f>IF(RES_hhdet_tes!G60=0,"",RES_hhdet_tes!G60/RES_hhdet_fec!G60)</f>
        <v>0.73567459165416138</v>
      </c>
      <c r="H60" s="45">
        <f>IF(RES_hhdet_tes!H60=0,"",RES_hhdet_tes!H60/RES_hhdet_fec!H60)</f>
        <v>0.74322280365929405</v>
      </c>
      <c r="I60" s="45">
        <f>IF(RES_hhdet_tes!I60=0,"",RES_hhdet_tes!I60/RES_hhdet_fec!I60)</f>
        <v>0.74673096013672202</v>
      </c>
      <c r="J60" s="45">
        <f>IF(RES_hhdet_tes!J60=0,"",RES_hhdet_tes!J60/RES_hhdet_fec!J60)</f>
        <v>0.74761254792632648</v>
      </c>
      <c r="K60" s="45">
        <f>IF(RES_hhdet_tes!K60=0,"",RES_hhdet_tes!K60/RES_hhdet_fec!K60)</f>
        <v>0.74877898303131096</v>
      </c>
      <c r="L60" s="45">
        <f>IF(RES_hhdet_tes!L60=0,"",RES_hhdet_tes!L60/RES_hhdet_fec!L60)</f>
        <v>0.7504900898747594</v>
      </c>
      <c r="M60" s="45">
        <f>IF(RES_hhdet_tes!M60=0,"",RES_hhdet_tes!M60/RES_hhdet_fec!M60)</f>
        <v>0.75349100246182577</v>
      </c>
      <c r="N60" s="45">
        <f>IF(RES_hhdet_tes!N60=0,"",RES_hhdet_tes!N60/RES_hhdet_fec!N60)</f>
        <v>0.75740103078430665</v>
      </c>
      <c r="O60" s="45">
        <f>IF(RES_hhdet_tes!O60=0,"",RES_hhdet_tes!O60/RES_hhdet_fec!O60)</f>
        <v>0.76133794551791478</v>
      </c>
      <c r="P60" s="45">
        <f>IF(RES_hhdet_tes!P60=0,"",RES_hhdet_tes!P60/RES_hhdet_fec!P60)</f>
        <v>0.76188303100862576</v>
      </c>
      <c r="Q60" s="45">
        <f>IF(RES_hhdet_tes!Q60=0,"",RES_hhdet_tes!Q60/RES_hhdet_fec!Q60)</f>
        <v>0.76290568886217391</v>
      </c>
      <c r="R60" s="45">
        <f>IF(RES_hhdet_tes!R60=0,"",RES_hhdet_tes!R60/RES_hhdet_fec!R60)</f>
        <v>0.76487588267991247</v>
      </c>
      <c r="S60" s="45">
        <f>IF(RES_hhdet_tes!S60=0,"",RES_hhdet_tes!S60/RES_hhdet_fec!S60)</f>
        <v>0.76808960806441606</v>
      </c>
      <c r="T60" s="45">
        <f>IF(RES_hhdet_tes!T60=0,"",RES_hhdet_tes!T60/RES_hhdet_fec!T60)</f>
        <v>0.779026133813428</v>
      </c>
      <c r="U60" s="45">
        <f>IF(RES_hhdet_tes!U60=0,"",RES_hhdet_tes!U60/RES_hhdet_fec!U60)</f>
        <v>0.80040187134535523</v>
      </c>
      <c r="V60" s="45">
        <f>IF(RES_hhdet_tes!V60=0,"",RES_hhdet_tes!V60/RES_hhdet_fec!V60)</f>
        <v>0.82535558989080371</v>
      </c>
      <c r="W60" s="45">
        <f>IF(RES_hhdet_tes!W60=0,"",RES_hhdet_tes!W60/RES_hhdet_fec!W60)</f>
        <v>0.84104151524933557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0.49760573807150144</v>
      </c>
      <c r="C62" s="119">
        <f>IF(RES_hhdet_tes!C62=0,"",RES_hhdet_tes!C62/RES_hhdet_fec!C62)</f>
        <v>0.5013407051121237</v>
      </c>
      <c r="D62" s="119">
        <f>IF(RES_hhdet_tes!D62=0,"",RES_hhdet_tes!D62/RES_hhdet_fec!D62)</f>
        <v>0.50584324592572838</v>
      </c>
      <c r="E62" s="119">
        <f>IF(RES_hhdet_tes!E62=0,"",RES_hhdet_tes!E62/RES_hhdet_fec!E62)</f>
        <v>0.51526627036148154</v>
      </c>
      <c r="F62" s="119">
        <f>IF(RES_hhdet_tes!F62=0,"",RES_hhdet_tes!F62/RES_hhdet_fec!F62)</f>
        <v>0.5281196464479907</v>
      </c>
      <c r="G62" s="119">
        <f>IF(RES_hhdet_tes!G62=0,"",RES_hhdet_tes!G62/RES_hhdet_fec!G62)</f>
        <v>0.54290421347278583</v>
      </c>
      <c r="H62" s="119">
        <f>IF(RES_hhdet_tes!H62=0,"",RES_hhdet_tes!H62/RES_hhdet_fec!H62)</f>
        <v>0.55559823665117702</v>
      </c>
      <c r="I62" s="119">
        <f>IF(RES_hhdet_tes!I62=0,"",RES_hhdet_tes!I62/RES_hhdet_fec!I62)</f>
        <v>0.56670590933852993</v>
      </c>
      <c r="J62" s="119">
        <f>IF(RES_hhdet_tes!J62=0,"",RES_hhdet_tes!J62/RES_hhdet_fec!J62)</f>
        <v>0.57783161180585529</v>
      </c>
      <c r="K62" s="119">
        <f>IF(RES_hhdet_tes!K62=0,"",RES_hhdet_tes!K62/RES_hhdet_fec!K62)</f>
        <v>0.58952619954310681</v>
      </c>
      <c r="L62" s="119">
        <f>IF(RES_hhdet_tes!L62=0,"",RES_hhdet_tes!L62/RES_hhdet_fec!L62)</f>
        <v>0.60182463683883425</v>
      </c>
      <c r="M62" s="119">
        <f>IF(RES_hhdet_tes!M62=0,"",RES_hhdet_tes!M62/RES_hhdet_fec!M62)</f>
        <v>0.61521820516554704</v>
      </c>
      <c r="N62" s="119">
        <f>IF(RES_hhdet_tes!N62=0,"",RES_hhdet_tes!N62/RES_hhdet_fec!N62)</f>
        <v>0.63030124069402071</v>
      </c>
      <c r="O62" s="119">
        <f>IF(RES_hhdet_tes!O62=0,"",RES_hhdet_tes!O62/RES_hhdet_fec!O62)</f>
        <v>0.64440387348035921</v>
      </c>
      <c r="P62" s="119">
        <f>IF(RES_hhdet_tes!P62=0,"",RES_hhdet_tes!P62/RES_hhdet_fec!P62)</f>
        <v>0.65063803286452571</v>
      </c>
      <c r="Q62" s="119">
        <f>IF(RES_hhdet_tes!Q62=0,"",RES_hhdet_tes!Q62/RES_hhdet_fec!Q62)</f>
        <v>0.65761766554432755</v>
      </c>
      <c r="R62" s="119">
        <f>IF(RES_hhdet_tes!R62=0,"",RES_hhdet_tes!R62/RES_hhdet_fec!R62)</f>
        <v>0.6673866065171643</v>
      </c>
      <c r="S62" s="119">
        <f>IF(RES_hhdet_tes!S62=0,"",RES_hhdet_tes!S62/RES_hhdet_fec!S62)</f>
        <v>0.6775605119724829</v>
      </c>
      <c r="T62" s="119">
        <f>IF(RES_hhdet_tes!T62=0,"",RES_hhdet_tes!T62/RES_hhdet_fec!T62)</f>
        <v>0.69094439113645967</v>
      </c>
      <c r="U62" s="119">
        <f>IF(RES_hhdet_tes!U62=0,"",RES_hhdet_tes!U62/RES_hhdet_fec!U62)</f>
        <v>0.70578258591077769</v>
      </c>
      <c r="V62" s="119">
        <f>IF(RES_hhdet_tes!V62=0,"",RES_hhdet_tes!V62/RES_hhdet_fec!V62)</f>
        <v>0.72181453938319851</v>
      </c>
      <c r="W62" s="119">
        <f>IF(RES_hhdet_tes!W62=0,"",RES_hhdet_tes!W62/RES_hhdet_fec!W62)</f>
        <v>0.73584706767145092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0.49035812398586359</v>
      </c>
      <c r="C63" s="124">
        <f>IF(RES_hhdet_tes!C63=0,"",RES_hhdet_tes!C63/RES_hhdet_fec!C63)</f>
        <v>0.49433596599476548</v>
      </c>
      <c r="D63" s="124">
        <f>IF(RES_hhdet_tes!D63=0,"",RES_hhdet_tes!D63/RES_hhdet_fec!D63)</f>
        <v>0.49961236920846402</v>
      </c>
      <c r="E63" s="124">
        <f>IF(RES_hhdet_tes!E63=0,"",RES_hhdet_tes!E63/RES_hhdet_fec!E63)</f>
        <v>0.50994712067258374</v>
      </c>
      <c r="F63" s="124">
        <f>IF(RES_hhdet_tes!F63=0,"",RES_hhdet_tes!F63/RES_hhdet_fec!F63)</f>
        <v>0.52388090134838394</v>
      </c>
      <c r="G63" s="124">
        <f>IF(RES_hhdet_tes!G63=0,"",RES_hhdet_tes!G63/RES_hhdet_fec!G63)</f>
        <v>0.54023007778080034</v>
      </c>
      <c r="H63" s="124">
        <f>IF(RES_hhdet_tes!H63=0,"",RES_hhdet_tes!H63/RES_hhdet_fec!H63)</f>
        <v>0.55390010583003746</v>
      </c>
      <c r="I63" s="124">
        <f>IF(RES_hhdet_tes!I63=0,"",RES_hhdet_tes!I63/RES_hhdet_fec!I63)</f>
        <v>0.56608005887071611</v>
      </c>
      <c r="J63" s="124">
        <f>IF(RES_hhdet_tes!J63=0,"",RES_hhdet_tes!J63/RES_hhdet_fec!J63)</f>
        <v>0.57804614564500112</v>
      </c>
      <c r="K63" s="124">
        <f>IF(RES_hhdet_tes!K63=0,"",RES_hhdet_tes!K63/RES_hhdet_fec!K63)</f>
        <v>0.5903848792075661</v>
      </c>
      <c r="L63" s="124">
        <f>IF(RES_hhdet_tes!L63=0,"",RES_hhdet_tes!L63/RES_hhdet_fec!L63)</f>
        <v>0.60369386694575256</v>
      </c>
      <c r="M63" s="124">
        <f>IF(RES_hhdet_tes!M63=0,"",RES_hhdet_tes!M63/RES_hhdet_fec!M63)</f>
        <v>0.61812530689736045</v>
      </c>
      <c r="N63" s="124">
        <f>IF(RES_hhdet_tes!N63=0,"",RES_hhdet_tes!N63/RES_hhdet_fec!N63)</f>
        <v>0.63417106003194534</v>
      </c>
      <c r="O63" s="124">
        <f>IF(RES_hhdet_tes!O63=0,"",RES_hhdet_tes!O63/RES_hhdet_fec!O63)</f>
        <v>0.64909513138487507</v>
      </c>
      <c r="P63" s="124">
        <f>IF(RES_hhdet_tes!P63=0,"",RES_hhdet_tes!P63/RES_hhdet_fec!P63)</f>
        <v>0.65549614136592782</v>
      </c>
      <c r="Q63" s="124">
        <f>IF(RES_hhdet_tes!Q63=0,"",RES_hhdet_tes!Q63/RES_hhdet_fec!Q63)</f>
        <v>0.66285656525086212</v>
      </c>
      <c r="R63" s="124">
        <f>IF(RES_hhdet_tes!R63=0,"",RES_hhdet_tes!R63/RES_hhdet_fec!R63)</f>
        <v>0.67304347596164382</v>
      </c>
      <c r="S63" s="124">
        <f>IF(RES_hhdet_tes!S63=0,"",RES_hhdet_tes!S63/RES_hhdet_fec!S63)</f>
        <v>0.68328682295161369</v>
      </c>
      <c r="T63" s="124">
        <f>IF(RES_hhdet_tes!T63=0,"",RES_hhdet_tes!T63/RES_hhdet_fec!T63)</f>
        <v>0.69637209380608356</v>
      </c>
      <c r="U63" s="124">
        <f>IF(RES_hhdet_tes!U63=0,"",RES_hhdet_tes!U63/RES_hhdet_fec!U63)</f>
        <v>0.71175230340527607</v>
      </c>
      <c r="V63" s="124">
        <f>IF(RES_hhdet_tes!V63=0,"",RES_hhdet_tes!V63/RES_hhdet_fec!V63)</f>
        <v>0.72724772339808164</v>
      </c>
      <c r="W63" s="124">
        <f>IF(RES_hhdet_tes!W63=0,"",RES_hhdet_tes!W63/RES_hhdet_fec!W63)</f>
        <v>0.74142963269611695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0.48452531549416544</v>
      </c>
      <c r="C64" s="111">
        <f>IF(RES_hhdet_tes!C64=0,"",RES_hhdet_tes!C64/RES_hhdet_fec!C64)</f>
        <v>0.4886230163339767</v>
      </c>
      <c r="D64" s="111">
        <f>IF(RES_hhdet_tes!D64=0,"",RES_hhdet_tes!D64/RES_hhdet_fec!D64)</f>
        <v>0.49402072942573366</v>
      </c>
      <c r="E64" s="111">
        <f>IF(RES_hhdet_tes!E64=0,"",RES_hhdet_tes!E64/RES_hhdet_fec!E64)</f>
        <v>0.50447326273045867</v>
      </c>
      <c r="F64" s="111">
        <f>IF(RES_hhdet_tes!F64=0,"",RES_hhdet_tes!F64/RES_hhdet_fec!F64)</f>
        <v>0.5185022936089837</v>
      </c>
      <c r="G64" s="111">
        <f>IF(RES_hhdet_tes!G64=0,"",RES_hhdet_tes!G64/RES_hhdet_fec!G64)</f>
        <v>0.5349943703285116</v>
      </c>
      <c r="H64" s="111">
        <f>IF(RES_hhdet_tes!H64=0,"",RES_hhdet_tes!H64/RES_hhdet_fec!H64)</f>
        <v>0.54876238553476564</v>
      </c>
      <c r="I64" s="111">
        <f>IF(RES_hhdet_tes!I64=0,"",RES_hhdet_tes!I64/RES_hhdet_fec!I64)</f>
        <v>0.56107119119745807</v>
      </c>
      <c r="J64" s="111">
        <f>IF(RES_hhdet_tes!J64=0,"",RES_hhdet_tes!J64/RES_hhdet_fec!J64)</f>
        <v>0.57316423790795412</v>
      </c>
      <c r="K64" s="111">
        <f>IF(RES_hhdet_tes!K64=0,"",RES_hhdet_tes!K64/RES_hhdet_fec!K64)</f>
        <v>0.58563984569782523</v>
      </c>
      <c r="L64" s="111">
        <f>IF(RES_hhdet_tes!L64=0,"",RES_hhdet_tes!L64/RES_hhdet_fec!L64)</f>
        <v>0.59899738581429296</v>
      </c>
      <c r="M64" s="111">
        <f>IF(RES_hhdet_tes!M64=0,"",RES_hhdet_tes!M64/RES_hhdet_fec!M64)</f>
        <v>0.61354472634706381</v>
      </c>
      <c r="N64" s="111">
        <f>IF(RES_hhdet_tes!N64=0,"",RES_hhdet_tes!N64/RES_hhdet_fec!N64)</f>
        <v>0.62970475959147709</v>
      </c>
      <c r="O64" s="111">
        <f>IF(RES_hhdet_tes!O64=0,"",RES_hhdet_tes!O64/RES_hhdet_fec!O64)</f>
        <v>0.64474476297277328</v>
      </c>
      <c r="P64" s="111">
        <f>IF(RES_hhdet_tes!P64=0,"",RES_hhdet_tes!P64/RES_hhdet_fec!P64)</f>
        <v>0.65120893491358389</v>
      </c>
      <c r="Q64" s="111">
        <f>IF(RES_hhdet_tes!Q64=0,"",RES_hhdet_tes!Q64/RES_hhdet_fec!Q64)</f>
        <v>0.65863484942554829</v>
      </c>
      <c r="R64" s="111">
        <f>IF(RES_hhdet_tes!R64=0,"",RES_hhdet_tes!R64/RES_hhdet_fec!R64)</f>
        <v>0.66891798697747418</v>
      </c>
      <c r="S64" s="111">
        <f>IF(RES_hhdet_tes!S64=0,"",RES_hhdet_tes!S64/RES_hhdet_fec!S64)</f>
        <v>0.67924977562987643</v>
      </c>
      <c r="T64" s="111">
        <f>IF(RES_hhdet_tes!T64=0,"",RES_hhdet_tes!T64/RES_hhdet_fec!T64)</f>
        <v>0.69244367767128612</v>
      </c>
      <c r="U64" s="111">
        <f>IF(RES_hhdet_tes!U64=0,"",RES_hhdet_tes!U64/RES_hhdet_fec!U64)</f>
        <v>0.70794787886451283</v>
      </c>
      <c r="V64" s="111">
        <f>IF(RES_hhdet_tes!V64=0,"",RES_hhdet_tes!V64/RES_hhdet_fec!V64)</f>
        <v>0.72356833017005961</v>
      </c>
      <c r="W64" s="111">
        <f>IF(RES_hhdet_tes!W64=0,"",RES_hhdet_tes!W64/RES_hhdet_fec!W64)</f>
        <v>0.73788379368019441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2.0381764712777901</v>
      </c>
      <c r="C66" s="124">
        <f>IF(RES_hhdet_tes!C66=0,"",RES_hhdet_tes!C66/RES_hhdet_fec!C66)</f>
        <v>2.2302882776053239</v>
      </c>
      <c r="D66" s="124">
        <f>IF(RES_hhdet_tes!D66=0,"",RES_hhdet_tes!D66/RES_hhdet_fec!D66)</f>
        <v>2.4240510163881539</v>
      </c>
      <c r="E66" s="124">
        <f>IF(RES_hhdet_tes!E66=0,"",RES_hhdet_tes!E66/RES_hhdet_fec!E66)</f>
        <v>2.5998227641197964</v>
      </c>
      <c r="F66" s="124">
        <f>IF(RES_hhdet_tes!F66=0,"",RES_hhdet_tes!F66/RES_hhdet_fec!F66)</f>
        <v>2.8182988181030066</v>
      </c>
      <c r="G66" s="124">
        <f>IF(RES_hhdet_tes!G66=0,"",RES_hhdet_tes!G66/RES_hhdet_fec!G66)</f>
        <v>3.0000763963534758</v>
      </c>
      <c r="H66" s="124">
        <f>IF(RES_hhdet_tes!H66=0,"",RES_hhdet_tes!H66/RES_hhdet_fec!H66)</f>
        <v>3.0948965050541299</v>
      </c>
      <c r="I66" s="124">
        <f>IF(RES_hhdet_tes!I66=0,"",RES_hhdet_tes!I66/RES_hhdet_fec!I66)</f>
        <v>3.1796641517805617</v>
      </c>
      <c r="J66" s="124">
        <f>IF(RES_hhdet_tes!J66=0,"",RES_hhdet_tes!J66/RES_hhdet_fec!J66)</f>
        <v>3.2447028046621949</v>
      </c>
      <c r="K66" s="124">
        <f>IF(RES_hhdet_tes!K66=0,"",RES_hhdet_tes!K66/RES_hhdet_fec!K66)</f>
        <v>3.2953262950768343</v>
      </c>
      <c r="L66" s="124">
        <f>IF(RES_hhdet_tes!L66=0,"",RES_hhdet_tes!L66/RES_hhdet_fec!L66)</f>
        <v>3.3705587735504356</v>
      </c>
      <c r="M66" s="124">
        <f>IF(RES_hhdet_tes!M66=0,"",RES_hhdet_tes!M66/RES_hhdet_fec!M66)</f>
        <v>3.4392938936187094</v>
      </c>
      <c r="N66" s="124">
        <f>IF(RES_hhdet_tes!N66=0,"",RES_hhdet_tes!N66/RES_hhdet_fec!N66)</f>
        <v>3.5826925481498546</v>
      </c>
      <c r="O66" s="124">
        <f>IF(RES_hhdet_tes!O66=0,"",RES_hhdet_tes!O66/RES_hhdet_fec!O66)</f>
        <v>3.7633828040738715</v>
      </c>
      <c r="P66" s="124">
        <f>IF(RES_hhdet_tes!P66=0,"",RES_hhdet_tes!P66/RES_hhdet_fec!P66)</f>
        <v>3.9637552601398394</v>
      </c>
      <c r="Q66" s="124">
        <f>IF(RES_hhdet_tes!Q66=0,"",RES_hhdet_tes!Q66/RES_hhdet_fec!Q66)</f>
        <v>4.1433758884366396</v>
      </c>
      <c r="R66" s="124">
        <f>IF(RES_hhdet_tes!R66=0,"",RES_hhdet_tes!R66/RES_hhdet_fec!R66)</f>
        <v>4.2905221308007961</v>
      </c>
      <c r="S66" s="124">
        <f>IF(RES_hhdet_tes!S66=0,"",RES_hhdet_tes!S66/RES_hhdet_fec!S66)</f>
        <v>4.4162413717608606</v>
      </c>
      <c r="T66" s="124">
        <f>IF(RES_hhdet_tes!T66=0,"",RES_hhdet_tes!T66/RES_hhdet_fec!T66)</f>
        <v>4.5200817703970113</v>
      </c>
      <c r="U66" s="124">
        <f>IF(RES_hhdet_tes!U66=0,"",RES_hhdet_tes!U66/RES_hhdet_fec!U66)</f>
        <v>4.6268382362439233</v>
      </c>
      <c r="V66" s="124">
        <f>IF(RES_hhdet_tes!V66=0,"",RES_hhdet_tes!V66/RES_hhdet_fec!V66)</f>
        <v>4.7580649578334153</v>
      </c>
      <c r="W66" s="124">
        <f>IF(RES_hhdet_tes!W66=0,"",RES_hhdet_tes!W66/RES_hhdet_fec!W66)</f>
        <v>4.8603479379495562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2.0381764712777901</v>
      </c>
      <c r="C67" s="111">
        <f>IF(RES_hhdet_tes!C67=0,"",RES_hhdet_tes!C67/RES_hhdet_fec!C67)</f>
        <v>2.2302882776053239</v>
      </c>
      <c r="D67" s="111">
        <f>IF(RES_hhdet_tes!D67=0,"",RES_hhdet_tes!D67/RES_hhdet_fec!D67)</f>
        <v>2.4240510163881539</v>
      </c>
      <c r="E67" s="111">
        <f>IF(RES_hhdet_tes!E67=0,"",RES_hhdet_tes!E67/RES_hhdet_fec!E67)</f>
        <v>2.5998227641197964</v>
      </c>
      <c r="F67" s="111">
        <f>IF(RES_hhdet_tes!F67=0,"",RES_hhdet_tes!F67/RES_hhdet_fec!F67)</f>
        <v>2.8182988181030066</v>
      </c>
      <c r="G67" s="111">
        <f>IF(RES_hhdet_tes!G67=0,"",RES_hhdet_tes!G67/RES_hhdet_fec!G67)</f>
        <v>3.0000763963534758</v>
      </c>
      <c r="H67" s="111">
        <f>IF(RES_hhdet_tes!H67=0,"",RES_hhdet_tes!H67/RES_hhdet_fec!H67)</f>
        <v>3.0948965050541299</v>
      </c>
      <c r="I67" s="111">
        <f>IF(RES_hhdet_tes!I67=0,"",RES_hhdet_tes!I67/RES_hhdet_fec!I67)</f>
        <v>3.1796641517805617</v>
      </c>
      <c r="J67" s="111">
        <f>IF(RES_hhdet_tes!J67=0,"",RES_hhdet_tes!J67/RES_hhdet_fec!J67)</f>
        <v>3.2447028046621949</v>
      </c>
      <c r="K67" s="111">
        <f>IF(RES_hhdet_tes!K67=0,"",RES_hhdet_tes!K67/RES_hhdet_fec!K67)</f>
        <v>3.2953262950768343</v>
      </c>
      <c r="L67" s="111">
        <f>IF(RES_hhdet_tes!L67=0,"",RES_hhdet_tes!L67/RES_hhdet_fec!L67)</f>
        <v>3.3705587735504356</v>
      </c>
      <c r="M67" s="111">
        <f>IF(RES_hhdet_tes!M67=0,"",RES_hhdet_tes!M67/RES_hhdet_fec!M67)</f>
        <v>3.4392938936187094</v>
      </c>
      <c r="N67" s="111">
        <f>IF(RES_hhdet_tes!N67=0,"",RES_hhdet_tes!N67/RES_hhdet_fec!N67)</f>
        <v>3.5826925481498546</v>
      </c>
      <c r="O67" s="111">
        <f>IF(RES_hhdet_tes!O67=0,"",RES_hhdet_tes!O67/RES_hhdet_fec!O67)</f>
        <v>3.7633828040738715</v>
      </c>
      <c r="P67" s="111">
        <f>IF(RES_hhdet_tes!P67=0,"",RES_hhdet_tes!P67/RES_hhdet_fec!P67)</f>
        <v>3.9637552601398394</v>
      </c>
      <c r="Q67" s="111">
        <f>IF(RES_hhdet_tes!Q67=0,"",RES_hhdet_tes!Q67/RES_hhdet_fec!Q67)</f>
        <v>4.1433758884366396</v>
      </c>
      <c r="R67" s="111">
        <f>IF(RES_hhdet_tes!R67=0,"",RES_hhdet_tes!R67/RES_hhdet_fec!R67)</f>
        <v>4.2905221308007961</v>
      </c>
      <c r="S67" s="111">
        <f>IF(RES_hhdet_tes!S67=0,"",RES_hhdet_tes!S67/RES_hhdet_fec!S67)</f>
        <v>4.4162413717608606</v>
      </c>
      <c r="T67" s="111">
        <f>IF(RES_hhdet_tes!T67=0,"",RES_hhdet_tes!T67/RES_hhdet_fec!T67)</f>
        <v>4.5200817703970113</v>
      </c>
      <c r="U67" s="111">
        <f>IF(RES_hhdet_tes!U67=0,"",RES_hhdet_tes!U67/RES_hhdet_fec!U67)</f>
        <v>4.6268382362439233</v>
      </c>
      <c r="V67" s="111">
        <f>IF(RES_hhdet_tes!V67=0,"",RES_hhdet_tes!V67/RES_hhdet_fec!V67)</f>
        <v>4.7580649578334153</v>
      </c>
      <c r="W67" s="111">
        <f>IF(RES_hhdet_tes!W67=0,"",RES_hhdet_tes!W67/RES_hhdet_fec!W67)</f>
        <v>4.8603479379495562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0.51294639816484677</v>
      </c>
      <c r="C68" s="124">
        <f>IF(RES_hhdet_tes!C68=0,"",RES_hhdet_tes!C68/RES_hhdet_fec!C68)</f>
        <v>0.51558252910330948</v>
      </c>
      <c r="D68" s="124">
        <f>IF(RES_hhdet_tes!D68=0,"",RES_hhdet_tes!D68/RES_hhdet_fec!D68)</f>
        <v>0.5191623406432806</v>
      </c>
      <c r="E68" s="124">
        <f>IF(RES_hhdet_tes!E68=0,"",RES_hhdet_tes!E68/RES_hhdet_fec!E68)</f>
        <v>0.52610953129160487</v>
      </c>
      <c r="F68" s="124">
        <f>IF(RES_hhdet_tes!F68=0,"",RES_hhdet_tes!F68/RES_hhdet_fec!F68)</f>
        <v>0.53545025172518579</v>
      </c>
      <c r="G68" s="124">
        <f>IF(RES_hhdet_tes!G68=0,"",RES_hhdet_tes!G68/RES_hhdet_fec!G68)</f>
        <v>0.54632525376695362</v>
      </c>
      <c r="H68" s="124">
        <f>IF(RES_hhdet_tes!H68=0,"",RES_hhdet_tes!H68/RES_hhdet_fec!H68)</f>
        <v>0.55584938869150535</v>
      </c>
      <c r="I68" s="124">
        <f>IF(RES_hhdet_tes!I68=0,"",RES_hhdet_tes!I68/RES_hhdet_fec!I68)</f>
        <v>0.56466281226979531</v>
      </c>
      <c r="J68" s="124">
        <f>IF(RES_hhdet_tes!J68=0,"",RES_hhdet_tes!J68/RES_hhdet_fec!J68)</f>
        <v>0.57335168098492473</v>
      </c>
      <c r="K68" s="124">
        <f>IF(RES_hhdet_tes!K68=0,"",RES_hhdet_tes!K68/RES_hhdet_fec!K68)</f>
        <v>0.58246331662160422</v>
      </c>
      <c r="L68" s="124">
        <f>IF(RES_hhdet_tes!L68=0,"",RES_hhdet_tes!L68/RES_hhdet_fec!L68)</f>
        <v>0.5924519824341884</v>
      </c>
      <c r="M68" s="124">
        <f>IF(RES_hhdet_tes!M68=0,"",RES_hhdet_tes!M68/RES_hhdet_fec!M68)</f>
        <v>0.60377888589710216</v>
      </c>
      <c r="N68" s="124">
        <f>IF(RES_hhdet_tes!N68=0,"",RES_hhdet_tes!N68/RES_hhdet_fec!N68)</f>
        <v>0.61715733748749735</v>
      </c>
      <c r="O68" s="124">
        <f>IF(RES_hhdet_tes!O68=0,"",RES_hhdet_tes!O68/RES_hhdet_fec!O68)</f>
        <v>0.63013354670412713</v>
      </c>
      <c r="P68" s="124">
        <f>IF(RES_hhdet_tes!P68=0,"",RES_hhdet_tes!P68/RES_hhdet_fec!P68)</f>
        <v>0.63839632168242788</v>
      </c>
      <c r="Q68" s="124">
        <f>IF(RES_hhdet_tes!Q68=0,"",RES_hhdet_tes!Q68/RES_hhdet_fec!Q68)</f>
        <v>0.6482198015078483</v>
      </c>
      <c r="R68" s="124">
        <f>IF(RES_hhdet_tes!R68=0,"",RES_hhdet_tes!R68/RES_hhdet_fec!R68)</f>
        <v>0.66209767825922383</v>
      </c>
      <c r="S68" s="124">
        <f>IF(RES_hhdet_tes!S68=0,"",RES_hhdet_tes!S68/RES_hhdet_fec!S68)</f>
        <v>0.67651804926158854</v>
      </c>
      <c r="T68" s="124">
        <f>IF(RES_hhdet_tes!T68=0,"",RES_hhdet_tes!T68/RES_hhdet_fec!T68)</f>
        <v>0.69561566679462927</v>
      </c>
      <c r="U68" s="124">
        <f>IF(RES_hhdet_tes!U68=0,"",RES_hhdet_tes!U68/RES_hhdet_fec!U68)</f>
        <v>0.71952173056553825</v>
      </c>
      <c r="V68" s="124">
        <f>IF(RES_hhdet_tes!V68=0,"",RES_hhdet_tes!V68/RES_hhdet_fec!V68)</f>
        <v>0.7438786397610414</v>
      </c>
      <c r="W68" s="124">
        <f>IF(RES_hhdet_tes!W68=0,"",RES_hhdet_tes!W68/RES_hhdet_fec!W68)</f>
        <v>0.76637925855102362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0.51030644086404908</v>
      </c>
      <c r="C69" s="111">
        <f>IF(RES_hhdet_tes!C69=0,"",RES_hhdet_tes!C69/RES_hhdet_fec!C69)</f>
        <v>0.51289843495238585</v>
      </c>
      <c r="D69" s="111">
        <f>IF(RES_hhdet_tes!D69=0,"",RES_hhdet_tes!D69/RES_hhdet_fec!D69)</f>
        <v>0.51639444281055169</v>
      </c>
      <c r="E69" s="111">
        <f>IF(RES_hhdet_tes!E69=0,"",RES_hhdet_tes!E69/RES_hhdet_fec!E69)</f>
        <v>0.52334009105593937</v>
      </c>
      <c r="F69" s="111">
        <f>IF(RES_hhdet_tes!F69=0,"",RES_hhdet_tes!F69/RES_hhdet_fec!F69)</f>
        <v>0.53282594643301229</v>
      </c>
      <c r="G69" s="111">
        <f>IF(RES_hhdet_tes!G69=0,"",RES_hhdet_tes!G69/RES_hhdet_fec!G69)</f>
        <v>0.54417964645680428</v>
      </c>
      <c r="H69" s="111">
        <f>IF(RES_hhdet_tes!H69=0,"",RES_hhdet_tes!H69/RES_hhdet_fec!H69)</f>
        <v>0.55373386562529359</v>
      </c>
      <c r="I69" s="111">
        <f>IF(RES_hhdet_tes!I69=0,"",RES_hhdet_tes!I69/RES_hhdet_fec!I69)</f>
        <v>0.56240675709996324</v>
      </c>
      <c r="J69" s="111">
        <f>IF(RES_hhdet_tes!J69=0,"",RES_hhdet_tes!J69/RES_hhdet_fec!J69)</f>
        <v>0.57123227916916208</v>
      </c>
      <c r="K69" s="111">
        <f>IF(RES_hhdet_tes!K69=0,"",RES_hhdet_tes!K69/RES_hhdet_fec!K69)</f>
        <v>0.58048658444739409</v>
      </c>
      <c r="L69" s="111">
        <f>IF(RES_hhdet_tes!L69=0,"",RES_hhdet_tes!L69/RES_hhdet_fec!L69)</f>
        <v>0.59068408992669275</v>
      </c>
      <c r="M69" s="111">
        <f>IF(RES_hhdet_tes!M69=0,"",RES_hhdet_tes!M69/RES_hhdet_fec!M69)</f>
        <v>0.60229059556684128</v>
      </c>
      <c r="N69" s="111">
        <f>IF(RES_hhdet_tes!N69=0,"",RES_hhdet_tes!N69/RES_hhdet_fec!N69)</f>
        <v>0.61596391929418493</v>
      </c>
      <c r="O69" s="111">
        <f>IF(RES_hhdet_tes!O69=0,"",RES_hhdet_tes!O69/RES_hhdet_fec!O69)</f>
        <v>0.62910342003255737</v>
      </c>
      <c r="P69" s="111">
        <f>IF(RES_hhdet_tes!P69=0,"",RES_hhdet_tes!P69/RES_hhdet_fec!P69)</f>
        <v>0.63738589158301961</v>
      </c>
      <c r="Q69" s="111">
        <f>IF(RES_hhdet_tes!Q69=0,"",RES_hhdet_tes!Q69/RES_hhdet_fec!Q69)</f>
        <v>0.64713917967913059</v>
      </c>
      <c r="R69" s="111">
        <f>IF(RES_hhdet_tes!R69=0,"",RES_hhdet_tes!R69/RES_hhdet_fec!R69)</f>
        <v>0.66113400154540636</v>
      </c>
      <c r="S69" s="111">
        <f>IF(RES_hhdet_tes!S69=0,"",RES_hhdet_tes!S69/RES_hhdet_fec!S69)</f>
        <v>0.67553514482900134</v>
      </c>
      <c r="T69" s="111">
        <f>IF(RES_hhdet_tes!T69=0,"",RES_hhdet_tes!T69/RES_hhdet_fec!T69)</f>
        <v>0.69480580936901193</v>
      </c>
      <c r="U69" s="111">
        <f>IF(RES_hhdet_tes!U69=0,"",RES_hhdet_tes!U69/RES_hhdet_fec!U69)</f>
        <v>0.71894196253380749</v>
      </c>
      <c r="V69" s="111">
        <f>IF(RES_hhdet_tes!V69=0,"",RES_hhdet_tes!V69/RES_hhdet_fec!V69)</f>
        <v>0.74360509122525908</v>
      </c>
      <c r="W69" s="111">
        <f>IF(RES_hhdet_tes!W69=0,"",RES_hhdet_tes!W69/RES_hhdet_fec!W69)</f>
        <v>0.76639926453960305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0.61313045389752607</v>
      </c>
      <c r="C73" s="112">
        <f>IF(RES_hhdet_tes!C73=0,"",RES_hhdet_tes!C73/RES_hhdet_fec!C73)</f>
        <v>0.6158904549172376</v>
      </c>
      <c r="D73" s="112">
        <f>IF(RES_hhdet_tes!D73=0,"",RES_hhdet_tes!D73/RES_hhdet_fec!D73)</f>
        <v>0.61939692022906967</v>
      </c>
      <c r="E73" s="112">
        <f>IF(RES_hhdet_tes!E73=0,"",RES_hhdet_tes!E73/RES_hhdet_fec!E73)</f>
        <v>0.62403394449691862</v>
      </c>
      <c r="F73" s="112">
        <f>IF(RES_hhdet_tes!F73=0,"",RES_hhdet_tes!F73/RES_hhdet_fec!F73)</f>
        <v>0.6294236378394803</v>
      </c>
      <c r="G73" s="112">
        <f>IF(RES_hhdet_tes!G73=0,"",RES_hhdet_tes!G73/RES_hhdet_fec!G73)</f>
        <v>0.63489753889589784</v>
      </c>
      <c r="H73" s="112">
        <f>IF(RES_hhdet_tes!H73=0,"",RES_hhdet_tes!H73/RES_hhdet_fec!H73)</f>
        <v>0.64016713446025297</v>
      </c>
      <c r="I73" s="112">
        <f>IF(RES_hhdet_tes!I73=0,"",RES_hhdet_tes!I73/RES_hhdet_fec!I73)</f>
        <v>0.64284410947807979</v>
      </c>
      <c r="J73" s="112">
        <f>IF(RES_hhdet_tes!J73=0,"",RES_hhdet_tes!J73/RES_hhdet_fec!J73)</f>
        <v>0.64421084553334929</v>
      </c>
      <c r="K73" s="112">
        <f>IF(RES_hhdet_tes!K73=0,"",RES_hhdet_tes!K73/RES_hhdet_fec!K73)</f>
        <v>0.64628320988392385</v>
      </c>
      <c r="L73" s="112">
        <f>IF(RES_hhdet_tes!L73=0,"",RES_hhdet_tes!L73/RES_hhdet_fec!L73)</f>
        <v>0.64855539724560429</v>
      </c>
      <c r="M73" s="112">
        <f>IF(RES_hhdet_tes!M73=0,"",RES_hhdet_tes!M73/RES_hhdet_fec!M73)</f>
        <v>0.65182608740891923</v>
      </c>
      <c r="N73" s="112">
        <f>IF(RES_hhdet_tes!N73=0,"",RES_hhdet_tes!N73/RES_hhdet_fec!N73)</f>
        <v>0.65643686473504625</v>
      </c>
      <c r="O73" s="112">
        <f>IF(RES_hhdet_tes!O73=0,"",RES_hhdet_tes!O73/RES_hhdet_fec!O73)</f>
        <v>0.6629702454846057</v>
      </c>
      <c r="P73" s="112">
        <f>IF(RES_hhdet_tes!P73=0,"",RES_hhdet_tes!P73/RES_hhdet_fec!P73)</f>
        <v>0.6721992874784336</v>
      </c>
      <c r="Q73" s="112">
        <f>IF(RES_hhdet_tes!Q73=0,"",RES_hhdet_tes!Q73/RES_hhdet_fec!Q73)</f>
        <v>0.68202141881065692</v>
      </c>
      <c r="R73" s="112">
        <f>IF(RES_hhdet_tes!R73=0,"",RES_hhdet_tes!R73/RES_hhdet_fec!R73)</f>
        <v>0.69389762526805754</v>
      </c>
      <c r="S73" s="112">
        <f>IF(RES_hhdet_tes!S73=0,"",RES_hhdet_tes!S73/RES_hhdet_fec!S73)</f>
        <v>0.70688590415328845</v>
      </c>
      <c r="T73" s="112">
        <f>IF(RES_hhdet_tes!T73=0,"",RES_hhdet_tes!T73/RES_hhdet_fec!T73)</f>
        <v>0.72142852501179144</v>
      </c>
      <c r="U73" s="112">
        <f>IF(RES_hhdet_tes!U73=0,"",RES_hhdet_tes!U73/RES_hhdet_fec!U73)</f>
        <v>0.73764296086948089</v>
      </c>
      <c r="V73" s="112">
        <f>IF(RES_hhdet_tes!V73=0,"",RES_hhdet_tes!V73/RES_hhdet_fec!V73)</f>
        <v>0.75247167152119498</v>
      </c>
      <c r="W73" s="112">
        <f>IF(RES_hhdet_tes!W73=0,"",RES_hhdet_tes!W73/RES_hhdet_fec!W73)</f>
        <v>0.76576891559791049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0.57193048123045098</v>
      </c>
      <c r="C77" s="124">
        <f>IF(RES_hhdet_tes!C77=0,"",RES_hhdet_tes!C77/RES_hhdet_fec!C77)</f>
        <v>0.57264250231070823</v>
      </c>
      <c r="D77" s="124">
        <f>IF(RES_hhdet_tes!D77=0,"",RES_hhdet_tes!D77/RES_hhdet_fec!D77)</f>
        <v>0.57460958285839459</v>
      </c>
      <c r="E77" s="124">
        <f>IF(RES_hhdet_tes!E77=0,"",RES_hhdet_tes!E77/RES_hhdet_fec!E77)</f>
        <v>0.57468142154139823</v>
      </c>
      <c r="F77" s="124">
        <f>IF(RES_hhdet_tes!F77=0,"",RES_hhdet_tes!F77/RES_hhdet_fec!F77)</f>
        <v>0.5756680204934721</v>
      </c>
      <c r="G77" s="124">
        <f>IF(RES_hhdet_tes!G77=0,"",RES_hhdet_tes!G77/RES_hhdet_fec!G77)</f>
        <v>0.5766558807324087</v>
      </c>
      <c r="H77" s="124">
        <f>IF(RES_hhdet_tes!H77=0,"",RES_hhdet_tes!H77/RES_hhdet_fec!H77)</f>
        <v>0.57868051395222142</v>
      </c>
      <c r="I77" s="124">
        <f>IF(RES_hhdet_tes!I77=0,"",RES_hhdet_tes!I77/RES_hhdet_fec!I77)</f>
        <v>0.58091519240646061</v>
      </c>
      <c r="J77" s="124">
        <f>IF(RES_hhdet_tes!J77=0,"",RES_hhdet_tes!J77/RES_hhdet_fec!J77)</f>
        <v>0.5821397646269989</v>
      </c>
      <c r="K77" s="124">
        <f>IF(RES_hhdet_tes!K77=0,"",RES_hhdet_tes!K77/RES_hhdet_fec!K77)</f>
        <v>0.5863032920306801</v>
      </c>
      <c r="L77" s="124">
        <f>IF(RES_hhdet_tes!L77=0,"",RES_hhdet_tes!L77/RES_hhdet_fec!L77)</f>
        <v>0.58414614135036669</v>
      </c>
      <c r="M77" s="124">
        <f>IF(RES_hhdet_tes!M77=0,"",RES_hhdet_tes!M77/RES_hhdet_fec!M77)</f>
        <v>0.58403660968516546</v>
      </c>
      <c r="N77" s="124">
        <f>IF(RES_hhdet_tes!N77=0,"",RES_hhdet_tes!N77/RES_hhdet_fec!N77)</f>
        <v>0.58404043750822199</v>
      </c>
      <c r="O77" s="124">
        <f>IF(RES_hhdet_tes!O77=0,"",RES_hhdet_tes!O77/RES_hhdet_fec!O77)</f>
        <v>0.58511834705287546</v>
      </c>
      <c r="P77" s="124">
        <f>IF(RES_hhdet_tes!P77=0,"",RES_hhdet_tes!P77/RES_hhdet_fec!P77)</f>
        <v>0.58526818370949774</v>
      </c>
      <c r="Q77" s="124">
        <f>IF(RES_hhdet_tes!Q77=0,"",RES_hhdet_tes!Q77/RES_hhdet_fec!Q77)</f>
        <v>0.58623056279132846</v>
      </c>
      <c r="R77" s="124">
        <f>IF(RES_hhdet_tes!R77=0,"",RES_hhdet_tes!R77/RES_hhdet_fec!R77)</f>
        <v>0.58642497560754125</v>
      </c>
      <c r="S77" s="124">
        <f>IF(RES_hhdet_tes!S77=0,"",RES_hhdet_tes!S77/RES_hhdet_fec!S77)</f>
        <v>0.5885928449943516</v>
      </c>
      <c r="T77" s="124">
        <f>IF(RES_hhdet_tes!T77=0,"",RES_hhdet_tes!T77/RES_hhdet_fec!T77)</f>
        <v>0.59105285059958346</v>
      </c>
      <c r="U77" s="124">
        <f>IF(RES_hhdet_tes!U77=0,"",RES_hhdet_tes!U77/RES_hhdet_fec!U77)</f>
        <v>0.5940585003436355</v>
      </c>
      <c r="V77" s="124">
        <f>IF(RES_hhdet_tes!V77=0,"",RES_hhdet_tes!V77/RES_hhdet_fec!V77)</f>
        <v>0.59851368836222651</v>
      </c>
      <c r="W77" s="124">
        <f>IF(RES_hhdet_tes!W77=0,"",RES_hhdet_tes!W77/RES_hhdet_fec!W77)</f>
        <v>0.60266244242975897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0.5611934939510812</v>
      </c>
      <c r="C78" s="111">
        <f>IF(RES_hhdet_tes!C78=0,"",RES_hhdet_tes!C78/RES_hhdet_fec!C78)</f>
        <v>0.56205528347325973</v>
      </c>
      <c r="D78" s="111">
        <f>IF(RES_hhdet_tes!D78=0,"",RES_hhdet_tes!D78/RES_hhdet_fec!D78)</f>
        <v>0.5631696936912699</v>
      </c>
      <c r="E78" s="111">
        <f>IF(RES_hhdet_tes!E78=0,"",RES_hhdet_tes!E78/RES_hhdet_fec!E78)</f>
        <v>0.56475862360527584</v>
      </c>
      <c r="F78" s="111">
        <f>IF(RES_hhdet_tes!F78=0,"",RES_hhdet_tes!F78/RES_hhdet_fec!F78)</f>
        <v>0.56660350340674182</v>
      </c>
      <c r="G78" s="111">
        <f>IF(RES_hhdet_tes!G78=0,"",RES_hhdet_tes!G78/RES_hhdet_fec!G78)</f>
        <v>0.56853758621576023</v>
      </c>
      <c r="H78" s="111">
        <f>IF(RES_hhdet_tes!H78=0,"",RES_hhdet_tes!H78/RES_hhdet_fec!H78)</f>
        <v>0.5703160465106325</v>
      </c>
      <c r="I78" s="111">
        <f>IF(RES_hhdet_tes!I78=0,"",RES_hhdet_tes!I78/RES_hhdet_fec!I78)</f>
        <v>0.57123219147376503</v>
      </c>
      <c r="J78" s="111">
        <f>IF(RES_hhdet_tes!J78=0,"",RES_hhdet_tes!J78/RES_hhdet_fec!J78)</f>
        <v>0.57178413413518325</v>
      </c>
      <c r="K78" s="111">
        <f>IF(RES_hhdet_tes!K78=0,"",RES_hhdet_tes!K78/RES_hhdet_fec!K78)</f>
        <v>0.5725108480502431</v>
      </c>
      <c r="L78" s="111">
        <f>IF(RES_hhdet_tes!L78=0,"",RES_hhdet_tes!L78/RES_hhdet_fec!L78)</f>
        <v>0.57343945831454723</v>
      </c>
      <c r="M78" s="111">
        <f>IF(RES_hhdet_tes!M78=0,"",RES_hhdet_tes!M78/RES_hhdet_fec!M78)</f>
        <v>0.57437828073599728</v>
      </c>
      <c r="N78" s="111">
        <f>IF(RES_hhdet_tes!N78=0,"",RES_hhdet_tes!N78/RES_hhdet_fec!N78)</f>
        <v>0.57519472106725111</v>
      </c>
      <c r="O78" s="111">
        <f>IF(RES_hhdet_tes!O78=0,"",RES_hhdet_tes!O78/RES_hhdet_fec!O78)</f>
        <v>0.57579734564209073</v>
      </c>
      <c r="P78" s="111">
        <f>IF(RES_hhdet_tes!P78=0,"",RES_hhdet_tes!P78/RES_hhdet_fec!P78)</f>
        <v>0.57608985477745522</v>
      </c>
      <c r="Q78" s="111">
        <f>IF(RES_hhdet_tes!Q78=0,"",RES_hhdet_tes!Q78/RES_hhdet_fec!Q78)</f>
        <v>0.57627942581856773</v>
      </c>
      <c r="R78" s="111">
        <f>IF(RES_hhdet_tes!R78=0,"",RES_hhdet_tes!R78/RES_hhdet_fec!R78)</f>
        <v>0.57684565167706414</v>
      </c>
      <c r="S78" s="111">
        <f>IF(RES_hhdet_tes!S78=0,"",RES_hhdet_tes!S78/RES_hhdet_fec!S78)</f>
        <v>0.57802411060631331</v>
      </c>
      <c r="T78" s="111">
        <f>IF(RES_hhdet_tes!T78=0,"",RES_hhdet_tes!T78/RES_hhdet_fec!T78)</f>
        <v>0.58030318534393843</v>
      </c>
      <c r="U78" s="111">
        <f>IF(RES_hhdet_tes!U78=0,"",RES_hhdet_tes!U78/RES_hhdet_fec!U78)</f>
        <v>0.58372036840727926</v>
      </c>
      <c r="V78" s="111">
        <f>IF(RES_hhdet_tes!V78=0,"",RES_hhdet_tes!V78/RES_hhdet_fec!V78)</f>
        <v>0.58767542937749973</v>
      </c>
      <c r="W78" s="111">
        <f>IF(RES_hhdet_tes!W78=0,"",RES_hhdet_tes!W78/RES_hhdet_fec!W78)</f>
        <v>0.59166549956199388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0.72624826659821051</v>
      </c>
      <c r="C79" s="45">
        <f>IF(RES_hhdet_tes!C79=0,"",RES_hhdet_tes!C79/RES_hhdet_fec!C79)</f>
        <v>0.72814794468366961</v>
      </c>
      <c r="D79" s="45">
        <f>IF(RES_hhdet_tes!D79=0,"",RES_hhdet_tes!D79/RES_hhdet_fec!D79)</f>
        <v>0.72988564992476224</v>
      </c>
      <c r="E79" s="45">
        <f>IF(RES_hhdet_tes!E79=0,"",RES_hhdet_tes!E79/RES_hhdet_fec!E79)</f>
        <v>0.7322894552139807</v>
      </c>
      <c r="F79" s="45">
        <f>IF(RES_hhdet_tes!F79=0,"",RES_hhdet_tes!F79/RES_hhdet_fec!F79)</f>
        <v>0.73547933791351716</v>
      </c>
      <c r="G79" s="45">
        <f>IF(RES_hhdet_tes!G79=0,"",RES_hhdet_tes!G79/RES_hhdet_fec!G79)</f>
        <v>0.73967587921344069</v>
      </c>
      <c r="H79" s="45">
        <f>IF(RES_hhdet_tes!H79=0,"",RES_hhdet_tes!H79/RES_hhdet_fec!H79)</f>
        <v>0.74418504248556061</v>
      </c>
      <c r="I79" s="45">
        <f>IF(RES_hhdet_tes!I79=0,"",RES_hhdet_tes!I79/RES_hhdet_fec!I79)</f>
        <v>0.7469733402031975</v>
      </c>
      <c r="J79" s="45">
        <f>IF(RES_hhdet_tes!J79=0,"",RES_hhdet_tes!J79/RES_hhdet_fec!J79)</f>
        <v>0.74837035629227677</v>
      </c>
      <c r="K79" s="45">
        <f>IF(RES_hhdet_tes!K79=0,"",RES_hhdet_tes!K79/RES_hhdet_fec!K79)</f>
        <v>0.75043420169562103</v>
      </c>
      <c r="L79" s="45">
        <f>IF(RES_hhdet_tes!L79=0,"",RES_hhdet_tes!L79/RES_hhdet_fec!L79)</f>
        <v>0.75165928229377899</v>
      </c>
      <c r="M79" s="45">
        <f>IF(RES_hhdet_tes!M79=0,"",RES_hhdet_tes!M79/RES_hhdet_fec!M79)</f>
        <v>0.75300549183565768</v>
      </c>
      <c r="N79" s="45">
        <f>IF(RES_hhdet_tes!N79=0,"",RES_hhdet_tes!N79/RES_hhdet_fec!N79)</f>
        <v>0.75341869390205607</v>
      </c>
      <c r="O79" s="45">
        <f>IF(RES_hhdet_tes!O79=0,"",RES_hhdet_tes!O79/RES_hhdet_fec!O79)</f>
        <v>0.75636128920893431</v>
      </c>
      <c r="P79" s="45">
        <f>IF(RES_hhdet_tes!P79=0,"",RES_hhdet_tes!P79/RES_hhdet_fec!P79)</f>
        <v>0.76218304192544595</v>
      </c>
      <c r="Q79" s="45">
        <f>IF(RES_hhdet_tes!Q79=0,"",RES_hhdet_tes!Q79/RES_hhdet_fec!Q79)</f>
        <v>0.7692042426318827</v>
      </c>
      <c r="R79" s="45">
        <f>IF(RES_hhdet_tes!R79=0,"",RES_hhdet_tes!R79/RES_hhdet_fec!R79)</f>
        <v>0.77741959263027172</v>
      </c>
      <c r="S79" s="45">
        <f>IF(RES_hhdet_tes!S79=0,"",RES_hhdet_tes!S79/RES_hhdet_fec!S79)</f>
        <v>0.7862333113597525</v>
      </c>
      <c r="T79" s="45">
        <f>IF(RES_hhdet_tes!T79=0,"",RES_hhdet_tes!T79/RES_hhdet_fec!T79)</f>
        <v>0.79151097687002747</v>
      </c>
      <c r="U79" s="45">
        <f>IF(RES_hhdet_tes!U79=0,"",RES_hhdet_tes!U79/RES_hhdet_fec!U79)</f>
        <v>0.80019836464774319</v>
      </c>
      <c r="V79" s="45">
        <f>IF(RES_hhdet_tes!V79=0,"",RES_hhdet_tes!V79/RES_hhdet_fec!V79)</f>
        <v>0.81064826578028937</v>
      </c>
      <c r="W79" s="45">
        <f>IF(RES_hhdet_tes!W79=0,"",RES_hhdet_tes!W79/RES_hhdet_fec!W79)</f>
        <v>0.8260785388817472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0.44726478843026984</v>
      </c>
      <c r="C81" s="119">
        <f>IF(RES_hhdet_tes!C81=0,"",RES_hhdet_tes!C81/RES_hhdet_fec!C81)</f>
        <v>0.45344605133592419</v>
      </c>
      <c r="D81" s="119">
        <f>IF(RES_hhdet_tes!D81=0,"",RES_hhdet_tes!D81/RES_hhdet_fec!D81)</f>
        <v>0.46447933966857291</v>
      </c>
      <c r="E81" s="119">
        <f>IF(RES_hhdet_tes!E81=0,"",RES_hhdet_tes!E81/RES_hhdet_fec!E81)</f>
        <v>0.476239223479483</v>
      </c>
      <c r="F81" s="119">
        <f>IF(RES_hhdet_tes!F81=0,"",RES_hhdet_tes!F81/RES_hhdet_fec!F81)</f>
        <v>0.48645804785820018</v>
      </c>
      <c r="G81" s="119">
        <f>IF(RES_hhdet_tes!G81=0,"",RES_hhdet_tes!G81/RES_hhdet_fec!G81)</f>
        <v>0.49691157840359779</v>
      </c>
      <c r="H81" s="119">
        <f>IF(RES_hhdet_tes!H81=0,"",RES_hhdet_tes!H81/RES_hhdet_fec!H81)</f>
        <v>0.51267273098471944</v>
      </c>
      <c r="I81" s="119">
        <f>IF(RES_hhdet_tes!I81=0,"",RES_hhdet_tes!I81/RES_hhdet_fec!I81)</f>
        <v>0.53119759915881692</v>
      </c>
      <c r="J81" s="119">
        <f>IF(RES_hhdet_tes!J81=0,"",RES_hhdet_tes!J81/RES_hhdet_fec!J81)</f>
        <v>0.54973650338123048</v>
      </c>
      <c r="K81" s="119">
        <f>IF(RES_hhdet_tes!K81=0,"",RES_hhdet_tes!K81/RES_hhdet_fec!K81)</f>
        <v>0.56532029699432662</v>
      </c>
      <c r="L81" s="119">
        <f>IF(RES_hhdet_tes!L81=0,"",RES_hhdet_tes!L81/RES_hhdet_fec!L81)</f>
        <v>0.57934442572416356</v>
      </c>
      <c r="M81" s="119">
        <f>IF(RES_hhdet_tes!M81=0,"",RES_hhdet_tes!M81/RES_hhdet_fec!M81)</f>
        <v>0.59423574839679683</v>
      </c>
      <c r="N81" s="119">
        <f>IF(RES_hhdet_tes!N81=0,"",RES_hhdet_tes!N81/RES_hhdet_fec!N81)</f>
        <v>0.61204932516377408</v>
      </c>
      <c r="O81" s="119">
        <f>IF(RES_hhdet_tes!O81=0,"",RES_hhdet_tes!O81/RES_hhdet_fec!O81)</f>
        <v>0.62885605184892845</v>
      </c>
      <c r="P81" s="119">
        <f>IF(RES_hhdet_tes!P81=0,"",RES_hhdet_tes!P81/RES_hhdet_fec!P81)</f>
        <v>0.63406673796499557</v>
      </c>
      <c r="Q81" s="119">
        <f>IF(RES_hhdet_tes!Q81=0,"",RES_hhdet_tes!Q81/RES_hhdet_fec!Q81)</f>
        <v>0.64027301911613554</v>
      </c>
      <c r="R81" s="119">
        <f>IF(RES_hhdet_tes!R81=0,"",RES_hhdet_tes!R81/RES_hhdet_fec!R81)</f>
        <v>0.64757984235405475</v>
      </c>
      <c r="S81" s="119">
        <f>IF(RES_hhdet_tes!S81=0,"",RES_hhdet_tes!S81/RES_hhdet_fec!S81)</f>
        <v>0.65701171507991996</v>
      </c>
      <c r="T81" s="119">
        <f>IF(RES_hhdet_tes!T81=0,"",RES_hhdet_tes!T81/RES_hhdet_fec!T81)</f>
        <v>0.66766578325357917</v>
      </c>
      <c r="U81" s="119">
        <f>IF(RES_hhdet_tes!U81=0,"",RES_hhdet_tes!U81/RES_hhdet_fec!U81)</f>
        <v>0.67871686810538823</v>
      </c>
      <c r="V81" s="119">
        <f>IF(RES_hhdet_tes!V81=0,"",RES_hhdet_tes!V81/RES_hhdet_fec!V81)</f>
        <v>0.6904739092080594</v>
      </c>
      <c r="W81" s="119">
        <f>IF(RES_hhdet_tes!W81=0,"",RES_hhdet_tes!W81/RES_hhdet_fec!W81)</f>
        <v>0.70194270735560327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0.43478003541085919</v>
      </c>
      <c r="C82" s="124">
        <f>IF(RES_hhdet_tes!C82=0,"",RES_hhdet_tes!C82/RES_hhdet_fec!C82)</f>
        <v>0.44100395922381908</v>
      </c>
      <c r="D82" s="124">
        <f>IF(RES_hhdet_tes!D82=0,"",RES_hhdet_tes!D82/RES_hhdet_fec!D82)</f>
        <v>0.45275732276485947</v>
      </c>
      <c r="E82" s="124">
        <f>IF(RES_hhdet_tes!E82=0,"",RES_hhdet_tes!E82/RES_hhdet_fec!E82)</f>
        <v>0.46550870984340964</v>
      </c>
      <c r="F82" s="124">
        <f>IF(RES_hhdet_tes!F82=0,"",RES_hhdet_tes!F82/RES_hhdet_fec!F82)</f>
        <v>0.47586074366378789</v>
      </c>
      <c r="G82" s="124">
        <f>IF(RES_hhdet_tes!G82=0,"",RES_hhdet_tes!G82/RES_hhdet_fec!G82)</f>
        <v>0.48647626891340873</v>
      </c>
      <c r="H82" s="124">
        <f>IF(RES_hhdet_tes!H82=0,"",RES_hhdet_tes!H82/RES_hhdet_fec!H82)</f>
        <v>0.50198281751041596</v>
      </c>
      <c r="I82" s="124">
        <f>IF(RES_hhdet_tes!I82=0,"",RES_hhdet_tes!I82/RES_hhdet_fec!I82)</f>
        <v>0.52320623144767997</v>
      </c>
      <c r="J82" s="124">
        <f>IF(RES_hhdet_tes!J82=0,"",RES_hhdet_tes!J82/RES_hhdet_fec!J82)</f>
        <v>0.54225575464691977</v>
      </c>
      <c r="K82" s="124">
        <f>IF(RES_hhdet_tes!K82=0,"",RES_hhdet_tes!K82/RES_hhdet_fec!K82)</f>
        <v>0.55881511216436386</v>
      </c>
      <c r="L82" s="124">
        <f>IF(RES_hhdet_tes!L82=0,"",RES_hhdet_tes!L82/RES_hhdet_fec!L82)</f>
        <v>0.57312785782653897</v>
      </c>
      <c r="M82" s="124">
        <f>IF(RES_hhdet_tes!M82=0,"",RES_hhdet_tes!M82/RES_hhdet_fec!M82)</f>
        <v>0.58829474263733417</v>
      </c>
      <c r="N82" s="124">
        <f>IF(RES_hhdet_tes!N82=0,"",RES_hhdet_tes!N82/RES_hhdet_fec!N82)</f>
        <v>0.60668008791434258</v>
      </c>
      <c r="O82" s="124">
        <f>IF(RES_hhdet_tes!O82=0,"",RES_hhdet_tes!O82/RES_hhdet_fec!O82)</f>
        <v>0.62408572182068389</v>
      </c>
      <c r="P82" s="124">
        <f>IF(RES_hhdet_tes!P82=0,"",RES_hhdet_tes!P82/RES_hhdet_fec!P82)</f>
        <v>0.62940589043206352</v>
      </c>
      <c r="Q82" s="124">
        <f>IF(RES_hhdet_tes!Q82=0,"",RES_hhdet_tes!Q82/RES_hhdet_fec!Q82)</f>
        <v>0.63553802930760561</v>
      </c>
      <c r="R82" s="124">
        <f>IF(RES_hhdet_tes!R82=0,"",RES_hhdet_tes!R82/RES_hhdet_fec!R82)</f>
        <v>0.64283303861223984</v>
      </c>
      <c r="S82" s="124">
        <f>IF(RES_hhdet_tes!S82=0,"",RES_hhdet_tes!S82/RES_hhdet_fec!S82)</f>
        <v>0.65232456868937738</v>
      </c>
      <c r="T82" s="124">
        <f>IF(RES_hhdet_tes!T82=0,"",RES_hhdet_tes!T82/RES_hhdet_fec!T82)</f>
        <v>0.6630706388024562</v>
      </c>
      <c r="U82" s="124">
        <f>IF(RES_hhdet_tes!U82=0,"",RES_hhdet_tes!U82/RES_hhdet_fec!U82)</f>
        <v>0.67392489334461558</v>
      </c>
      <c r="V82" s="124">
        <f>IF(RES_hhdet_tes!V82=0,"",RES_hhdet_tes!V82/RES_hhdet_fec!V82)</f>
        <v>0.68550983384958286</v>
      </c>
      <c r="W82" s="124">
        <f>IF(RES_hhdet_tes!W82=0,"",RES_hhdet_tes!W82/RES_hhdet_fec!W82)</f>
        <v>0.69650928683530733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0.43247047097770192</v>
      </c>
      <c r="C83" s="111">
        <f>IF(RES_hhdet_tes!C83=0,"",RES_hhdet_tes!C83/RES_hhdet_fec!C83)</f>
        <v>0.4387356822083528</v>
      </c>
      <c r="D83" s="111">
        <f>IF(RES_hhdet_tes!D83=0,"",RES_hhdet_tes!D83/RES_hhdet_fec!D83)</f>
        <v>0.45052658856961192</v>
      </c>
      <c r="E83" s="111">
        <f>IF(RES_hhdet_tes!E83=0,"",RES_hhdet_tes!E83/RES_hhdet_fec!E83)</f>
        <v>0.46331545129127333</v>
      </c>
      <c r="F83" s="111">
        <f>IF(RES_hhdet_tes!F83=0,"",RES_hhdet_tes!F83/RES_hhdet_fec!F83)</f>
        <v>0.47369697474331235</v>
      </c>
      <c r="G83" s="111">
        <f>IF(RES_hhdet_tes!G83=0,"",RES_hhdet_tes!G83/RES_hhdet_fec!G83)</f>
        <v>0.48435852685137321</v>
      </c>
      <c r="H83" s="111">
        <f>IF(RES_hhdet_tes!H83=0,"",RES_hhdet_tes!H83/RES_hhdet_fec!H83)</f>
        <v>0.49989287055931503</v>
      </c>
      <c r="I83" s="111">
        <f>IF(RES_hhdet_tes!I83=0,"",RES_hhdet_tes!I83/RES_hhdet_fec!I83)</f>
        <v>0.52116131901103036</v>
      </c>
      <c r="J83" s="111">
        <f>IF(RES_hhdet_tes!J83=0,"",RES_hhdet_tes!J83/RES_hhdet_fec!J83)</f>
        <v>0.54025897382047827</v>
      </c>
      <c r="K83" s="111">
        <f>IF(RES_hhdet_tes!K83=0,"",RES_hhdet_tes!K83/RES_hhdet_fec!K83)</f>
        <v>0.55687123824458351</v>
      </c>
      <c r="L83" s="111">
        <f>IF(RES_hhdet_tes!L83=0,"",RES_hhdet_tes!L83/RES_hhdet_fec!L83)</f>
        <v>0.57119828328775524</v>
      </c>
      <c r="M83" s="111">
        <f>IF(RES_hhdet_tes!M83=0,"",RES_hhdet_tes!M83/RES_hhdet_fec!M83)</f>
        <v>0.58640675655553898</v>
      </c>
      <c r="N83" s="111">
        <f>IF(RES_hhdet_tes!N83=0,"",RES_hhdet_tes!N83/RES_hhdet_fec!N83)</f>
        <v>0.6048351750276999</v>
      </c>
      <c r="O83" s="111">
        <f>IF(RES_hhdet_tes!O83=0,"",RES_hhdet_tes!O83/RES_hhdet_fec!O83)</f>
        <v>0.62228648635694539</v>
      </c>
      <c r="P83" s="111">
        <f>IF(RES_hhdet_tes!P83=0,"",RES_hhdet_tes!P83/RES_hhdet_fec!P83)</f>
        <v>0.6276279355927572</v>
      </c>
      <c r="Q83" s="111">
        <f>IF(RES_hhdet_tes!Q83=0,"",RES_hhdet_tes!Q83/RES_hhdet_fec!Q83)</f>
        <v>0.63378139532511446</v>
      </c>
      <c r="R83" s="111">
        <f>IF(RES_hhdet_tes!R83=0,"",RES_hhdet_tes!R83/RES_hhdet_fec!R83)</f>
        <v>0.64110531924885439</v>
      </c>
      <c r="S83" s="111">
        <f>IF(RES_hhdet_tes!S83=0,"",RES_hhdet_tes!S83/RES_hhdet_fec!S83)</f>
        <v>0.65062658309767862</v>
      </c>
      <c r="T83" s="111">
        <f>IF(RES_hhdet_tes!T83=0,"",RES_hhdet_tes!T83/RES_hhdet_fec!T83)</f>
        <v>0.6614050885950945</v>
      </c>
      <c r="U83" s="111">
        <f>IF(RES_hhdet_tes!U83=0,"",RES_hhdet_tes!U83/RES_hhdet_fec!U83)</f>
        <v>0.6722901250261808</v>
      </c>
      <c r="V83" s="111">
        <f>IF(RES_hhdet_tes!V83=0,"",RES_hhdet_tes!V83/RES_hhdet_fec!V83)</f>
        <v>0.68390588073242731</v>
      </c>
      <c r="W83" s="111">
        <f>IF(RES_hhdet_tes!W83=0,"",RES_hhdet_tes!W83/RES_hhdet_fec!W83)</f>
        <v>0.69494143184614809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2.0381764712777901</v>
      </c>
      <c r="C85" s="124">
        <f>IF(RES_hhdet_tes!C85=0,"",RES_hhdet_tes!C85/RES_hhdet_fec!C85)</f>
        <v>2.2108389101165442</v>
      </c>
      <c r="D85" s="124">
        <f>IF(RES_hhdet_tes!D85=0,"",RES_hhdet_tes!D85/RES_hhdet_fec!D85)</f>
        <v>2.463029538506754</v>
      </c>
      <c r="E85" s="124">
        <f>IF(RES_hhdet_tes!E85=0,"",RES_hhdet_tes!E85/RES_hhdet_fec!E85)</f>
        <v>2.6325309120301918</v>
      </c>
      <c r="F85" s="124">
        <f>IF(RES_hhdet_tes!F85=0,"",RES_hhdet_tes!F85/RES_hhdet_fec!F85)</f>
        <v>2.8268389529625986</v>
      </c>
      <c r="G85" s="124">
        <f>IF(RES_hhdet_tes!G85=0,"",RES_hhdet_tes!G85/RES_hhdet_fec!G85)</f>
        <v>2.9812382828088073</v>
      </c>
      <c r="H85" s="124">
        <f>IF(RES_hhdet_tes!H85=0,"",RES_hhdet_tes!H85/RES_hhdet_fec!H85)</f>
        <v>3.0614648061987646</v>
      </c>
      <c r="I85" s="124">
        <f>IF(RES_hhdet_tes!I85=0,"",RES_hhdet_tes!I85/RES_hhdet_fec!I85)</f>
        <v>3.1854577633224692</v>
      </c>
      <c r="J85" s="124">
        <f>IF(RES_hhdet_tes!J85=0,"",RES_hhdet_tes!J85/RES_hhdet_fec!J85)</f>
        <v>3.2642131965875225</v>
      </c>
      <c r="K85" s="124">
        <f>IF(RES_hhdet_tes!K85=0,"",RES_hhdet_tes!K85/RES_hhdet_fec!K85)</f>
        <v>3.337975191846339</v>
      </c>
      <c r="L85" s="124">
        <f>IF(RES_hhdet_tes!L85=0,"",RES_hhdet_tes!L85/RES_hhdet_fec!L85)</f>
        <v>3.4082255193433455</v>
      </c>
      <c r="M85" s="124">
        <f>IF(RES_hhdet_tes!M85=0,"",RES_hhdet_tes!M85/RES_hhdet_fec!M85)</f>
        <v>3.4729119642367356</v>
      </c>
      <c r="N85" s="124">
        <f>IF(RES_hhdet_tes!N85=0,"",RES_hhdet_tes!N85/RES_hhdet_fec!N85)</f>
        <v>3.5784192089964701</v>
      </c>
      <c r="O85" s="124">
        <f>IF(RES_hhdet_tes!O85=0,"",RES_hhdet_tes!O85/RES_hhdet_fec!O85)</f>
        <v>3.7245572072394433</v>
      </c>
      <c r="P85" s="124">
        <f>IF(RES_hhdet_tes!P85=0,"",RES_hhdet_tes!P85/RES_hhdet_fec!P85)</f>
        <v>3.9270856270481307</v>
      </c>
      <c r="Q85" s="124">
        <f>IF(RES_hhdet_tes!Q85=0,"",RES_hhdet_tes!Q85/RES_hhdet_fec!Q85)</f>
        <v>4.125366482279671</v>
      </c>
      <c r="R85" s="124">
        <f>IF(RES_hhdet_tes!R85=0,"",RES_hhdet_tes!R85/RES_hhdet_fec!R85)</f>
        <v>4.2926500526880922</v>
      </c>
      <c r="S85" s="124">
        <f>IF(RES_hhdet_tes!S85=0,"",RES_hhdet_tes!S85/RES_hhdet_fec!S85)</f>
        <v>4.4264975463343346</v>
      </c>
      <c r="T85" s="124">
        <f>IF(RES_hhdet_tes!T85=0,"",RES_hhdet_tes!T85/RES_hhdet_fec!T85)</f>
        <v>4.5311452979852902</v>
      </c>
      <c r="U85" s="124">
        <f>IF(RES_hhdet_tes!U85=0,"",RES_hhdet_tes!U85/RES_hhdet_fec!U85)</f>
        <v>4.632623587998066</v>
      </c>
      <c r="V85" s="124">
        <f>IF(RES_hhdet_tes!V85=0,"",RES_hhdet_tes!V85/RES_hhdet_fec!V85)</f>
        <v>4.7490552575971199</v>
      </c>
      <c r="W85" s="124">
        <f>IF(RES_hhdet_tes!W85=0,"",RES_hhdet_tes!W85/RES_hhdet_fec!W85)</f>
        <v>4.8436633107596583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2.0381764712777901</v>
      </c>
      <c r="C86" s="111">
        <f>IF(RES_hhdet_tes!C86=0,"",RES_hhdet_tes!C86/RES_hhdet_fec!C86)</f>
        <v>2.2108389101165442</v>
      </c>
      <c r="D86" s="111">
        <f>IF(RES_hhdet_tes!D86=0,"",RES_hhdet_tes!D86/RES_hhdet_fec!D86)</f>
        <v>2.463029538506754</v>
      </c>
      <c r="E86" s="111">
        <f>IF(RES_hhdet_tes!E86=0,"",RES_hhdet_tes!E86/RES_hhdet_fec!E86)</f>
        <v>2.6325309120301918</v>
      </c>
      <c r="F86" s="111">
        <f>IF(RES_hhdet_tes!F86=0,"",RES_hhdet_tes!F86/RES_hhdet_fec!F86)</f>
        <v>2.8268389529625986</v>
      </c>
      <c r="G86" s="111">
        <f>IF(RES_hhdet_tes!G86=0,"",RES_hhdet_tes!G86/RES_hhdet_fec!G86)</f>
        <v>2.9812382828088073</v>
      </c>
      <c r="H86" s="111">
        <f>IF(RES_hhdet_tes!H86=0,"",RES_hhdet_tes!H86/RES_hhdet_fec!H86)</f>
        <v>3.0614648061987646</v>
      </c>
      <c r="I86" s="111">
        <f>IF(RES_hhdet_tes!I86=0,"",RES_hhdet_tes!I86/RES_hhdet_fec!I86)</f>
        <v>3.1854577633224692</v>
      </c>
      <c r="J86" s="111">
        <f>IF(RES_hhdet_tes!J86=0,"",RES_hhdet_tes!J86/RES_hhdet_fec!J86)</f>
        <v>3.2642131965875225</v>
      </c>
      <c r="K86" s="111">
        <f>IF(RES_hhdet_tes!K86=0,"",RES_hhdet_tes!K86/RES_hhdet_fec!K86)</f>
        <v>3.337975191846339</v>
      </c>
      <c r="L86" s="111">
        <f>IF(RES_hhdet_tes!L86=0,"",RES_hhdet_tes!L86/RES_hhdet_fec!L86)</f>
        <v>3.4082255193433455</v>
      </c>
      <c r="M86" s="111">
        <f>IF(RES_hhdet_tes!M86=0,"",RES_hhdet_tes!M86/RES_hhdet_fec!M86)</f>
        <v>3.4729119642367356</v>
      </c>
      <c r="N86" s="111">
        <f>IF(RES_hhdet_tes!N86=0,"",RES_hhdet_tes!N86/RES_hhdet_fec!N86)</f>
        <v>3.5784192089964701</v>
      </c>
      <c r="O86" s="111">
        <f>IF(RES_hhdet_tes!O86=0,"",RES_hhdet_tes!O86/RES_hhdet_fec!O86)</f>
        <v>3.7245572072394433</v>
      </c>
      <c r="P86" s="111">
        <f>IF(RES_hhdet_tes!P86=0,"",RES_hhdet_tes!P86/RES_hhdet_fec!P86)</f>
        <v>3.9270856270481307</v>
      </c>
      <c r="Q86" s="111">
        <f>IF(RES_hhdet_tes!Q86=0,"",RES_hhdet_tes!Q86/RES_hhdet_fec!Q86)</f>
        <v>4.125366482279671</v>
      </c>
      <c r="R86" s="111">
        <f>IF(RES_hhdet_tes!R86=0,"",RES_hhdet_tes!R86/RES_hhdet_fec!R86)</f>
        <v>4.2926500526880922</v>
      </c>
      <c r="S86" s="111">
        <f>IF(RES_hhdet_tes!S86=0,"",RES_hhdet_tes!S86/RES_hhdet_fec!S86)</f>
        <v>4.4264975463343346</v>
      </c>
      <c r="T86" s="111">
        <f>IF(RES_hhdet_tes!T86=0,"",RES_hhdet_tes!T86/RES_hhdet_fec!T86)</f>
        <v>4.5311452979852902</v>
      </c>
      <c r="U86" s="111">
        <f>IF(RES_hhdet_tes!U86=0,"",RES_hhdet_tes!U86/RES_hhdet_fec!U86)</f>
        <v>4.632623587998066</v>
      </c>
      <c r="V86" s="111">
        <f>IF(RES_hhdet_tes!V86=0,"",RES_hhdet_tes!V86/RES_hhdet_fec!V86)</f>
        <v>4.7490552575971199</v>
      </c>
      <c r="W86" s="111">
        <f>IF(RES_hhdet_tes!W86=0,"",RES_hhdet_tes!W86/RES_hhdet_fec!W86)</f>
        <v>4.8436633107596583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0.46993540068357681</v>
      </c>
      <c r="C87" s="124">
        <f>IF(RES_hhdet_tes!C87=0,"",RES_hhdet_tes!C87/RES_hhdet_fec!C87)</f>
        <v>0.47671593349479213</v>
      </c>
      <c r="D87" s="124">
        <f>IF(RES_hhdet_tes!D87=0,"",RES_hhdet_tes!D87/RES_hhdet_fec!D87)</f>
        <v>0.489072367311012</v>
      </c>
      <c r="E87" s="124">
        <f>IF(RES_hhdet_tes!E87=0,"",RES_hhdet_tes!E87/RES_hhdet_fec!E87)</f>
        <v>0.50210199018485291</v>
      </c>
      <c r="F87" s="124">
        <f>IF(RES_hhdet_tes!F87=0,"",RES_hhdet_tes!F87/RES_hhdet_fec!F87)</f>
        <v>0.51320974650887874</v>
      </c>
      <c r="G87" s="124">
        <f>IF(RES_hhdet_tes!G87=0,"",RES_hhdet_tes!G87/RES_hhdet_fec!G87)</f>
        <v>0.52527296968844184</v>
      </c>
      <c r="H87" s="124">
        <f>IF(RES_hhdet_tes!H87=0,"",RES_hhdet_tes!H87/RES_hhdet_fec!H87)</f>
        <v>0.54265439248332925</v>
      </c>
      <c r="I87" s="124">
        <f>IF(RES_hhdet_tes!I87=0,"",RES_hhdet_tes!I87/RES_hhdet_fec!I87)</f>
        <v>0.56640548403570101</v>
      </c>
      <c r="J87" s="124">
        <f>IF(RES_hhdet_tes!J87=0,"",RES_hhdet_tes!J87/RES_hhdet_fec!J87)</f>
        <v>0.58900313153953643</v>
      </c>
      <c r="K87" s="124">
        <f>IF(RES_hhdet_tes!K87=0,"",RES_hhdet_tes!K87/RES_hhdet_fec!K87)</f>
        <v>0.6087438211535523</v>
      </c>
      <c r="L87" s="124">
        <f>IF(RES_hhdet_tes!L87=0,"",RES_hhdet_tes!L87/RES_hhdet_fec!L87)</f>
        <v>0.62599368235148378</v>
      </c>
      <c r="M87" s="124">
        <f>IF(RES_hhdet_tes!M87=0,"",RES_hhdet_tes!M87/RES_hhdet_fec!M87)</f>
        <v>0.64398801273630213</v>
      </c>
      <c r="N87" s="124">
        <f>IF(RES_hhdet_tes!N87=0,"",RES_hhdet_tes!N87/RES_hhdet_fec!N87)</f>
        <v>0.66551979070391776</v>
      </c>
      <c r="O87" s="124">
        <f>IF(RES_hhdet_tes!O87=0,"",RES_hhdet_tes!O87/RES_hhdet_fec!O87)</f>
        <v>0.68367001070673017</v>
      </c>
      <c r="P87" s="124">
        <f>IF(RES_hhdet_tes!P87=0,"",RES_hhdet_tes!P87/RES_hhdet_fec!P87)</f>
        <v>0.69121019448139309</v>
      </c>
      <c r="Q87" s="124">
        <f>IF(RES_hhdet_tes!Q87=0,"",RES_hhdet_tes!Q87/RES_hhdet_fec!Q87)</f>
        <v>0.6995474050838717</v>
      </c>
      <c r="R87" s="124">
        <f>IF(RES_hhdet_tes!R87=0,"",RES_hhdet_tes!R87/RES_hhdet_fec!R87)</f>
        <v>0.70958557568783087</v>
      </c>
      <c r="S87" s="124">
        <f>IF(RES_hhdet_tes!S87=0,"",RES_hhdet_tes!S87/RES_hhdet_fec!S87)</f>
        <v>0.72245546961582796</v>
      </c>
      <c r="T87" s="124">
        <f>IF(RES_hhdet_tes!T87=0,"",RES_hhdet_tes!T87/RES_hhdet_fec!T87)</f>
        <v>0.73710804313028699</v>
      </c>
      <c r="U87" s="124">
        <f>IF(RES_hhdet_tes!U87=0,"",RES_hhdet_tes!U87/RES_hhdet_fec!U87)</f>
        <v>0.75140237596688086</v>
      </c>
      <c r="V87" s="124">
        <f>IF(RES_hhdet_tes!V87=0,"",RES_hhdet_tes!V87/RES_hhdet_fec!V87)</f>
        <v>0.76672595432880752</v>
      </c>
      <c r="W87" s="124">
        <f>IF(RES_hhdet_tes!W87=0,"",RES_hhdet_tes!W87/RES_hhdet_fec!W87)</f>
        <v>0.78133244275042635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0.45975915403443879</v>
      </c>
      <c r="C88" s="111">
        <f>IF(RES_hhdet_tes!C88=0,"",RES_hhdet_tes!C88/RES_hhdet_fec!C88)</f>
        <v>0.46670640046577622</v>
      </c>
      <c r="D88" s="111">
        <f>IF(RES_hhdet_tes!D88=0,"",RES_hhdet_tes!D88/RES_hhdet_fec!D88)</f>
        <v>0.47992221194146645</v>
      </c>
      <c r="E88" s="111">
        <f>IF(RES_hhdet_tes!E88=0,"",RES_hhdet_tes!E88/RES_hhdet_fec!E88)</f>
        <v>0.49442286670444768</v>
      </c>
      <c r="F88" s="111">
        <f>IF(RES_hhdet_tes!F88=0,"",RES_hhdet_tes!F88/RES_hhdet_fec!F88)</f>
        <v>0.50643023443041901</v>
      </c>
      <c r="G88" s="111">
        <f>IF(RES_hhdet_tes!G88=0,"",RES_hhdet_tes!G88/RES_hhdet_fec!G88)</f>
        <v>0.51895516725835422</v>
      </c>
      <c r="H88" s="111">
        <f>IF(RES_hhdet_tes!H88=0,"",RES_hhdet_tes!H88/RES_hhdet_fec!H88)</f>
        <v>0.53715128433412918</v>
      </c>
      <c r="I88" s="111">
        <f>IF(RES_hhdet_tes!I88=0,"",RES_hhdet_tes!I88/RES_hhdet_fec!I88)</f>
        <v>0.56235655650251237</v>
      </c>
      <c r="J88" s="111">
        <f>IF(RES_hhdet_tes!J88=0,"",RES_hhdet_tes!J88/RES_hhdet_fec!J88)</f>
        <v>0.58612958169018681</v>
      </c>
      <c r="K88" s="111">
        <f>IF(RES_hhdet_tes!K88=0,"",RES_hhdet_tes!K88/RES_hhdet_fec!K88)</f>
        <v>0.6068339163002493</v>
      </c>
      <c r="L88" s="111">
        <f>IF(RES_hhdet_tes!L88=0,"",RES_hhdet_tes!L88/RES_hhdet_fec!L88)</f>
        <v>0.62481384439461607</v>
      </c>
      <c r="M88" s="111">
        <f>IF(RES_hhdet_tes!M88=0,"",RES_hhdet_tes!M88/RES_hhdet_fec!M88)</f>
        <v>0.64351265541703517</v>
      </c>
      <c r="N88" s="111">
        <f>IF(RES_hhdet_tes!N88=0,"",RES_hhdet_tes!N88/RES_hhdet_fec!N88)</f>
        <v>0.66605161546216385</v>
      </c>
      <c r="O88" s="111">
        <f>IF(RES_hhdet_tes!O88=0,"",RES_hhdet_tes!O88/RES_hhdet_fec!O88)</f>
        <v>0.68490130962649132</v>
      </c>
      <c r="P88" s="111">
        <f>IF(RES_hhdet_tes!P88=0,"",RES_hhdet_tes!P88/RES_hhdet_fec!P88)</f>
        <v>0.692281363783113</v>
      </c>
      <c r="Q88" s="111">
        <f>IF(RES_hhdet_tes!Q88=0,"",RES_hhdet_tes!Q88/RES_hhdet_fec!Q88)</f>
        <v>0.70044463681102442</v>
      </c>
      <c r="R88" s="111">
        <f>IF(RES_hhdet_tes!R88=0,"",RES_hhdet_tes!R88/RES_hhdet_fec!R88)</f>
        <v>0.71049318769754244</v>
      </c>
      <c r="S88" s="111">
        <f>IF(RES_hhdet_tes!S88=0,"",RES_hhdet_tes!S88/RES_hhdet_fec!S88)</f>
        <v>0.72335203974616202</v>
      </c>
      <c r="T88" s="111">
        <f>IF(RES_hhdet_tes!T88=0,"",RES_hhdet_tes!T88/RES_hhdet_fec!T88)</f>
        <v>0.73810955600175332</v>
      </c>
      <c r="U88" s="111">
        <f>IF(RES_hhdet_tes!U88=0,"",RES_hhdet_tes!U88/RES_hhdet_fec!U88)</f>
        <v>0.75209557735295007</v>
      </c>
      <c r="V88" s="111">
        <f>IF(RES_hhdet_tes!V88=0,"",RES_hhdet_tes!V88/RES_hhdet_fec!V88)</f>
        <v>0.76728520398479982</v>
      </c>
      <c r="W88" s="111">
        <f>IF(RES_hhdet_tes!W88=0,"",RES_hhdet_tes!W88/RES_hhdet_fec!W88)</f>
        <v>0.78218314403452371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0.61313045389752596</v>
      </c>
      <c r="C96" s="112">
        <f>IF(RES_hhdet_tes!C96=0,"",RES_hhdet_tes!C96/RES_hhdet_fec!C96)</f>
        <v>0.6156634020676981</v>
      </c>
      <c r="D96" s="112">
        <f>IF(RES_hhdet_tes!D96=0,"",RES_hhdet_tes!D96/RES_hhdet_fec!D96)</f>
        <v>0.61928636571658147</v>
      </c>
      <c r="E96" s="112">
        <f>IF(RES_hhdet_tes!E96=0,"",RES_hhdet_tes!E96/RES_hhdet_fec!E96)</f>
        <v>0.62342026082211199</v>
      </c>
      <c r="F96" s="112">
        <f>IF(RES_hhdet_tes!F96=0,"",RES_hhdet_tes!F96/RES_hhdet_fec!F96)</f>
        <v>0.62753434344399539</v>
      </c>
      <c r="G96" s="112">
        <f>IF(RES_hhdet_tes!G96=0,"",RES_hhdet_tes!G96/RES_hhdet_fec!G96)</f>
        <v>0.63230306628435129</v>
      </c>
      <c r="H96" s="112">
        <f>IF(RES_hhdet_tes!H96=0,"",RES_hhdet_tes!H96/RES_hhdet_fec!H96)</f>
        <v>0.63871271025726173</v>
      </c>
      <c r="I96" s="112">
        <f>IF(RES_hhdet_tes!I96=0,"",RES_hhdet_tes!I96/RES_hhdet_fec!I96)</f>
        <v>0.64240142688659951</v>
      </c>
      <c r="J96" s="112">
        <f>IF(RES_hhdet_tes!J96=0,"",RES_hhdet_tes!J96/RES_hhdet_fec!J96)</f>
        <v>0.64379088912645921</v>
      </c>
      <c r="K96" s="112">
        <f>IF(RES_hhdet_tes!K96=0,"",RES_hhdet_tes!K96/RES_hhdet_fec!K96)</f>
        <v>0.64608338179939229</v>
      </c>
      <c r="L96" s="112">
        <f>IF(RES_hhdet_tes!L96=0,"",RES_hhdet_tes!L96/RES_hhdet_fec!L96)</f>
        <v>0.64850138866422868</v>
      </c>
      <c r="M96" s="112">
        <f>IF(RES_hhdet_tes!M96=0,"",RES_hhdet_tes!M96/RES_hhdet_fec!M96)</f>
        <v>0.65213731170043143</v>
      </c>
      <c r="N96" s="112">
        <f>IF(RES_hhdet_tes!N96=0,"",RES_hhdet_tes!N96/RES_hhdet_fec!N96)</f>
        <v>0.65615878041974252</v>
      </c>
      <c r="O96" s="112">
        <f>IF(RES_hhdet_tes!O96=0,"",RES_hhdet_tes!O96/RES_hhdet_fec!O96)</f>
        <v>0.66218539625898709</v>
      </c>
      <c r="P96" s="112">
        <f>IF(RES_hhdet_tes!P96=0,"",RES_hhdet_tes!P96/RES_hhdet_fec!P96)</f>
        <v>0.67088541748727759</v>
      </c>
      <c r="Q96" s="112">
        <f>IF(RES_hhdet_tes!Q96=0,"",RES_hhdet_tes!Q96/RES_hhdet_fec!Q96)</f>
        <v>0.68386996599410954</v>
      </c>
      <c r="R96" s="112">
        <f>IF(RES_hhdet_tes!R96=0,"",RES_hhdet_tes!R96/RES_hhdet_fec!R96)</f>
        <v>0.69381156001327215</v>
      </c>
      <c r="S96" s="112">
        <f>IF(RES_hhdet_tes!S96=0,"",RES_hhdet_tes!S96/RES_hhdet_fec!S96)</f>
        <v>0.70614150959422373</v>
      </c>
      <c r="T96" s="112">
        <f>IF(RES_hhdet_tes!T96=0,"",RES_hhdet_tes!T96/RES_hhdet_fec!T96)</f>
        <v>0.71551841189115495</v>
      </c>
      <c r="U96" s="112">
        <f>IF(RES_hhdet_tes!U96=0,"",RES_hhdet_tes!U96/RES_hhdet_fec!U96)</f>
        <v>0.73996375789288138</v>
      </c>
      <c r="V96" s="112">
        <f>IF(RES_hhdet_tes!V96=0,"",RES_hhdet_tes!V96/RES_hhdet_fec!V96)</f>
        <v>0.75771126060879868</v>
      </c>
      <c r="W96" s="112">
        <f>IF(RES_hhdet_tes!W96=0,"",RES_hhdet_tes!W96/RES_hhdet_fec!W96)</f>
        <v>0.76924531633139226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0.61190989581671895</v>
      </c>
      <c r="C100" s="124">
        <f>IF(RES_hhdet_tes!C100=0,"",RES_hhdet_tes!C100/RES_hhdet_fec!C100)</f>
        <v>0.61125389151183473</v>
      </c>
      <c r="D100" s="124">
        <f>IF(RES_hhdet_tes!D100=0,"",RES_hhdet_tes!D100/RES_hhdet_fec!D100)</f>
        <v>0.6189463480620857</v>
      </c>
      <c r="E100" s="124">
        <f>IF(RES_hhdet_tes!E100=0,"",RES_hhdet_tes!E100/RES_hhdet_fec!E100)</f>
        <v>0.61382090514841958</v>
      </c>
      <c r="F100" s="124">
        <f>IF(RES_hhdet_tes!F100=0,"",RES_hhdet_tes!F100/RES_hhdet_fec!F100)</f>
        <v>0.61406159420767992</v>
      </c>
      <c r="G100" s="124">
        <f>IF(RES_hhdet_tes!G100=0,"",RES_hhdet_tes!G100/RES_hhdet_fec!G100)</f>
        <v>0.61904394614460512</v>
      </c>
      <c r="H100" s="124">
        <f>IF(RES_hhdet_tes!H100=0,"",RES_hhdet_tes!H100/RES_hhdet_fec!H100)</f>
        <v>0.62127821787343185</v>
      </c>
      <c r="I100" s="124">
        <f>IF(RES_hhdet_tes!I100=0,"",RES_hhdet_tes!I100/RES_hhdet_fec!I100)</f>
        <v>0.61796448949678406</v>
      </c>
      <c r="J100" s="124">
        <f>IF(RES_hhdet_tes!J100=0,"",RES_hhdet_tes!J100/RES_hhdet_fec!J100)</f>
        <v>0.61623706620404539</v>
      </c>
      <c r="K100" s="124">
        <f>IF(RES_hhdet_tes!K100=0,"",RES_hhdet_tes!K100/RES_hhdet_fec!K100)</f>
        <v>0.61982809463363431</v>
      </c>
      <c r="L100" s="124">
        <f>IF(RES_hhdet_tes!L100=0,"",RES_hhdet_tes!L100/RES_hhdet_fec!L100)</f>
        <v>0.61591133608914506</v>
      </c>
      <c r="M100" s="124">
        <f>IF(RES_hhdet_tes!M100=0,"",RES_hhdet_tes!M100/RES_hhdet_fec!M100)</f>
        <v>0.61851659926168245</v>
      </c>
      <c r="N100" s="124">
        <f>IF(RES_hhdet_tes!N100=0,"",RES_hhdet_tes!N100/RES_hhdet_fec!N100)</f>
        <v>0.6186262203965005</v>
      </c>
      <c r="O100" s="124">
        <f>IF(RES_hhdet_tes!O100=0,"",RES_hhdet_tes!O100/RES_hhdet_fec!O100)</f>
        <v>0.62071711584680689</v>
      </c>
      <c r="P100" s="124">
        <f>IF(RES_hhdet_tes!P100=0,"",RES_hhdet_tes!P100/RES_hhdet_fec!P100)</f>
        <v>0.61976070569298269</v>
      </c>
      <c r="Q100" s="124">
        <f>IF(RES_hhdet_tes!Q100=0,"",RES_hhdet_tes!Q100/RES_hhdet_fec!Q100)</f>
        <v>0.62395170742857031</v>
      </c>
      <c r="R100" s="124">
        <f>IF(RES_hhdet_tes!R100=0,"",RES_hhdet_tes!R100/RES_hhdet_fec!R100)</f>
        <v>0.62756320678994859</v>
      </c>
      <c r="S100" s="124">
        <f>IF(RES_hhdet_tes!S100=0,"",RES_hhdet_tes!S100/RES_hhdet_fec!S100)</f>
        <v>0.63040743739116711</v>
      </c>
      <c r="T100" s="124">
        <f>IF(RES_hhdet_tes!T100=0,"",RES_hhdet_tes!T100/RES_hhdet_fec!T100)</f>
        <v>0.63204038535248608</v>
      </c>
      <c r="U100" s="124">
        <f>IF(RES_hhdet_tes!U100=0,"",RES_hhdet_tes!U100/RES_hhdet_fec!U100)</f>
        <v>0.64233570232420822</v>
      </c>
      <c r="V100" s="124">
        <f>IF(RES_hhdet_tes!V100=0,"",RES_hhdet_tes!V100/RES_hhdet_fec!V100)</f>
        <v>0.64845065011545688</v>
      </c>
      <c r="W100" s="124">
        <f>IF(RES_hhdet_tes!W100=0,"",RES_hhdet_tes!W100/RES_hhdet_fec!W100)</f>
        <v>0.66198187441823575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0.5684989633134806</v>
      </c>
      <c r="C101" s="111">
        <f>IF(RES_hhdet_tes!C101=0,"",RES_hhdet_tes!C101/RES_hhdet_fec!C101)</f>
        <v>0.56951781623239517</v>
      </c>
      <c r="D101" s="111">
        <f>IF(RES_hhdet_tes!D101=0,"",RES_hhdet_tes!D101/RES_hhdet_fec!D101)</f>
        <v>0.57066973172641478</v>
      </c>
      <c r="E101" s="111">
        <f>IF(RES_hhdet_tes!E101=0,"",RES_hhdet_tes!E101/RES_hhdet_fec!E101)</f>
        <v>0.57191107477999825</v>
      </c>
      <c r="F101" s="111">
        <f>IF(RES_hhdet_tes!F101=0,"",RES_hhdet_tes!F101/RES_hhdet_fec!F101)</f>
        <v>0.5730140841909892</v>
      </c>
      <c r="G101" s="111">
        <f>IF(RES_hhdet_tes!G101=0,"",RES_hhdet_tes!G101/RES_hhdet_fec!G101)</f>
        <v>0.5741256206634674</v>
      </c>
      <c r="H101" s="111">
        <f>IF(RES_hhdet_tes!H101=0,"",RES_hhdet_tes!H101/RES_hhdet_fec!H101)</f>
        <v>0.57534082537647435</v>
      </c>
      <c r="I101" s="111">
        <f>IF(RES_hhdet_tes!I101=0,"",RES_hhdet_tes!I101/RES_hhdet_fec!I101)</f>
        <v>0.57598966613624236</v>
      </c>
      <c r="J101" s="111">
        <f>IF(RES_hhdet_tes!J101=0,"",RES_hhdet_tes!J101/RES_hhdet_fec!J101)</f>
        <v>0.5763051198649326</v>
      </c>
      <c r="K101" s="111">
        <f>IF(RES_hhdet_tes!K101=0,"",RES_hhdet_tes!K101/RES_hhdet_fec!K101)</f>
        <v>0.57663205476350132</v>
      </c>
      <c r="L101" s="111">
        <f>IF(RES_hhdet_tes!L101=0,"",RES_hhdet_tes!L101/RES_hhdet_fec!L101)</f>
        <v>0.57695867287034763</v>
      </c>
      <c r="M101" s="111">
        <f>IF(RES_hhdet_tes!M101=0,"",RES_hhdet_tes!M101/RES_hhdet_fec!M101)</f>
        <v>0.57724982053553919</v>
      </c>
      <c r="N101" s="111">
        <f>IF(RES_hhdet_tes!N101=0,"",RES_hhdet_tes!N101/RES_hhdet_fec!N101)</f>
        <v>0.5775138638926447</v>
      </c>
      <c r="O101" s="111">
        <f>IF(RES_hhdet_tes!O101=0,"",RES_hhdet_tes!O101/RES_hhdet_fec!O101)</f>
        <v>0.57772683881362552</v>
      </c>
      <c r="P101" s="111">
        <f>IF(RES_hhdet_tes!P101=0,"",RES_hhdet_tes!P101/RES_hhdet_fec!P101)</f>
        <v>0.5778540140467826</v>
      </c>
      <c r="Q101" s="111">
        <f>IF(RES_hhdet_tes!Q101=0,"",RES_hhdet_tes!Q101/RES_hhdet_fec!Q101)</f>
        <v>0.5779679676117675</v>
      </c>
      <c r="R101" s="111">
        <f>IF(RES_hhdet_tes!R101=0,"",RES_hhdet_tes!R101/RES_hhdet_fec!R101)</f>
        <v>0.57820618782269939</v>
      </c>
      <c r="S101" s="111">
        <f>IF(RES_hhdet_tes!S101=0,"",RES_hhdet_tes!S101/RES_hhdet_fec!S101)</f>
        <v>0.57870810385737614</v>
      </c>
      <c r="T101" s="111">
        <f>IF(RES_hhdet_tes!T101=0,"",RES_hhdet_tes!T101/RES_hhdet_fec!T101)</f>
        <v>0.57960895660988676</v>
      </c>
      <c r="U101" s="111">
        <f>IF(RES_hhdet_tes!U101=0,"",RES_hhdet_tes!U101/RES_hhdet_fec!U101)</f>
        <v>0.58072088525715315</v>
      </c>
      <c r="V101" s="111">
        <f>IF(RES_hhdet_tes!V101=0,"",RES_hhdet_tes!V101/RES_hhdet_fec!V101)</f>
        <v>0.58229109746941143</v>
      </c>
      <c r="W101" s="111">
        <f>IF(RES_hhdet_tes!W101=0,"",RES_hhdet_tes!W101/RES_hhdet_fec!W101)</f>
        <v>0.58386473675331163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0.56603406874914886</v>
      </c>
      <c r="C102" s="111">
        <f>IF(RES_hhdet_tes!C102=0,"",RES_hhdet_tes!C102/RES_hhdet_fec!C102)</f>
        <v>0.56636654082174409</v>
      </c>
      <c r="D102" s="111">
        <f>IF(RES_hhdet_tes!D102=0,"",RES_hhdet_tes!D102/RES_hhdet_fec!D102)</f>
        <v>0.56643760484564321</v>
      </c>
      <c r="E102" s="111">
        <f>IF(RES_hhdet_tes!E102=0,"",RES_hhdet_tes!E102/RES_hhdet_fec!E102)</f>
        <v>0.56798690425730836</v>
      </c>
      <c r="F102" s="111">
        <f>IF(RES_hhdet_tes!F102=0,"",RES_hhdet_tes!F102/RES_hhdet_fec!F102)</f>
        <v>0.56961428450793405</v>
      </c>
      <c r="G102" s="111">
        <f>IF(RES_hhdet_tes!G102=0,"",RES_hhdet_tes!G102/RES_hhdet_fec!G102)</f>
        <v>0.5717932707829636</v>
      </c>
      <c r="H102" s="111">
        <f>IF(RES_hhdet_tes!H102=0,"",RES_hhdet_tes!H102/RES_hhdet_fec!H102)</f>
        <v>0.57481637046939515</v>
      </c>
      <c r="I102" s="111">
        <f>IF(RES_hhdet_tes!I102=0,"",RES_hhdet_tes!I102/RES_hhdet_fec!I102)</f>
        <v>0.57664695672383504</v>
      </c>
      <c r="J102" s="111">
        <f>IF(RES_hhdet_tes!J102=0,"",RES_hhdet_tes!J102/RES_hhdet_fec!J102)</f>
        <v>0.57742105394902032</v>
      </c>
      <c r="K102" s="111">
        <f>IF(RES_hhdet_tes!K102=0,"",RES_hhdet_tes!K102/RES_hhdet_fec!K102)</f>
        <v>0.57829479202203093</v>
      </c>
      <c r="L102" s="111">
        <f>IF(RES_hhdet_tes!L102=0,"",RES_hhdet_tes!L102/RES_hhdet_fec!L102)</f>
        <v>0.57882086862733917</v>
      </c>
      <c r="M102" s="111">
        <f>IF(RES_hhdet_tes!M102=0,"",RES_hhdet_tes!M102/RES_hhdet_fec!M102)</f>
        <v>0.57941073612019678</v>
      </c>
      <c r="N102" s="111">
        <f>IF(RES_hhdet_tes!N102=0,"",RES_hhdet_tes!N102/RES_hhdet_fec!N102)</f>
        <v>0.57983412144096169</v>
      </c>
      <c r="O102" s="111">
        <f>IF(RES_hhdet_tes!O102=0,"",RES_hhdet_tes!O102/RES_hhdet_fec!O102)</f>
        <v>0.580394134236904</v>
      </c>
      <c r="P102" s="111">
        <f>IF(RES_hhdet_tes!P102=0,"",RES_hhdet_tes!P102/RES_hhdet_fec!P102)</f>
        <v>0.58093850484483589</v>
      </c>
      <c r="Q102" s="111">
        <f>IF(RES_hhdet_tes!Q102=0,"",RES_hhdet_tes!Q102/RES_hhdet_fec!Q102)</f>
        <v>0.5812041161788265</v>
      </c>
      <c r="R102" s="111">
        <f>IF(RES_hhdet_tes!R102=0,"",RES_hhdet_tes!R102/RES_hhdet_fec!R102)</f>
        <v>0.58187666592470755</v>
      </c>
      <c r="S102" s="111">
        <f>IF(RES_hhdet_tes!S102=0,"",RES_hhdet_tes!S102/RES_hhdet_fec!S102)</f>
        <v>0.58260831315245909</v>
      </c>
      <c r="T102" s="111">
        <f>IF(RES_hhdet_tes!T102=0,"",RES_hhdet_tes!T102/RES_hhdet_fec!T102)</f>
        <v>0.5834575510402783</v>
      </c>
      <c r="U102" s="111">
        <f>IF(RES_hhdet_tes!U102=0,"",RES_hhdet_tes!U102/RES_hhdet_fec!U102)</f>
        <v>0.58441500484326359</v>
      </c>
      <c r="V102" s="111">
        <f>IF(RES_hhdet_tes!V102=0,"",RES_hhdet_tes!V102/RES_hhdet_fec!V102)</f>
        <v>0.58497192132652476</v>
      </c>
      <c r="W102" s="111">
        <f>IF(RES_hhdet_tes!W102=0,"",RES_hhdet_tes!W102/RES_hhdet_fec!W102)</f>
        <v>0.58585872780352977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0.72624826659821051</v>
      </c>
      <c r="C103" s="45">
        <f>IF(RES_hhdet_tes!C103=0,"",RES_hhdet_tes!C103/RES_hhdet_fec!C103)</f>
        <v>0.72787379268895946</v>
      </c>
      <c r="D103" s="45">
        <f>IF(RES_hhdet_tes!D103=0,"",RES_hhdet_tes!D103/RES_hhdet_fec!D103)</f>
        <v>0.73132459542744011</v>
      </c>
      <c r="E103" s="45">
        <f>IF(RES_hhdet_tes!E103=0,"",RES_hhdet_tes!E103/RES_hhdet_fec!E103)</f>
        <v>0.73413435735851329</v>
      </c>
      <c r="F103" s="45">
        <f>IF(RES_hhdet_tes!F103=0,"",RES_hhdet_tes!F103/RES_hhdet_fec!F103)</f>
        <v>0.73686537533488483</v>
      </c>
      <c r="G103" s="45">
        <f>IF(RES_hhdet_tes!G103=0,"",RES_hhdet_tes!G103/RES_hhdet_fec!G103)</f>
        <v>0.73994128322724728</v>
      </c>
      <c r="H103" s="45">
        <f>IF(RES_hhdet_tes!H103=0,"",RES_hhdet_tes!H103/RES_hhdet_fec!H103)</f>
        <v>0.74379891641475815</v>
      </c>
      <c r="I103" s="45">
        <f>IF(RES_hhdet_tes!I103=0,"",RES_hhdet_tes!I103/RES_hhdet_fec!I103)</f>
        <v>0.74626420262036264</v>
      </c>
      <c r="J103" s="45">
        <f>IF(RES_hhdet_tes!J103=0,"",RES_hhdet_tes!J103/RES_hhdet_fec!J103)</f>
        <v>0.74756026629715433</v>
      </c>
      <c r="K103" s="45">
        <f>IF(RES_hhdet_tes!K103=0,"",RES_hhdet_tes!K103/RES_hhdet_fec!K103)</f>
        <v>0.74936168303843864</v>
      </c>
      <c r="L103" s="45">
        <f>IF(RES_hhdet_tes!L103=0,"",RES_hhdet_tes!L103/RES_hhdet_fec!L103)</f>
        <v>0.75093540040290474</v>
      </c>
      <c r="M103" s="45">
        <f>IF(RES_hhdet_tes!M103=0,"",RES_hhdet_tes!M103/RES_hhdet_fec!M103)</f>
        <v>0.75273802407775714</v>
      </c>
      <c r="N103" s="45">
        <f>IF(RES_hhdet_tes!N103=0,"",RES_hhdet_tes!N103/RES_hhdet_fec!N103)</f>
        <v>0.75503393668210372</v>
      </c>
      <c r="O103" s="45">
        <f>IF(RES_hhdet_tes!O103=0,"",RES_hhdet_tes!O103/RES_hhdet_fec!O103)</f>
        <v>0.75848791588395492</v>
      </c>
      <c r="P103" s="45">
        <f>IF(RES_hhdet_tes!P103=0,"",RES_hhdet_tes!P103/RES_hhdet_fec!P103)</f>
        <v>0.76284129521640509</v>
      </c>
      <c r="Q103" s="45">
        <f>IF(RES_hhdet_tes!Q103=0,"",RES_hhdet_tes!Q103/RES_hhdet_fec!Q103)</f>
        <v>0.76871647915169095</v>
      </c>
      <c r="R103" s="45">
        <f>IF(RES_hhdet_tes!R103=0,"",RES_hhdet_tes!R103/RES_hhdet_fec!R103)</f>
        <v>0.77540855654764973</v>
      </c>
      <c r="S103" s="45">
        <f>IF(RES_hhdet_tes!S103=0,"",RES_hhdet_tes!S103/RES_hhdet_fec!S103)</f>
        <v>0.78372205893008051</v>
      </c>
      <c r="T103" s="45">
        <f>IF(RES_hhdet_tes!T103=0,"",RES_hhdet_tes!T103/RES_hhdet_fec!T103)</f>
        <v>0.7915417373679452</v>
      </c>
      <c r="U103" s="45">
        <f>IF(RES_hhdet_tes!U103=0,"",RES_hhdet_tes!U103/RES_hhdet_fec!U103)</f>
        <v>0.80439933146558618</v>
      </c>
      <c r="V103" s="45">
        <f>IF(RES_hhdet_tes!V103=0,"",RES_hhdet_tes!V103/RES_hhdet_fec!V103)</f>
        <v>0.81924059559916629</v>
      </c>
      <c r="W103" s="45">
        <f>IF(RES_hhdet_tes!W103=0,"",RES_hhdet_tes!W103/RES_hhdet_fec!W103)</f>
        <v>0.8332003464659764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0.73615489235095044</v>
      </c>
      <c r="C124" s="119">
        <f>IF(RES_hhdet_tes!C124=0,"",RES_hhdet_tes!C124/RES_hhdet_fec!C124)</f>
        <v>0.73854492656387893</v>
      </c>
      <c r="D124" s="119">
        <f>IF(RES_hhdet_tes!D124=0,"",RES_hhdet_tes!D124/RES_hhdet_fec!D124)</f>
        <v>0.74231632709858497</v>
      </c>
      <c r="E124" s="119">
        <f>IF(RES_hhdet_tes!E124=0,"",RES_hhdet_tes!E124/RES_hhdet_fec!E124)</f>
        <v>0.74416832821697643</v>
      </c>
      <c r="F124" s="119">
        <f>IF(RES_hhdet_tes!F124=0,"",RES_hhdet_tes!F124/RES_hhdet_fec!F124)</f>
        <v>0.74719050279971078</v>
      </c>
      <c r="G124" s="119">
        <f>IF(RES_hhdet_tes!G124=0,"",RES_hhdet_tes!G124/RES_hhdet_fec!G124)</f>
        <v>0.75041463871288572</v>
      </c>
      <c r="H124" s="119">
        <f>IF(RES_hhdet_tes!H124=0,"",RES_hhdet_tes!H124/RES_hhdet_fec!H124)</f>
        <v>0.75362066711318465</v>
      </c>
      <c r="I124" s="119">
        <f>IF(RES_hhdet_tes!I124=0,"",RES_hhdet_tes!I124/RES_hhdet_fec!I124)</f>
        <v>0.7556280757083601</v>
      </c>
      <c r="J124" s="119">
        <f>IF(RES_hhdet_tes!J124=0,"",RES_hhdet_tes!J124/RES_hhdet_fec!J124)</f>
        <v>0.75844625613864913</v>
      </c>
      <c r="K124" s="119">
        <f>IF(RES_hhdet_tes!K124=0,"",RES_hhdet_tes!K124/RES_hhdet_fec!K124)</f>
        <v>0.76200969188157797</v>
      </c>
      <c r="L124" s="119">
        <f>IF(RES_hhdet_tes!L124=0,"",RES_hhdet_tes!L124/RES_hhdet_fec!L124)</f>
        <v>0.7672840479716424</v>
      </c>
      <c r="M124" s="119">
        <f>IF(RES_hhdet_tes!M124=0,"",RES_hhdet_tes!M124/RES_hhdet_fec!M124)</f>
        <v>0.77402132770895626</v>
      </c>
      <c r="N124" s="119">
        <f>IF(RES_hhdet_tes!N124=0,"",RES_hhdet_tes!N124/RES_hhdet_fec!N124)</f>
        <v>0.78245132739064926</v>
      </c>
      <c r="O124" s="119">
        <f>IF(RES_hhdet_tes!O124=0,"",RES_hhdet_tes!O124/RES_hhdet_fec!O124)</f>
        <v>0.79065437394859084</v>
      </c>
      <c r="P124" s="119">
        <f>IF(RES_hhdet_tes!P124=0,"",RES_hhdet_tes!P124/RES_hhdet_fec!P124)</f>
        <v>0.79243769796534747</v>
      </c>
      <c r="Q124" s="119">
        <f>IF(RES_hhdet_tes!Q124=0,"",RES_hhdet_tes!Q124/RES_hhdet_fec!Q124)</f>
        <v>0.79608348771189485</v>
      </c>
      <c r="R124" s="119">
        <f>IF(RES_hhdet_tes!R124=0,"",RES_hhdet_tes!R124/RES_hhdet_fec!R124)</f>
        <v>0.80218413022165402</v>
      </c>
      <c r="S124" s="119">
        <f>IF(RES_hhdet_tes!S124=0,"",RES_hhdet_tes!S124/RES_hhdet_fec!S124)</f>
        <v>0.81240317249504046</v>
      </c>
      <c r="T124" s="119">
        <f>IF(RES_hhdet_tes!T124=0,"",RES_hhdet_tes!T124/RES_hhdet_fec!T124)</f>
        <v>0.82129383613993134</v>
      </c>
      <c r="U124" s="119">
        <f>IF(RES_hhdet_tes!U124=0,"",RES_hhdet_tes!U124/RES_hhdet_fec!U124)</f>
        <v>0.83062681966271512</v>
      </c>
      <c r="V124" s="119">
        <f>IF(RES_hhdet_tes!V124=0,"",RES_hhdet_tes!V124/RES_hhdet_fec!V124)</f>
        <v>0.83965176614338477</v>
      </c>
      <c r="W124" s="119">
        <f>IF(RES_hhdet_tes!W124=0,"",RES_hhdet_tes!W124/RES_hhdet_fec!W124)</f>
        <v>0.84746625505322104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0.73523333322730955</v>
      </c>
      <c r="C125" s="124">
        <f>IF(RES_hhdet_tes!C125=0,"",RES_hhdet_tes!C125/RES_hhdet_fec!C125)</f>
        <v>0.73791815697487306</v>
      </c>
      <c r="D125" s="124">
        <f>IF(RES_hhdet_tes!D125=0,"",RES_hhdet_tes!D125/RES_hhdet_fec!D125)</f>
        <v>0.74012181291136203</v>
      </c>
      <c r="E125" s="124">
        <f>IF(RES_hhdet_tes!E125=0,"",RES_hhdet_tes!E125/RES_hhdet_fec!E125)</f>
        <v>0.74254357984310093</v>
      </c>
      <c r="F125" s="124">
        <f>IF(RES_hhdet_tes!F125=0,"",RES_hhdet_tes!F125/RES_hhdet_fec!F125)</f>
        <v>0.74557407435111944</v>
      </c>
      <c r="G125" s="124">
        <f>IF(RES_hhdet_tes!G125=0,"",RES_hhdet_tes!G125/RES_hhdet_fec!G125)</f>
        <v>0.74808442533137287</v>
      </c>
      <c r="H125" s="124">
        <f>IF(RES_hhdet_tes!H125=0,"",RES_hhdet_tes!H125/RES_hhdet_fec!H125)</f>
        <v>0.75115416319600459</v>
      </c>
      <c r="I125" s="124">
        <f>IF(RES_hhdet_tes!I125=0,"",RES_hhdet_tes!I125/RES_hhdet_fec!I125)</f>
        <v>0.75348379603019744</v>
      </c>
      <c r="J125" s="124">
        <f>IF(RES_hhdet_tes!J125=0,"",RES_hhdet_tes!J125/RES_hhdet_fec!J125)</f>
        <v>0.75688457491527117</v>
      </c>
      <c r="K125" s="124">
        <f>IF(RES_hhdet_tes!K125=0,"",RES_hhdet_tes!K125/RES_hhdet_fec!K125)</f>
        <v>0.76068496752782799</v>
      </c>
      <c r="L125" s="124">
        <f>IF(RES_hhdet_tes!L125=0,"",RES_hhdet_tes!L125/RES_hhdet_fec!L125)</f>
        <v>0.76648873019905683</v>
      </c>
      <c r="M125" s="124">
        <f>IF(RES_hhdet_tes!M125=0,"",RES_hhdet_tes!M125/RES_hhdet_fec!M125)</f>
        <v>0.77351347399396297</v>
      </c>
      <c r="N125" s="124">
        <f>IF(RES_hhdet_tes!N125=0,"",RES_hhdet_tes!N125/RES_hhdet_fec!N125)</f>
        <v>0.78172593314146033</v>
      </c>
      <c r="O125" s="124">
        <f>IF(RES_hhdet_tes!O125=0,"",RES_hhdet_tes!O125/RES_hhdet_fec!O125)</f>
        <v>0.79018897694598267</v>
      </c>
      <c r="P125" s="124">
        <f>IF(RES_hhdet_tes!P125=0,"",RES_hhdet_tes!P125/RES_hhdet_fec!P125)</f>
        <v>0.79249482366291835</v>
      </c>
      <c r="Q125" s="124">
        <f>IF(RES_hhdet_tes!Q125=0,"",RES_hhdet_tes!Q125/RES_hhdet_fec!Q125)</f>
        <v>0.79671926622054035</v>
      </c>
      <c r="R125" s="124">
        <f>IF(RES_hhdet_tes!R125=0,"",RES_hhdet_tes!R125/RES_hhdet_fec!R125)</f>
        <v>0.80350534926461381</v>
      </c>
      <c r="S125" s="124">
        <f>IF(RES_hhdet_tes!S125=0,"",RES_hhdet_tes!S125/RES_hhdet_fec!S125)</f>
        <v>0.81371379041255687</v>
      </c>
      <c r="T125" s="124">
        <f>IF(RES_hhdet_tes!T125=0,"",RES_hhdet_tes!T125/RES_hhdet_fec!T125)</f>
        <v>0.8220229911693232</v>
      </c>
      <c r="U125" s="124">
        <f>IF(RES_hhdet_tes!U125=0,"",RES_hhdet_tes!U125/RES_hhdet_fec!U125)</f>
        <v>0.83141690493851217</v>
      </c>
      <c r="V125" s="124">
        <f>IF(RES_hhdet_tes!V125=0,"",RES_hhdet_tes!V125/RES_hhdet_fec!V125)</f>
        <v>0.83900614560908449</v>
      </c>
      <c r="W125" s="124">
        <f>IF(RES_hhdet_tes!W125=0,"",RES_hhdet_tes!W125/RES_hhdet_fec!W125)</f>
        <v>0.84638204730281774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0.73431484889419241</v>
      </c>
      <c r="C126" s="111">
        <f>IF(RES_hhdet_tes!C126=0,"",RES_hhdet_tes!C126/RES_hhdet_fec!C126)</f>
        <v>0.73702490598556547</v>
      </c>
      <c r="D126" s="111">
        <f>IF(RES_hhdet_tes!D126=0,"",RES_hhdet_tes!D126/RES_hhdet_fec!D126)</f>
        <v>0.73925269202542709</v>
      </c>
      <c r="E126" s="111">
        <f>IF(RES_hhdet_tes!E126=0,"",RES_hhdet_tes!E126/RES_hhdet_fec!E126)</f>
        <v>0.74169796376400621</v>
      </c>
      <c r="F126" s="111">
        <f>IF(RES_hhdet_tes!F126=0,"",RES_hhdet_tes!F126/RES_hhdet_fec!F126)</f>
        <v>0.74474840810563103</v>
      </c>
      <c r="G126" s="111">
        <f>IF(RES_hhdet_tes!G126=0,"",RES_hhdet_tes!G126/RES_hhdet_fec!G126)</f>
        <v>0.74728301353983462</v>
      </c>
      <c r="H126" s="111">
        <f>IF(RES_hhdet_tes!H126=0,"",RES_hhdet_tes!H126/RES_hhdet_fec!H126)</f>
        <v>0.75037039061734556</v>
      </c>
      <c r="I126" s="111">
        <f>IF(RES_hhdet_tes!I126=0,"",RES_hhdet_tes!I126/RES_hhdet_fec!I126)</f>
        <v>0.75272027489936133</v>
      </c>
      <c r="J126" s="111">
        <f>IF(RES_hhdet_tes!J126=0,"",RES_hhdet_tes!J126/RES_hhdet_fec!J126)</f>
        <v>0.75614242500363282</v>
      </c>
      <c r="K126" s="111">
        <f>IF(RES_hhdet_tes!K126=0,"",RES_hhdet_tes!K126/RES_hhdet_fec!K126)</f>
        <v>0.75996547460907704</v>
      </c>
      <c r="L126" s="111">
        <f>IF(RES_hhdet_tes!L126=0,"",RES_hhdet_tes!L126/RES_hhdet_fec!L126)</f>
        <v>0.7657811765264988</v>
      </c>
      <c r="M126" s="111">
        <f>IF(RES_hhdet_tes!M126=0,"",RES_hhdet_tes!M126/RES_hhdet_fec!M126)</f>
        <v>0.77282907519735222</v>
      </c>
      <c r="N126" s="111">
        <f>IF(RES_hhdet_tes!N126=0,"",RES_hhdet_tes!N126/RES_hhdet_fec!N126)</f>
        <v>0.78106485601215681</v>
      </c>
      <c r="O126" s="111">
        <f>IF(RES_hhdet_tes!O126=0,"",RES_hhdet_tes!O126/RES_hhdet_fec!O126)</f>
        <v>0.78955190599429947</v>
      </c>
      <c r="P126" s="111">
        <f>IF(RES_hhdet_tes!P126=0,"",RES_hhdet_tes!P126/RES_hhdet_fec!P126)</f>
        <v>0.79186680720379021</v>
      </c>
      <c r="Q126" s="111">
        <f>IF(RES_hhdet_tes!Q126=0,"",RES_hhdet_tes!Q126/RES_hhdet_fec!Q126)</f>
        <v>0.79610391147189763</v>
      </c>
      <c r="R126" s="111">
        <f>IF(RES_hhdet_tes!R126=0,"",RES_hhdet_tes!R126/RES_hhdet_fec!R126)</f>
        <v>0.80291015295847223</v>
      </c>
      <c r="S126" s="111">
        <f>IF(RES_hhdet_tes!S126=0,"",RES_hhdet_tes!S126/RES_hhdet_fec!S126)</f>
        <v>0.81314526871403525</v>
      </c>
      <c r="T126" s="111">
        <f>IF(RES_hhdet_tes!T126=0,"",RES_hhdet_tes!T126/RES_hhdet_fec!T126)</f>
        <v>0.82147662920387632</v>
      </c>
      <c r="U126" s="111">
        <f>IF(RES_hhdet_tes!U126=0,"",RES_hhdet_tes!U126/RES_hhdet_fec!U126)</f>
        <v>0.83089461482285643</v>
      </c>
      <c r="V126" s="111">
        <f>IF(RES_hhdet_tes!V126=0,"",RES_hhdet_tes!V126/RES_hhdet_fec!V126)</f>
        <v>0.83850279328534416</v>
      </c>
      <c r="W126" s="111">
        <f>IF(RES_hhdet_tes!W126=0,"",RES_hhdet_tes!W126/RES_hhdet_fec!W126)</f>
        <v>0.84589905212264949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2.0381764712777901</v>
      </c>
      <c r="C128" s="124">
        <f>IF(RES_hhdet_tes!C128=0,"",RES_hhdet_tes!C128/RES_hhdet_fec!C128)</f>
        <v>2.2469909070904444</v>
      </c>
      <c r="D128" s="124">
        <f>IF(RES_hhdet_tes!D128=0,"",RES_hhdet_tes!D128/RES_hhdet_fec!D128)</f>
        <v>2.4564564099366071</v>
      </c>
      <c r="E128" s="124">
        <f>IF(RES_hhdet_tes!E128=0,"",RES_hhdet_tes!E128/RES_hhdet_fec!E128)</f>
        <v>2.6081066567725562</v>
      </c>
      <c r="F128" s="124">
        <f>IF(RES_hhdet_tes!F128=0,"",RES_hhdet_tes!F128/RES_hhdet_fec!F128)</f>
        <v>2.7958722118692405</v>
      </c>
      <c r="G128" s="124">
        <f>IF(RES_hhdet_tes!G128=0,"",RES_hhdet_tes!G128/RES_hhdet_fec!G128)</f>
        <v>2.9548887132099693</v>
      </c>
      <c r="H128" s="124">
        <f>IF(RES_hhdet_tes!H128=0,"",RES_hhdet_tes!H128/RES_hhdet_fec!H128)</f>
        <v>3.0379062343387697</v>
      </c>
      <c r="I128" s="124">
        <f>IF(RES_hhdet_tes!I128=0,"",RES_hhdet_tes!I128/RES_hhdet_fec!I128)</f>
        <v>3.1226320982848752</v>
      </c>
      <c r="J128" s="124">
        <f>IF(RES_hhdet_tes!J128=0,"",RES_hhdet_tes!J128/RES_hhdet_fec!J128)</f>
        <v>3.1833759184283701</v>
      </c>
      <c r="K128" s="124">
        <f>IF(RES_hhdet_tes!K128=0,"",RES_hhdet_tes!K128/RES_hhdet_fec!K128)</f>
        <v>3.2482377608392246</v>
      </c>
      <c r="L128" s="124">
        <f>IF(RES_hhdet_tes!L128=0,"",RES_hhdet_tes!L128/RES_hhdet_fec!L128)</f>
        <v>3.3422936836907993</v>
      </c>
      <c r="M128" s="124">
        <f>IF(RES_hhdet_tes!M128=0,"",RES_hhdet_tes!M128/RES_hhdet_fec!M128)</f>
        <v>3.4412685867473303</v>
      </c>
      <c r="N128" s="124">
        <f>IF(RES_hhdet_tes!N128=0,"",RES_hhdet_tes!N128/RES_hhdet_fec!N128)</f>
        <v>3.6343838566227054</v>
      </c>
      <c r="O128" s="124">
        <f>IF(RES_hhdet_tes!O128=0,"",RES_hhdet_tes!O128/RES_hhdet_fec!O128)</f>
        <v>3.8404629872816489</v>
      </c>
      <c r="P128" s="124">
        <f>IF(RES_hhdet_tes!P128=0,"",RES_hhdet_tes!P128/RES_hhdet_fec!P128)</f>
        <v>4.0047187735050889</v>
      </c>
      <c r="Q128" s="124">
        <f>IF(RES_hhdet_tes!Q128=0,"",RES_hhdet_tes!Q128/RES_hhdet_fec!Q128)</f>
        <v>4.1367710391848416</v>
      </c>
      <c r="R128" s="124">
        <f>IF(RES_hhdet_tes!R128=0,"",RES_hhdet_tes!R128/RES_hhdet_fec!R128)</f>
        <v>4.2541427374077667</v>
      </c>
      <c r="S128" s="124">
        <f>IF(RES_hhdet_tes!S128=0,"",RES_hhdet_tes!S128/RES_hhdet_fec!S128)</f>
        <v>4.3835824063033044</v>
      </c>
      <c r="T128" s="124">
        <f>IF(RES_hhdet_tes!T128=0,"",RES_hhdet_tes!T128/RES_hhdet_fec!T128)</f>
        <v>4.5014761246329229</v>
      </c>
      <c r="U128" s="124">
        <f>IF(RES_hhdet_tes!U128=0,"",RES_hhdet_tes!U128/RES_hhdet_fec!U128)</f>
        <v>4.6257977764758706</v>
      </c>
      <c r="V128" s="124">
        <f>IF(RES_hhdet_tes!V128=0,"",RES_hhdet_tes!V128/RES_hhdet_fec!V128)</f>
        <v>4.7556306056233764</v>
      </c>
      <c r="W128" s="124">
        <f>IF(RES_hhdet_tes!W128=0,"",RES_hhdet_tes!W128/RES_hhdet_fec!W128)</f>
        <v>4.854417555979456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2.0381764712777901</v>
      </c>
      <c r="C129" s="111">
        <f>IF(RES_hhdet_tes!C129=0,"",RES_hhdet_tes!C129/RES_hhdet_fec!C129)</f>
        <v>2.2469909070904444</v>
      </c>
      <c r="D129" s="111">
        <f>IF(RES_hhdet_tes!D129=0,"",RES_hhdet_tes!D129/RES_hhdet_fec!D129)</f>
        <v>2.4564564099366071</v>
      </c>
      <c r="E129" s="111">
        <f>IF(RES_hhdet_tes!E129=0,"",RES_hhdet_tes!E129/RES_hhdet_fec!E129)</f>
        <v>2.6081066567725562</v>
      </c>
      <c r="F129" s="111">
        <f>IF(RES_hhdet_tes!F129=0,"",RES_hhdet_tes!F129/RES_hhdet_fec!F129)</f>
        <v>2.7958722118692405</v>
      </c>
      <c r="G129" s="111">
        <f>IF(RES_hhdet_tes!G129=0,"",RES_hhdet_tes!G129/RES_hhdet_fec!G129)</f>
        <v>2.9548887132099693</v>
      </c>
      <c r="H129" s="111">
        <f>IF(RES_hhdet_tes!H129=0,"",RES_hhdet_tes!H129/RES_hhdet_fec!H129)</f>
        <v>3.0379062343387697</v>
      </c>
      <c r="I129" s="111">
        <f>IF(RES_hhdet_tes!I129=0,"",RES_hhdet_tes!I129/RES_hhdet_fec!I129)</f>
        <v>3.1226320982848752</v>
      </c>
      <c r="J129" s="111">
        <f>IF(RES_hhdet_tes!J129=0,"",RES_hhdet_tes!J129/RES_hhdet_fec!J129)</f>
        <v>3.1833759184283701</v>
      </c>
      <c r="K129" s="111">
        <f>IF(RES_hhdet_tes!K129=0,"",RES_hhdet_tes!K129/RES_hhdet_fec!K129)</f>
        <v>3.2482377608392246</v>
      </c>
      <c r="L129" s="111">
        <f>IF(RES_hhdet_tes!L129=0,"",RES_hhdet_tes!L129/RES_hhdet_fec!L129)</f>
        <v>3.3422936836907993</v>
      </c>
      <c r="M129" s="111">
        <f>IF(RES_hhdet_tes!M129=0,"",RES_hhdet_tes!M129/RES_hhdet_fec!M129)</f>
        <v>3.4412685867473303</v>
      </c>
      <c r="N129" s="111">
        <f>IF(RES_hhdet_tes!N129=0,"",RES_hhdet_tes!N129/RES_hhdet_fec!N129)</f>
        <v>3.6343838566227054</v>
      </c>
      <c r="O129" s="111">
        <f>IF(RES_hhdet_tes!O129=0,"",RES_hhdet_tes!O129/RES_hhdet_fec!O129)</f>
        <v>3.8404629872816489</v>
      </c>
      <c r="P129" s="111">
        <f>IF(RES_hhdet_tes!P129=0,"",RES_hhdet_tes!P129/RES_hhdet_fec!P129)</f>
        <v>4.0047187735050889</v>
      </c>
      <c r="Q129" s="111">
        <f>IF(RES_hhdet_tes!Q129=0,"",RES_hhdet_tes!Q129/RES_hhdet_fec!Q129)</f>
        <v>4.1367710391848416</v>
      </c>
      <c r="R129" s="111">
        <f>IF(RES_hhdet_tes!R129=0,"",RES_hhdet_tes!R129/RES_hhdet_fec!R129)</f>
        <v>4.2541427374077667</v>
      </c>
      <c r="S129" s="111">
        <f>IF(RES_hhdet_tes!S129=0,"",RES_hhdet_tes!S129/RES_hhdet_fec!S129)</f>
        <v>4.3835824063033044</v>
      </c>
      <c r="T129" s="111">
        <f>IF(RES_hhdet_tes!T129=0,"",RES_hhdet_tes!T129/RES_hhdet_fec!T129)</f>
        <v>4.5014761246329229</v>
      </c>
      <c r="U129" s="111">
        <f>IF(RES_hhdet_tes!U129=0,"",RES_hhdet_tes!U129/RES_hhdet_fec!U129)</f>
        <v>4.6257977764758706</v>
      </c>
      <c r="V129" s="111">
        <f>IF(RES_hhdet_tes!V129=0,"",RES_hhdet_tes!V129/RES_hhdet_fec!V129)</f>
        <v>4.7556306056233764</v>
      </c>
      <c r="W129" s="111">
        <f>IF(RES_hhdet_tes!W129=0,"",RES_hhdet_tes!W129/RES_hhdet_fec!W129)</f>
        <v>4.854417555979456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0.77121772457669469</v>
      </c>
      <c r="C130" s="124">
        <f>IF(RES_hhdet_tes!C130=0,"",RES_hhdet_tes!C130/RES_hhdet_fec!C130)</f>
        <v>0.77307096940788822</v>
      </c>
      <c r="D130" s="124">
        <f>IF(RES_hhdet_tes!D130=0,"",RES_hhdet_tes!D130/RES_hhdet_fec!D130)</f>
        <v>0.77569493945638224</v>
      </c>
      <c r="E130" s="124">
        <f>IF(RES_hhdet_tes!E130=0,"",RES_hhdet_tes!E130/RES_hhdet_fec!E130)</f>
        <v>0.77796792489324407</v>
      </c>
      <c r="F130" s="124">
        <f>IF(RES_hhdet_tes!F130=0,"",RES_hhdet_tes!F130/RES_hhdet_fec!F130)</f>
        <v>0.78053198286279279</v>
      </c>
      <c r="G130" s="124">
        <f>IF(RES_hhdet_tes!G130=0,"",RES_hhdet_tes!G130/RES_hhdet_fec!G130)</f>
        <v>0.78386475116549259</v>
      </c>
      <c r="H130" s="124">
        <f>IF(RES_hhdet_tes!H130=0,"",RES_hhdet_tes!H130/RES_hhdet_fec!H130)</f>
        <v>0.78708186082623277</v>
      </c>
      <c r="I130" s="124">
        <f>IF(RES_hhdet_tes!I130=0,"",RES_hhdet_tes!I130/RES_hhdet_fec!I130)</f>
        <v>0.78898267721163307</v>
      </c>
      <c r="J130" s="124">
        <f>IF(RES_hhdet_tes!J130=0,"",RES_hhdet_tes!J130/RES_hhdet_fec!J130)</f>
        <v>0.79219498628524165</v>
      </c>
      <c r="K130" s="124">
        <f>IF(RES_hhdet_tes!K130=0,"",RES_hhdet_tes!K130/RES_hhdet_fec!K130)</f>
        <v>0.79586608777435119</v>
      </c>
      <c r="L130" s="124">
        <f>IF(RES_hhdet_tes!L130=0,"",RES_hhdet_tes!L130/RES_hhdet_fec!L130)</f>
        <v>0.80097457290566798</v>
      </c>
      <c r="M130" s="124">
        <f>IF(RES_hhdet_tes!M130=0,"",RES_hhdet_tes!M130/RES_hhdet_fec!M130)</f>
        <v>0.80846999051412649</v>
      </c>
      <c r="N130" s="124">
        <f>IF(RES_hhdet_tes!N130=0,"",RES_hhdet_tes!N130/RES_hhdet_fec!N130)</f>
        <v>0.81704414094612643</v>
      </c>
      <c r="O130" s="124">
        <f>IF(RES_hhdet_tes!O130=0,"",RES_hhdet_tes!O130/RES_hhdet_fec!O130)</f>
        <v>0.82529378520642194</v>
      </c>
      <c r="P130" s="124">
        <f>IF(RES_hhdet_tes!P130=0,"",RES_hhdet_tes!P130/RES_hhdet_fec!P130)</f>
        <v>0.82772268012258665</v>
      </c>
      <c r="Q130" s="124">
        <f>IF(RES_hhdet_tes!Q130=0,"",RES_hhdet_tes!Q130/RES_hhdet_fec!Q130)</f>
        <v>0.83204358480465412</v>
      </c>
      <c r="R130" s="124">
        <f>IF(RES_hhdet_tes!R130=0,"",RES_hhdet_tes!R130/RES_hhdet_fec!R130)</f>
        <v>0.8391247939543095</v>
      </c>
      <c r="S130" s="124">
        <f>IF(RES_hhdet_tes!S130=0,"",RES_hhdet_tes!S130/RES_hhdet_fec!S130)</f>
        <v>0.84955720289392678</v>
      </c>
      <c r="T130" s="124">
        <f>IF(RES_hhdet_tes!T130=0,"",RES_hhdet_tes!T130/RES_hhdet_fec!T130)</f>
        <v>0.857520963144771</v>
      </c>
      <c r="U130" s="124">
        <f>IF(RES_hhdet_tes!U130=0,"",RES_hhdet_tes!U130/RES_hhdet_fec!U130)</f>
        <v>0.86770720123337397</v>
      </c>
      <c r="V130" s="124">
        <f>IF(RES_hhdet_tes!V130=0,"",RES_hhdet_tes!V130/RES_hhdet_fec!V130)</f>
        <v>0.87590782141533985</v>
      </c>
      <c r="W130" s="124">
        <f>IF(RES_hhdet_tes!W130=0,"",RES_hhdet_tes!W130/RES_hhdet_fec!W130)</f>
        <v>0.88253834849774893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0.77328739411795566</v>
      </c>
      <c r="C131" s="111">
        <f>IF(RES_hhdet_tes!C131=0,"",RES_hhdet_tes!C131/RES_hhdet_fec!C131)</f>
        <v>0.7759364667533496</v>
      </c>
      <c r="D131" s="111">
        <f>IF(RES_hhdet_tes!D131=0,"",RES_hhdet_tes!D131/RES_hhdet_fec!D131)</f>
        <v>0.77823595534475687</v>
      </c>
      <c r="E131" s="111">
        <f>IF(RES_hhdet_tes!E131=0,"",RES_hhdet_tes!E131/RES_hhdet_fec!E131)</f>
        <v>0.78071290222709</v>
      </c>
      <c r="F131" s="111">
        <f>IF(RES_hhdet_tes!F131=0,"",RES_hhdet_tes!F131/RES_hhdet_fec!F131)</f>
        <v>0.78372185846433007</v>
      </c>
      <c r="G131" s="111">
        <f>IF(RES_hhdet_tes!G131=0,"",RES_hhdet_tes!G131/RES_hhdet_fec!G131)</f>
        <v>0.7863665644690776</v>
      </c>
      <c r="H131" s="111">
        <f>IF(RES_hhdet_tes!H131=0,"",RES_hhdet_tes!H131/RES_hhdet_fec!H131)</f>
        <v>0.78949908016151182</v>
      </c>
      <c r="I131" s="111">
        <f>IF(RES_hhdet_tes!I131=0,"",RES_hhdet_tes!I131/RES_hhdet_fec!I131)</f>
        <v>0.79187288612835272</v>
      </c>
      <c r="J131" s="111">
        <f>IF(RES_hhdet_tes!J131=0,"",RES_hhdet_tes!J131/RES_hhdet_fec!J131)</f>
        <v>0.79536027159538847</v>
      </c>
      <c r="K131" s="111">
        <f>IF(RES_hhdet_tes!K131=0,"",RES_hhdet_tes!K131/RES_hhdet_fec!K131)</f>
        <v>0.79923710864253261</v>
      </c>
      <c r="L131" s="111">
        <f>IF(RES_hhdet_tes!L131=0,"",RES_hhdet_tes!L131/RES_hhdet_fec!L131)</f>
        <v>0.80503684376276541</v>
      </c>
      <c r="M131" s="111">
        <f>IF(RES_hhdet_tes!M131=0,"",RES_hhdet_tes!M131/RES_hhdet_fec!M131)</f>
        <v>0.8122299244128306</v>
      </c>
      <c r="N131" s="111">
        <f>IF(RES_hhdet_tes!N131=0,"",RES_hhdet_tes!N131/RES_hhdet_fec!N131)</f>
        <v>0.8205688432340994</v>
      </c>
      <c r="O131" s="111">
        <f>IF(RES_hhdet_tes!O131=0,"",RES_hhdet_tes!O131/RES_hhdet_fec!O131)</f>
        <v>0.82887162619081833</v>
      </c>
      <c r="P131" s="111">
        <f>IF(RES_hhdet_tes!P131=0,"",RES_hhdet_tes!P131/RES_hhdet_fec!P131)</f>
        <v>0.83118759938095843</v>
      </c>
      <c r="Q131" s="111">
        <f>IF(RES_hhdet_tes!Q131=0,"",RES_hhdet_tes!Q131/RES_hhdet_fec!Q131)</f>
        <v>0.83542050582641803</v>
      </c>
      <c r="R131" s="111">
        <f>IF(RES_hhdet_tes!R131=0,"",RES_hhdet_tes!R131/RES_hhdet_fec!R131)</f>
        <v>0.84221647590088566</v>
      </c>
      <c r="S131" s="111">
        <f>IF(RES_hhdet_tes!S131=0,"",RES_hhdet_tes!S131/RES_hhdet_fec!S131)</f>
        <v>0.85237562878290474</v>
      </c>
      <c r="T131" s="111">
        <f>IF(RES_hhdet_tes!T131=0,"",RES_hhdet_tes!T131/RES_hhdet_fec!T131)</f>
        <v>0.86042821116181234</v>
      </c>
      <c r="U131" s="111">
        <f>IF(RES_hhdet_tes!U131=0,"",RES_hhdet_tes!U131/RES_hhdet_fec!U131)</f>
        <v>0.8701862493919591</v>
      </c>
      <c r="V131" s="111">
        <f>IF(RES_hhdet_tes!V131=0,"",RES_hhdet_tes!V131/RES_hhdet_fec!V131)</f>
        <v>0.87784674119032013</v>
      </c>
      <c r="W131" s="111">
        <f>IF(RES_hhdet_tes!W131=0,"",RES_hhdet_tes!W131/RES_hhdet_fec!W131)</f>
        <v>0.88498798181440208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0.61313045389752596</v>
      </c>
      <c r="C135" s="112">
        <f>IF(RES_hhdet_tes!C135=0,"",RES_hhdet_tes!C135/RES_hhdet_fec!C135)</f>
        <v>0.6226695137575009</v>
      </c>
      <c r="D135" s="112">
        <f>IF(RES_hhdet_tes!D135=0,"",RES_hhdet_tes!D135/RES_hhdet_fec!D135)</f>
        <v>0.62422531635611966</v>
      </c>
      <c r="E135" s="112">
        <f>IF(RES_hhdet_tes!E135=0,"",RES_hhdet_tes!E135/RES_hhdet_fec!E135)</f>
        <v>0.62736309038854499</v>
      </c>
      <c r="F135" s="112">
        <f>IF(RES_hhdet_tes!F135=0,"",RES_hhdet_tes!F135/RES_hhdet_fec!F135)</f>
        <v>0.63259929869178633</v>
      </c>
      <c r="G135" s="112">
        <f>IF(RES_hhdet_tes!G135=0,"",RES_hhdet_tes!G135/RES_hhdet_fec!G135)</f>
        <v>0.6354861002816965</v>
      </c>
      <c r="H135" s="112">
        <f>IF(RES_hhdet_tes!H135=0,"",RES_hhdet_tes!H135/RES_hhdet_fec!H135)</f>
        <v>0.63818195750155138</v>
      </c>
      <c r="I135" s="112">
        <f>IF(RES_hhdet_tes!I135=0,"",RES_hhdet_tes!I135/RES_hhdet_fec!I135)</f>
        <v>0.64092481480262353</v>
      </c>
      <c r="J135" s="112">
        <f>IF(RES_hhdet_tes!J135=0,"",RES_hhdet_tes!J135/RES_hhdet_fec!J135)</f>
        <v>0.64324493511242276</v>
      </c>
      <c r="K135" s="112">
        <f>IF(RES_hhdet_tes!K135=0,"",RES_hhdet_tes!K135/RES_hhdet_fec!K135)</f>
        <v>0.6471098981306066</v>
      </c>
      <c r="L135" s="112">
        <f>IF(RES_hhdet_tes!L135=0,"",RES_hhdet_tes!L135/RES_hhdet_fec!L135)</f>
        <v>0.65021790054971529</v>
      </c>
      <c r="M135" s="112">
        <f>IF(RES_hhdet_tes!M135=0,"",RES_hhdet_tes!M135/RES_hhdet_fec!M135)</f>
        <v>0.65199208941838116</v>
      </c>
      <c r="N135" s="112">
        <f>IF(RES_hhdet_tes!N135=0,"",RES_hhdet_tes!N135/RES_hhdet_fec!N135)</f>
        <v>0.65446462104808234</v>
      </c>
      <c r="O135" s="112">
        <f>IF(RES_hhdet_tes!O135=0,"",RES_hhdet_tes!O135/RES_hhdet_fec!O135)</f>
        <v>0.65784559775742568</v>
      </c>
      <c r="P135" s="112">
        <f>IF(RES_hhdet_tes!P135=0,"",RES_hhdet_tes!P135/RES_hhdet_fec!P135)</f>
        <v>0.66562884945264678</v>
      </c>
      <c r="Q135" s="112">
        <f>IF(RES_hhdet_tes!Q135=0,"",RES_hhdet_tes!Q135/RES_hhdet_fec!Q135)</f>
        <v>0.6785457885904872</v>
      </c>
      <c r="R135" s="112">
        <f>IF(RES_hhdet_tes!R135=0,"",RES_hhdet_tes!R135/RES_hhdet_fec!R135)</f>
        <v>0.69583057614999044</v>
      </c>
      <c r="S135" s="112">
        <f>IF(RES_hhdet_tes!S135=0,"",RES_hhdet_tes!S135/RES_hhdet_fec!S135)</f>
        <v>0.71561664939538727</v>
      </c>
      <c r="T135" s="112">
        <f>IF(RES_hhdet_tes!T135=0,"",RES_hhdet_tes!T135/RES_hhdet_fec!T135)</f>
        <v>0.73797138709002519</v>
      </c>
      <c r="U135" s="112">
        <f>IF(RES_hhdet_tes!U135=0,"",RES_hhdet_tes!U135/RES_hhdet_fec!U135)</f>
        <v>0.74739089898652078</v>
      </c>
      <c r="V135" s="112">
        <f>IF(RES_hhdet_tes!V135=0,"",RES_hhdet_tes!V135/RES_hhdet_fec!V135)</f>
        <v>0.7543372987170881</v>
      </c>
      <c r="W135" s="112">
        <f>IF(RES_hhdet_tes!W135=0,"",RES_hhdet_tes!W135/RES_hhdet_fec!W135)</f>
        <v>0.76507891416223905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0.69952024005778557</v>
      </c>
      <c r="C139" s="124">
        <f>IF(RES_hhdet_tes!C139=0,"",RES_hhdet_tes!C139/RES_hhdet_fec!C139)</f>
        <v>0.69931913758775133</v>
      </c>
      <c r="D139" s="124">
        <f>IF(RES_hhdet_tes!D139=0,"",RES_hhdet_tes!D139/RES_hhdet_fec!D139)</f>
        <v>0.7161304203905251</v>
      </c>
      <c r="E139" s="124">
        <f>IF(RES_hhdet_tes!E139=0,"",RES_hhdet_tes!E139/RES_hhdet_fec!E139)</f>
        <v>0.71283162458059501</v>
      </c>
      <c r="F139" s="124">
        <f>IF(RES_hhdet_tes!F139=0,"",RES_hhdet_tes!F139/RES_hhdet_fec!F139)</f>
        <v>0.7155606376712853</v>
      </c>
      <c r="G139" s="124">
        <f>IF(RES_hhdet_tes!G139=0,"",RES_hhdet_tes!G139/RES_hhdet_fec!G139)</f>
        <v>0.72196860236281912</v>
      </c>
      <c r="H139" s="124">
        <f>IF(RES_hhdet_tes!H139=0,"",RES_hhdet_tes!H139/RES_hhdet_fec!H139)</f>
        <v>0.72626714245470159</v>
      </c>
      <c r="I139" s="124">
        <f>IF(RES_hhdet_tes!I139=0,"",RES_hhdet_tes!I139/RES_hhdet_fec!I139)</f>
        <v>0.73172311368767051</v>
      </c>
      <c r="J139" s="124">
        <f>IF(RES_hhdet_tes!J139=0,"",RES_hhdet_tes!J139/RES_hhdet_fec!J139)</f>
        <v>0.72547039279609549</v>
      </c>
      <c r="K139" s="124">
        <f>IF(RES_hhdet_tes!K139=0,"",RES_hhdet_tes!K139/RES_hhdet_fec!K139)</f>
        <v>0.72484364713280647</v>
      </c>
      <c r="L139" s="124">
        <f>IF(RES_hhdet_tes!L139=0,"",RES_hhdet_tes!L139/RES_hhdet_fec!L139)</f>
        <v>0.72158150422047673</v>
      </c>
      <c r="M139" s="124">
        <f>IF(RES_hhdet_tes!M139=0,"",RES_hhdet_tes!M139/RES_hhdet_fec!M139)</f>
        <v>0.72194537159449734</v>
      </c>
      <c r="N139" s="124">
        <f>IF(RES_hhdet_tes!N139=0,"",RES_hhdet_tes!N139/RES_hhdet_fec!N139)</f>
        <v>0.73153675682759678</v>
      </c>
      <c r="O139" s="124">
        <f>IF(RES_hhdet_tes!O139=0,"",RES_hhdet_tes!O139/RES_hhdet_fec!O139)</f>
        <v>0.73318981915403325</v>
      </c>
      <c r="P139" s="124">
        <f>IF(RES_hhdet_tes!P139=0,"",RES_hhdet_tes!P139/RES_hhdet_fec!P139)</f>
        <v>0.72652656329356646</v>
      </c>
      <c r="Q139" s="124">
        <f>IF(RES_hhdet_tes!Q139=0,"",RES_hhdet_tes!Q139/RES_hhdet_fec!Q139)</f>
        <v>0.72411706798454534</v>
      </c>
      <c r="R139" s="124">
        <f>IF(RES_hhdet_tes!R139=0,"",RES_hhdet_tes!R139/RES_hhdet_fec!R139)</f>
        <v>0.72064889493183937</v>
      </c>
      <c r="S139" s="124">
        <f>IF(RES_hhdet_tes!S139=0,"",RES_hhdet_tes!S139/RES_hhdet_fec!S139)</f>
        <v>0.72942519222129565</v>
      </c>
      <c r="T139" s="124">
        <f>IF(RES_hhdet_tes!T139=0,"",RES_hhdet_tes!T139/RES_hhdet_fec!T139)</f>
        <v>0.74334402542782585</v>
      </c>
      <c r="U139" s="124">
        <f>IF(RES_hhdet_tes!U139=0,"",RES_hhdet_tes!U139/RES_hhdet_fec!U139)</f>
        <v>0.75539310928262859</v>
      </c>
      <c r="V139" s="124">
        <f>IF(RES_hhdet_tes!V139=0,"",RES_hhdet_tes!V139/RES_hhdet_fec!V139)</f>
        <v>0.78335222306716246</v>
      </c>
      <c r="W139" s="124">
        <f>IF(RES_hhdet_tes!W139=0,"",RES_hhdet_tes!W139/RES_hhdet_fec!W139)</f>
        <v>0.80062101689704745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0.56603406874914886</v>
      </c>
      <c r="C140" s="111">
        <f>IF(RES_hhdet_tes!C140=0,"",RES_hhdet_tes!C140/RES_hhdet_fec!C140)</f>
        <v>0.5666154498579733</v>
      </c>
      <c r="D140" s="111">
        <f>IF(RES_hhdet_tes!D140=0,"",RES_hhdet_tes!D140/RES_hhdet_fec!D140)</f>
        <v>0.566732516601685</v>
      </c>
      <c r="E140" s="111">
        <f>IF(RES_hhdet_tes!E140=0,"",RES_hhdet_tes!E140/RES_hhdet_fec!E140)</f>
        <v>0.56809339632653089</v>
      </c>
      <c r="F140" s="111">
        <f>IF(RES_hhdet_tes!F140=0,"",RES_hhdet_tes!F140/RES_hhdet_fec!F140)</f>
        <v>0.56985293529651504</v>
      </c>
      <c r="G140" s="111">
        <f>IF(RES_hhdet_tes!G140=0,"",RES_hhdet_tes!G140/RES_hhdet_fec!G140)</f>
        <v>0.57194407016232607</v>
      </c>
      <c r="H140" s="111">
        <f>IF(RES_hhdet_tes!H140=0,"",RES_hhdet_tes!H140/RES_hhdet_fec!H140)</f>
        <v>0.57466901700510509</v>
      </c>
      <c r="I140" s="111">
        <f>IF(RES_hhdet_tes!I140=0,"",RES_hhdet_tes!I140/RES_hhdet_fec!I140)</f>
        <v>0.57610057022836969</v>
      </c>
      <c r="J140" s="111">
        <f>IF(RES_hhdet_tes!J140=0,"",RES_hhdet_tes!J140/RES_hhdet_fec!J140)</f>
        <v>0.57682430005660301</v>
      </c>
      <c r="K140" s="111">
        <f>IF(RES_hhdet_tes!K140=0,"",RES_hhdet_tes!K140/RES_hhdet_fec!K140)</f>
        <v>0.57777590301906712</v>
      </c>
      <c r="L140" s="111">
        <f>IF(RES_hhdet_tes!L140=0,"",RES_hhdet_tes!L140/RES_hhdet_fec!L140)</f>
        <v>0.57865051164961623</v>
      </c>
      <c r="M140" s="111">
        <f>IF(RES_hhdet_tes!M140=0,"",RES_hhdet_tes!M140/RES_hhdet_fec!M140)</f>
        <v>0.57949508797495808</v>
      </c>
      <c r="N140" s="111">
        <f>IF(RES_hhdet_tes!N140=0,"",RES_hhdet_tes!N140/RES_hhdet_fec!N140)</f>
        <v>0.58010630304831978</v>
      </c>
      <c r="O140" s="111">
        <f>IF(RES_hhdet_tes!O140=0,"",RES_hhdet_tes!O140/RES_hhdet_fec!O140)</f>
        <v>0.58065188999391459</v>
      </c>
      <c r="P140" s="111">
        <f>IF(RES_hhdet_tes!P140=0,"",RES_hhdet_tes!P140/RES_hhdet_fec!P140)</f>
        <v>0.58093308133164356</v>
      </c>
      <c r="Q140" s="111">
        <f>IF(RES_hhdet_tes!Q140=0,"",RES_hhdet_tes!Q140/RES_hhdet_fec!Q140)</f>
        <v>0.58113391677112014</v>
      </c>
      <c r="R140" s="111">
        <f>IF(RES_hhdet_tes!R140=0,"",RES_hhdet_tes!R140/RES_hhdet_fec!R140)</f>
        <v>0.58188305900842241</v>
      </c>
      <c r="S140" s="111">
        <f>IF(RES_hhdet_tes!S140=0,"",RES_hhdet_tes!S140/RES_hhdet_fec!S140)</f>
        <v>0.5830639474771766</v>
      </c>
      <c r="T140" s="111">
        <f>IF(RES_hhdet_tes!T140=0,"",RES_hhdet_tes!T140/RES_hhdet_fec!T140)</f>
        <v>0.58469854161953771</v>
      </c>
      <c r="U140" s="111">
        <f>IF(RES_hhdet_tes!U140=0,"",RES_hhdet_tes!U140/RES_hhdet_fec!U140)</f>
        <v>0.58610127523110311</v>
      </c>
      <c r="V140" s="111">
        <f>IF(RES_hhdet_tes!V140=0,"",RES_hhdet_tes!V140/RES_hhdet_fec!V140)</f>
        <v>0.58683851750465121</v>
      </c>
      <c r="W140" s="111">
        <f>IF(RES_hhdet_tes!W140=0,"",RES_hhdet_tes!W140/RES_hhdet_fec!W140)</f>
        <v>0.58782072371029559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0.72624826659821051</v>
      </c>
      <c r="C141" s="45">
        <f>IF(RES_hhdet_tes!C141=0,"",RES_hhdet_tes!C141/RES_hhdet_fec!C141)</f>
        <v>0.72894786884476537</v>
      </c>
      <c r="D141" s="45">
        <f>IF(RES_hhdet_tes!D141=0,"",RES_hhdet_tes!D141/RES_hhdet_fec!D141)</f>
        <v>0.73153761436723352</v>
      </c>
      <c r="E141" s="45">
        <f>IF(RES_hhdet_tes!E141=0,"",RES_hhdet_tes!E141/RES_hhdet_fec!E141)</f>
        <v>0.73407705906744258</v>
      </c>
      <c r="F141" s="45">
        <f>IF(RES_hhdet_tes!F141=0,"",RES_hhdet_tes!F141/RES_hhdet_fec!F141)</f>
        <v>0.737009929782656</v>
      </c>
      <c r="G141" s="45">
        <f>IF(RES_hhdet_tes!G141=0,"",RES_hhdet_tes!G141/RES_hhdet_fec!G141)</f>
        <v>0.74001609735490126</v>
      </c>
      <c r="H141" s="45">
        <f>IF(RES_hhdet_tes!H141=0,"",RES_hhdet_tes!H141/RES_hhdet_fec!H141)</f>
        <v>0.74358092183005653</v>
      </c>
      <c r="I141" s="45">
        <f>IF(RES_hhdet_tes!I141=0,"",RES_hhdet_tes!I141/RES_hhdet_fec!I141)</f>
        <v>0.74539438352761245</v>
      </c>
      <c r="J141" s="45">
        <f>IF(RES_hhdet_tes!J141=0,"",RES_hhdet_tes!J141/RES_hhdet_fec!J141)</f>
        <v>0.74652654072625302</v>
      </c>
      <c r="K141" s="45">
        <f>IF(RES_hhdet_tes!K141=0,"",RES_hhdet_tes!K141/RES_hhdet_fec!K141)</f>
        <v>0.74834243684493162</v>
      </c>
      <c r="L141" s="45">
        <f>IF(RES_hhdet_tes!L141=0,"",RES_hhdet_tes!L141/RES_hhdet_fec!L141)</f>
        <v>0.75049546919046417</v>
      </c>
      <c r="M141" s="45">
        <f>IF(RES_hhdet_tes!M141=0,"",RES_hhdet_tes!M141/RES_hhdet_fec!M141)</f>
        <v>0.75302217963915385</v>
      </c>
      <c r="N141" s="45">
        <f>IF(RES_hhdet_tes!N141=0,"",RES_hhdet_tes!N141/RES_hhdet_fec!N141)</f>
        <v>0.75608089960405711</v>
      </c>
      <c r="O141" s="45">
        <f>IF(RES_hhdet_tes!O141=0,"",RES_hhdet_tes!O141/RES_hhdet_fec!O141)</f>
        <v>0.7592696379289674</v>
      </c>
      <c r="P141" s="45">
        <f>IF(RES_hhdet_tes!P141=0,"",RES_hhdet_tes!P141/RES_hhdet_fec!P141)</f>
        <v>0.76136031823360872</v>
      </c>
      <c r="Q141" s="45">
        <f>IF(RES_hhdet_tes!Q141=0,"",RES_hhdet_tes!Q141/RES_hhdet_fec!Q141)</f>
        <v>0.76452253971947937</v>
      </c>
      <c r="R141" s="45">
        <f>IF(RES_hhdet_tes!R141=0,"",RES_hhdet_tes!R141/RES_hhdet_fec!R141)</f>
        <v>0.77059754686199355</v>
      </c>
      <c r="S141" s="45">
        <f>IF(RES_hhdet_tes!S141=0,"",RES_hhdet_tes!S141/RES_hhdet_fec!S141)</f>
        <v>0.78148405316602298</v>
      </c>
      <c r="T141" s="45">
        <f>IF(RES_hhdet_tes!T141=0,"",RES_hhdet_tes!T141/RES_hhdet_fec!T141)</f>
        <v>0.7939451349642298</v>
      </c>
      <c r="U141" s="45">
        <f>IF(RES_hhdet_tes!U141=0,"",RES_hhdet_tes!U141/RES_hhdet_fec!U141)</f>
        <v>0.80936753563711183</v>
      </c>
      <c r="V141" s="45">
        <f>IF(RES_hhdet_tes!V141=0,"",RES_hhdet_tes!V141/RES_hhdet_fec!V141)</f>
        <v>0.82301060731934317</v>
      </c>
      <c r="W141" s="45">
        <f>IF(RES_hhdet_tes!W141=0,"",RES_hhdet_tes!W141/RES_hhdet_fec!W141)</f>
        <v>0.83403898541133814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 t="str">
        <f>IF(RES_hhdet_tes!R143=0,"",RES_hhdet_tes!R143/RES_hhdet_fec!R143)</f>
        <v/>
      </c>
      <c r="S143" s="119" t="str">
        <f>IF(RES_hhdet_tes!S143=0,"",RES_hhdet_tes!S143/RES_hhdet_fec!S143)</f>
        <v/>
      </c>
      <c r="T143" s="119" t="str">
        <f>IF(RES_hhdet_tes!T143=0,"",RES_hhdet_tes!T143/RES_hhdet_fec!T143)</f>
        <v/>
      </c>
      <c r="U143" s="119" t="str">
        <f>IF(RES_hhdet_tes!U143=0,"",RES_hhdet_tes!U143/RES_hhdet_fec!U143)</f>
        <v/>
      </c>
      <c r="V143" s="119" t="str">
        <f>IF(RES_hhdet_tes!V143=0,"",RES_hhdet_tes!V143/RES_hhdet_fec!V143)</f>
        <v/>
      </c>
      <c r="W143" s="119" t="str">
        <f>IF(RES_hhdet_tes!W143=0,"",RES_hhdet_tes!W143/RES_hhdet_fec!W143)</f>
        <v/>
      </c>
      <c r="DA143" s="129" t="s">
        <v>2040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 t="str">
        <f>IF(RES_hhdet_tes!R144=0,"",RES_hhdet_tes!R144/RES_hhdet_fec!R144)</f>
        <v/>
      </c>
      <c r="S144" s="124" t="str">
        <f>IF(RES_hhdet_tes!S144=0,"",RES_hhdet_tes!S144/RES_hhdet_fec!S144)</f>
        <v/>
      </c>
      <c r="T144" s="124" t="str">
        <f>IF(RES_hhdet_tes!T144=0,"",RES_hhdet_tes!T144/RES_hhdet_fec!T144)</f>
        <v/>
      </c>
      <c r="U144" s="124" t="str">
        <f>IF(RES_hhdet_tes!U144=0,"",RES_hhdet_tes!U144/RES_hhdet_fec!U144)</f>
        <v/>
      </c>
      <c r="V144" s="124" t="str">
        <f>IF(RES_hhdet_tes!V144=0,"",RES_hhdet_tes!V144/RES_hhdet_fec!V144)</f>
        <v/>
      </c>
      <c r="W144" s="124" t="str">
        <f>IF(RES_hhdet_tes!W144=0,"",RES_hhdet_tes!W144/RES_hhdet_fec!W144)</f>
        <v/>
      </c>
      <c r="DA144" s="130" t="s">
        <v>2041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 t="str">
        <f>IF(RES_hhdet_tes!R145=0,"",RES_hhdet_tes!R145/RES_hhdet_fec!R145)</f>
        <v/>
      </c>
      <c r="S145" s="111" t="str">
        <f>IF(RES_hhdet_tes!S145=0,"",RES_hhdet_tes!S145/RES_hhdet_fec!S145)</f>
        <v/>
      </c>
      <c r="T145" s="111" t="str">
        <f>IF(RES_hhdet_tes!T145=0,"",RES_hhdet_tes!T145/RES_hhdet_fec!T145)</f>
        <v/>
      </c>
      <c r="U145" s="111" t="str">
        <f>IF(RES_hhdet_tes!U145=0,"",RES_hhdet_tes!U145/RES_hhdet_fec!U145)</f>
        <v/>
      </c>
      <c r="V145" s="111" t="str">
        <f>IF(RES_hhdet_tes!V145=0,"",RES_hhdet_tes!V145/RES_hhdet_fec!V145)</f>
        <v/>
      </c>
      <c r="W145" s="111" t="str">
        <f>IF(RES_hhdet_tes!W145=0,"",RES_hhdet_tes!W145/RES_hhdet_fec!W145)</f>
        <v/>
      </c>
      <c r="DA145" s="63" t="s">
        <v>2042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 t="str">
        <f>IF(RES_hhdet_tes!R146=0,"",RES_hhdet_tes!R146/RES_hhdet_fec!R146)</f>
        <v/>
      </c>
      <c r="S146" s="124" t="str">
        <f>IF(RES_hhdet_tes!S146=0,"",RES_hhdet_tes!S146/RES_hhdet_fec!S146)</f>
        <v/>
      </c>
      <c r="T146" s="124" t="str">
        <f>IF(RES_hhdet_tes!T146=0,"",RES_hhdet_tes!T146/RES_hhdet_fec!T146)</f>
        <v/>
      </c>
      <c r="U146" s="124" t="str">
        <f>IF(RES_hhdet_tes!U146=0,"",RES_hhdet_tes!U146/RES_hhdet_fec!U146)</f>
        <v/>
      </c>
      <c r="V146" s="124" t="str">
        <f>IF(RES_hhdet_tes!V146=0,"",RES_hhdet_tes!V146/RES_hhdet_fec!V146)</f>
        <v/>
      </c>
      <c r="W146" s="124" t="str">
        <f>IF(RES_hhdet_tes!W146=0,"",RES_hhdet_tes!W146/RES_hhdet_fec!W146)</f>
        <v/>
      </c>
      <c r="DA146" s="130" t="s">
        <v>2043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 t="str">
        <f>IF(RES_hhdet_tes!R147=0,"",RES_hhdet_tes!R147/RES_hhdet_fec!R147)</f>
        <v/>
      </c>
      <c r="S147" s="111" t="str">
        <f>IF(RES_hhdet_tes!S147=0,"",RES_hhdet_tes!S147/RES_hhdet_fec!S147)</f>
        <v/>
      </c>
      <c r="T147" s="111" t="str">
        <f>IF(RES_hhdet_tes!T147=0,"",RES_hhdet_tes!T147/RES_hhdet_fec!T147)</f>
        <v/>
      </c>
      <c r="U147" s="111" t="str">
        <f>IF(RES_hhdet_tes!U147=0,"",RES_hhdet_tes!U147/RES_hhdet_fec!U147)</f>
        <v/>
      </c>
      <c r="V147" s="111" t="str">
        <f>IF(RES_hhdet_tes!V147=0,"",RES_hhdet_tes!V147/RES_hhdet_fec!V147)</f>
        <v/>
      </c>
      <c r="W147" s="111" t="str">
        <f>IF(RES_hhdet_tes!W147=0,"",RES_hhdet_tes!W147/RES_hhdet_fec!W147)</f>
        <v/>
      </c>
      <c r="DA147" s="63" t="s">
        <v>2044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 t="str">
        <f>IF(RES_hhdet_tes!R148=0,"",RES_hhdet_tes!R148/RES_hhdet_fec!R148)</f>
        <v/>
      </c>
      <c r="S148" s="124" t="str">
        <f>IF(RES_hhdet_tes!S148=0,"",RES_hhdet_tes!S148/RES_hhdet_fec!S148)</f>
        <v/>
      </c>
      <c r="T148" s="124" t="str">
        <f>IF(RES_hhdet_tes!T148=0,"",RES_hhdet_tes!T148/RES_hhdet_fec!T148)</f>
        <v/>
      </c>
      <c r="U148" s="124" t="str">
        <f>IF(RES_hhdet_tes!U148=0,"",RES_hhdet_tes!U148/RES_hhdet_fec!U148)</f>
        <v/>
      </c>
      <c r="V148" s="124" t="str">
        <f>IF(RES_hhdet_tes!V148=0,"",RES_hhdet_tes!V148/RES_hhdet_fec!V148)</f>
        <v/>
      </c>
      <c r="W148" s="124" t="str">
        <f>IF(RES_hhdet_tes!W148=0,"",RES_hhdet_tes!W148/RES_hhdet_fec!W148)</f>
        <v/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 t="str">
        <f>IF(RES_hhdet_tes!R153=0,"",RES_hhdet_tes!R153/RES_hhdet_fec!R153)</f>
        <v/>
      </c>
      <c r="S153" s="112" t="str">
        <f>IF(RES_hhdet_tes!S153=0,"",RES_hhdet_tes!S153/RES_hhdet_fec!S153)</f>
        <v/>
      </c>
      <c r="T153" s="112" t="str">
        <f>IF(RES_hhdet_tes!T153=0,"",RES_hhdet_tes!T153/RES_hhdet_fec!T153)</f>
        <v/>
      </c>
      <c r="U153" s="112" t="str">
        <f>IF(RES_hhdet_tes!U153=0,"",RES_hhdet_tes!U153/RES_hhdet_fec!U153)</f>
        <v/>
      </c>
      <c r="V153" s="112" t="str">
        <f>IF(RES_hhdet_tes!V153=0,"",RES_hhdet_tes!V153/RES_hhdet_fec!V153)</f>
        <v/>
      </c>
      <c r="W153" s="112" t="str">
        <f>IF(RES_hhdet_tes!W153=0,"",RES_hhdet_tes!W153/RES_hhdet_fec!W153)</f>
        <v/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DA156" s="63" t="s">
        <v>2053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 t="str">
        <f>IF(RES_hhdet_tes!R157=0,"",RES_hhdet_tes!R157/RES_hhdet_fec!R157)</f>
        <v/>
      </c>
      <c r="S157" s="124" t="str">
        <f>IF(RES_hhdet_tes!S157=0,"",RES_hhdet_tes!S157/RES_hhdet_fec!S157)</f>
        <v/>
      </c>
      <c r="T157" s="124" t="str">
        <f>IF(RES_hhdet_tes!T157=0,"",RES_hhdet_tes!T157/RES_hhdet_fec!T157)</f>
        <v/>
      </c>
      <c r="U157" s="124" t="str">
        <f>IF(RES_hhdet_tes!U157=0,"",RES_hhdet_tes!U157/RES_hhdet_fec!U157)</f>
        <v/>
      </c>
      <c r="V157" s="124" t="str">
        <f>IF(RES_hhdet_tes!V157=0,"",RES_hhdet_tes!V157/RES_hhdet_fec!V157)</f>
        <v/>
      </c>
      <c r="W157" s="124" t="str">
        <f>IF(RES_hhdet_tes!W157=0,"",RES_hhdet_tes!W157/RES_hhdet_fec!W157)</f>
        <v/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 t="str">
        <f>IF(RES_hhdet_tes!R159=0,"",RES_hhdet_tes!R159/RES_hhdet_fec!R159)</f>
        <v/>
      </c>
      <c r="S159" s="45" t="str">
        <f>IF(RES_hhdet_tes!S159=0,"",RES_hhdet_tes!S159/RES_hhdet_fec!S159)</f>
        <v/>
      </c>
      <c r="T159" s="45" t="str">
        <f>IF(RES_hhdet_tes!T159=0,"",RES_hhdet_tes!T159/RES_hhdet_fec!T159)</f>
        <v/>
      </c>
      <c r="U159" s="45" t="str">
        <f>IF(RES_hhdet_tes!U159=0,"",RES_hhdet_tes!U159/RES_hhdet_fec!U159)</f>
        <v/>
      </c>
      <c r="V159" s="45" t="str">
        <f>IF(RES_hhdet_tes!V159=0,"",RES_hhdet_tes!V159/RES_hhdet_fec!V159)</f>
        <v/>
      </c>
      <c r="W159" s="45" t="str">
        <f>IF(RES_hhdet_tes!W159=0,"",RES_hhdet_tes!W159/RES_hhdet_fec!W159)</f>
        <v/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0.65578281876162137</v>
      </c>
      <c r="C161" s="119">
        <f>IF(RES_hhdet_tes!C161=0,"",RES_hhdet_tes!C161/RES_hhdet_fec!C161)</f>
        <v>0.65873000765225465</v>
      </c>
      <c r="D161" s="119">
        <f>IF(RES_hhdet_tes!D161=0,"",RES_hhdet_tes!D161/RES_hhdet_fec!D161)</f>
        <v>0.66235109942019865</v>
      </c>
      <c r="E161" s="119">
        <f>IF(RES_hhdet_tes!E161=0,"",RES_hhdet_tes!E161/RES_hhdet_fec!E161)</f>
        <v>0.66594700528019823</v>
      </c>
      <c r="F161" s="119">
        <f>IF(RES_hhdet_tes!F161=0,"",RES_hhdet_tes!F161/RES_hhdet_fec!F161)</f>
        <v>0.67024013939559657</v>
      </c>
      <c r="G161" s="119">
        <f>IF(RES_hhdet_tes!G161=0,"",RES_hhdet_tes!G161/RES_hhdet_fec!G161)</f>
        <v>0.67640429565320781</v>
      </c>
      <c r="H161" s="119">
        <f>IF(RES_hhdet_tes!H161=0,"",RES_hhdet_tes!H161/RES_hhdet_fec!H161)</f>
        <v>0.68356677461055182</v>
      </c>
      <c r="I161" s="119">
        <f>IF(RES_hhdet_tes!I161=0,"",RES_hhdet_tes!I161/RES_hhdet_fec!I161)</f>
        <v>0.69205124917322358</v>
      </c>
      <c r="J161" s="119">
        <f>IF(RES_hhdet_tes!J161=0,"",RES_hhdet_tes!J161/RES_hhdet_fec!J161)</f>
        <v>0.69832125900015141</v>
      </c>
      <c r="K161" s="119">
        <f>IF(RES_hhdet_tes!K161=0,"",RES_hhdet_tes!K161/RES_hhdet_fec!K161)</f>
        <v>0.70375579834942792</v>
      </c>
      <c r="L161" s="119">
        <f>IF(RES_hhdet_tes!L161=0,"",RES_hhdet_tes!L161/RES_hhdet_fec!L161)</f>
        <v>0.70812622994023777</v>
      </c>
      <c r="M161" s="119">
        <f>IF(RES_hhdet_tes!M161=0,"",RES_hhdet_tes!M161/RES_hhdet_fec!M161)</f>
        <v>0.71170212592493354</v>
      </c>
      <c r="N161" s="119">
        <f>IF(RES_hhdet_tes!N161=0,"",RES_hhdet_tes!N161/RES_hhdet_fec!N161)</f>
        <v>0.71649481376614732</v>
      </c>
      <c r="O161" s="119">
        <f>IF(RES_hhdet_tes!O161=0,"",RES_hhdet_tes!O161/RES_hhdet_fec!O161)</f>
        <v>0.72119588005322932</v>
      </c>
      <c r="P161" s="119">
        <f>IF(RES_hhdet_tes!P161=0,"",RES_hhdet_tes!P161/RES_hhdet_fec!P161)</f>
        <v>0.72408783435206214</v>
      </c>
      <c r="Q161" s="119">
        <f>IF(RES_hhdet_tes!Q161=0,"",RES_hhdet_tes!Q161/RES_hhdet_fec!Q161)</f>
        <v>0.72929762458334124</v>
      </c>
      <c r="R161" s="119">
        <f>IF(RES_hhdet_tes!R161=0,"",RES_hhdet_tes!R161/RES_hhdet_fec!R161)</f>
        <v>0.73837582174094285</v>
      </c>
      <c r="S161" s="119">
        <f>IF(RES_hhdet_tes!S161=0,"",RES_hhdet_tes!S161/RES_hhdet_fec!S161)</f>
        <v>0.75041367493545619</v>
      </c>
      <c r="T161" s="119">
        <f>IF(RES_hhdet_tes!T161=0,"",RES_hhdet_tes!T161/RES_hhdet_fec!T161)</f>
        <v>0.76486009095077123</v>
      </c>
      <c r="U161" s="119">
        <f>IF(RES_hhdet_tes!U161=0,"",RES_hhdet_tes!U161/RES_hhdet_fec!U161)</f>
        <v>0.77668562716853806</v>
      </c>
      <c r="V161" s="119">
        <f>IF(RES_hhdet_tes!V161=0,"",RES_hhdet_tes!V161/RES_hhdet_fec!V161)</f>
        <v>0.79185960264097033</v>
      </c>
      <c r="W161" s="119">
        <f>IF(RES_hhdet_tes!W161=0,"",RES_hhdet_tes!W161/RES_hhdet_fec!W161)</f>
        <v>0.80783283952709295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0.65828245706273103</v>
      </c>
      <c r="C162" s="124">
        <f>IF(RES_hhdet_tes!C162=0,"",RES_hhdet_tes!C162/RES_hhdet_fec!C162)</f>
        <v>0.66110631354822946</v>
      </c>
      <c r="D162" s="124">
        <f>IF(RES_hhdet_tes!D162=0,"",RES_hhdet_tes!D162/RES_hhdet_fec!D162)</f>
        <v>0.66437573188507715</v>
      </c>
      <c r="E162" s="124">
        <f>IF(RES_hhdet_tes!E162=0,"",RES_hhdet_tes!E162/RES_hhdet_fec!E162)</f>
        <v>0.66837628481918065</v>
      </c>
      <c r="F162" s="124">
        <f>IF(RES_hhdet_tes!F162=0,"",RES_hhdet_tes!F162/RES_hhdet_fec!F162)</f>
        <v>0.67268098786706254</v>
      </c>
      <c r="G162" s="124">
        <f>IF(RES_hhdet_tes!G162=0,"",RES_hhdet_tes!G162/RES_hhdet_fec!G162)</f>
        <v>0.6791403488883978</v>
      </c>
      <c r="H162" s="124">
        <f>IF(RES_hhdet_tes!H162=0,"",RES_hhdet_tes!H162/RES_hhdet_fec!H162)</f>
        <v>0.6869059585074232</v>
      </c>
      <c r="I162" s="124">
        <f>IF(RES_hhdet_tes!I162=0,"",RES_hhdet_tes!I162/RES_hhdet_fec!I162)</f>
        <v>0.69572243371665043</v>
      </c>
      <c r="J162" s="124">
        <f>IF(RES_hhdet_tes!J162=0,"",RES_hhdet_tes!J162/RES_hhdet_fec!J162)</f>
        <v>0.70319763209521802</v>
      </c>
      <c r="K162" s="124">
        <f>IF(RES_hhdet_tes!K162=0,"",RES_hhdet_tes!K162/RES_hhdet_fec!K162)</f>
        <v>0.70912536416723859</v>
      </c>
      <c r="L162" s="124">
        <f>IF(RES_hhdet_tes!L162=0,"",RES_hhdet_tes!L162/RES_hhdet_fec!L162)</f>
        <v>0.71334399393404579</v>
      </c>
      <c r="M162" s="124">
        <f>IF(RES_hhdet_tes!M162=0,"",RES_hhdet_tes!M162/RES_hhdet_fec!M162)</f>
        <v>0.71776353742395005</v>
      </c>
      <c r="N162" s="124">
        <f>IF(RES_hhdet_tes!N162=0,"",RES_hhdet_tes!N162/RES_hhdet_fec!N162)</f>
        <v>0.72267166711388631</v>
      </c>
      <c r="O162" s="124">
        <f>IF(RES_hhdet_tes!O162=0,"",RES_hhdet_tes!O162/RES_hhdet_fec!O162)</f>
        <v>0.72727599285394873</v>
      </c>
      <c r="P162" s="124">
        <f>IF(RES_hhdet_tes!P162=0,"",RES_hhdet_tes!P162/RES_hhdet_fec!P162)</f>
        <v>0.72982674099997469</v>
      </c>
      <c r="Q162" s="124">
        <f>IF(RES_hhdet_tes!Q162=0,"",RES_hhdet_tes!Q162/RES_hhdet_fec!Q162)</f>
        <v>0.7348517956140771</v>
      </c>
      <c r="R162" s="124">
        <f>IF(RES_hhdet_tes!R162=0,"",RES_hhdet_tes!R162/RES_hhdet_fec!R162)</f>
        <v>0.74409444429213645</v>
      </c>
      <c r="S162" s="124">
        <f>IF(RES_hhdet_tes!S162=0,"",RES_hhdet_tes!S162/RES_hhdet_fec!S162)</f>
        <v>0.75613663581852031</v>
      </c>
      <c r="T162" s="124">
        <f>IF(RES_hhdet_tes!T162=0,"",RES_hhdet_tes!T162/RES_hhdet_fec!T162)</f>
        <v>0.76926776344154213</v>
      </c>
      <c r="U162" s="124">
        <f>IF(RES_hhdet_tes!U162=0,"",RES_hhdet_tes!U162/RES_hhdet_fec!U162)</f>
        <v>0.78269981656949583</v>
      </c>
      <c r="V162" s="124">
        <f>IF(RES_hhdet_tes!V162=0,"",RES_hhdet_tes!V162/RES_hhdet_fec!V162)</f>
        <v>0.79706962012890936</v>
      </c>
      <c r="W162" s="124">
        <f>IF(RES_hhdet_tes!W162=0,"",RES_hhdet_tes!W162/RES_hhdet_fec!W162)</f>
        <v>0.81283099340241138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0.65828245706273103</v>
      </c>
      <c r="C163" s="45">
        <f>IF(RES_hhdet_tes!C163=0,"",RES_hhdet_tes!C163/RES_hhdet_fec!C163)</f>
        <v>0.66110631354822946</v>
      </c>
      <c r="D163" s="45">
        <f>IF(RES_hhdet_tes!D163=0,"",RES_hhdet_tes!D163/RES_hhdet_fec!D163)</f>
        <v>0.66437573188507715</v>
      </c>
      <c r="E163" s="45">
        <f>IF(RES_hhdet_tes!E163=0,"",RES_hhdet_tes!E163/RES_hhdet_fec!E163)</f>
        <v>0.66837628481918065</v>
      </c>
      <c r="F163" s="45">
        <f>IF(RES_hhdet_tes!F163=0,"",RES_hhdet_tes!F163/RES_hhdet_fec!F163)</f>
        <v>0.67268098786706254</v>
      </c>
      <c r="G163" s="45">
        <f>IF(RES_hhdet_tes!G163=0,"",RES_hhdet_tes!G163/RES_hhdet_fec!G163)</f>
        <v>0.6791403488883978</v>
      </c>
      <c r="H163" s="45">
        <f>IF(RES_hhdet_tes!H163=0,"",RES_hhdet_tes!H163/RES_hhdet_fec!H163)</f>
        <v>0.6869059585074232</v>
      </c>
      <c r="I163" s="45">
        <f>IF(RES_hhdet_tes!I163=0,"",RES_hhdet_tes!I163/RES_hhdet_fec!I163)</f>
        <v>0.69572243371665043</v>
      </c>
      <c r="J163" s="45">
        <f>IF(RES_hhdet_tes!J163=0,"",RES_hhdet_tes!J163/RES_hhdet_fec!J163)</f>
        <v>0.70319763209521802</v>
      </c>
      <c r="K163" s="45">
        <f>IF(RES_hhdet_tes!K163=0,"",RES_hhdet_tes!K163/RES_hhdet_fec!K163)</f>
        <v>0.70912536416723859</v>
      </c>
      <c r="L163" s="45">
        <f>IF(RES_hhdet_tes!L163=0,"",RES_hhdet_tes!L163/RES_hhdet_fec!L163)</f>
        <v>0.71334399393404579</v>
      </c>
      <c r="M163" s="45">
        <f>IF(RES_hhdet_tes!M163=0,"",RES_hhdet_tes!M163/RES_hhdet_fec!M163)</f>
        <v>0.71776353742395005</v>
      </c>
      <c r="N163" s="45">
        <f>IF(RES_hhdet_tes!N163=0,"",RES_hhdet_tes!N163/RES_hhdet_fec!N163)</f>
        <v>0.72267166711388631</v>
      </c>
      <c r="O163" s="45">
        <f>IF(RES_hhdet_tes!O163=0,"",RES_hhdet_tes!O163/RES_hhdet_fec!O163)</f>
        <v>0.72727599285394873</v>
      </c>
      <c r="P163" s="45">
        <f>IF(RES_hhdet_tes!P163=0,"",RES_hhdet_tes!P163/RES_hhdet_fec!P163)</f>
        <v>0.72982674099997469</v>
      </c>
      <c r="Q163" s="45">
        <f>IF(RES_hhdet_tes!Q163=0,"",RES_hhdet_tes!Q163/RES_hhdet_fec!Q163)</f>
        <v>0.7348517956140771</v>
      </c>
      <c r="R163" s="45">
        <f>IF(RES_hhdet_tes!R163=0,"",RES_hhdet_tes!R163/RES_hhdet_fec!R163)</f>
        <v>0.74409444429213645</v>
      </c>
      <c r="S163" s="45">
        <f>IF(RES_hhdet_tes!S163=0,"",RES_hhdet_tes!S163/RES_hhdet_fec!S163)</f>
        <v>0.75613663581852031</v>
      </c>
      <c r="T163" s="45">
        <f>IF(RES_hhdet_tes!T163=0,"",RES_hhdet_tes!T163/RES_hhdet_fec!T163)</f>
        <v>0.76926776344154213</v>
      </c>
      <c r="U163" s="45">
        <f>IF(RES_hhdet_tes!U163=0,"",RES_hhdet_tes!U163/RES_hhdet_fec!U163)</f>
        <v>0.78269981656949583</v>
      </c>
      <c r="V163" s="45">
        <f>IF(RES_hhdet_tes!V163=0,"",RES_hhdet_tes!V163/RES_hhdet_fec!V163)</f>
        <v>0.79706962012890936</v>
      </c>
      <c r="W163" s="45">
        <f>IF(RES_hhdet_tes!W163=0,"",RES_hhdet_tes!W163/RES_hhdet_fec!W163)</f>
        <v>0.81283099340241138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2.0381764712777901</v>
      </c>
      <c r="C164" s="124">
        <f>IF(RES_hhdet_tes!C164=0,"",RES_hhdet_tes!C164/RES_hhdet_fec!C164)</f>
        <v>2.1666579381987385</v>
      </c>
      <c r="D164" s="124">
        <f>IF(RES_hhdet_tes!D164=0,"",RES_hhdet_tes!D164/RES_hhdet_fec!D164)</f>
        <v>2.3360855177516315</v>
      </c>
      <c r="E164" s="124">
        <f>IF(RES_hhdet_tes!E164=0,"",RES_hhdet_tes!E164/RES_hhdet_fec!E164)</f>
        <v>2.4711344368685202</v>
      </c>
      <c r="F164" s="124">
        <f>IF(RES_hhdet_tes!F164=0,"",RES_hhdet_tes!F164/RES_hhdet_fec!F164)</f>
        <v>2.6532066136467831</v>
      </c>
      <c r="G164" s="124">
        <f>IF(RES_hhdet_tes!G164=0,"",RES_hhdet_tes!G164/RES_hhdet_fec!G164)</f>
        <v>2.8733266749574256</v>
      </c>
      <c r="H164" s="124">
        <f>IF(RES_hhdet_tes!H164=0,"",RES_hhdet_tes!H164/RES_hhdet_fec!H164)</f>
        <v>3.0447971297737717</v>
      </c>
      <c r="I164" s="124">
        <f>IF(RES_hhdet_tes!I164=0,"",RES_hhdet_tes!I164/RES_hhdet_fec!I164)</f>
        <v>3.2037392844067805</v>
      </c>
      <c r="J164" s="124">
        <f>IF(RES_hhdet_tes!J164=0,"",RES_hhdet_tes!J164/RES_hhdet_fec!J164)</f>
        <v>3.3094976341108846</v>
      </c>
      <c r="K164" s="124">
        <f>IF(RES_hhdet_tes!K164=0,"",RES_hhdet_tes!K164/RES_hhdet_fec!K164)</f>
        <v>3.4087113937087721</v>
      </c>
      <c r="L164" s="124">
        <f>IF(RES_hhdet_tes!L164=0,"",RES_hhdet_tes!L164/RES_hhdet_fec!L164)</f>
        <v>3.4706883690631378</v>
      </c>
      <c r="M164" s="124">
        <f>IF(RES_hhdet_tes!M164=0,"",RES_hhdet_tes!M164/RES_hhdet_fec!M164)</f>
        <v>3.5230233461725722</v>
      </c>
      <c r="N164" s="124">
        <f>IF(RES_hhdet_tes!N164=0,"",RES_hhdet_tes!N164/RES_hhdet_fec!N164)</f>
        <v>3.5759385127789627</v>
      </c>
      <c r="O164" s="124">
        <f>IF(RES_hhdet_tes!O164=0,"",RES_hhdet_tes!O164/RES_hhdet_fec!O164)</f>
        <v>3.6488152202487663</v>
      </c>
      <c r="P164" s="124">
        <f>IF(RES_hhdet_tes!P164=0,"",RES_hhdet_tes!P164/RES_hhdet_fec!P164)</f>
        <v>3.7521086489872655</v>
      </c>
      <c r="Q164" s="124">
        <f>IF(RES_hhdet_tes!Q164=0,"",RES_hhdet_tes!Q164/RES_hhdet_fec!Q164)</f>
        <v>3.9252740204032102</v>
      </c>
      <c r="R164" s="124">
        <f>IF(RES_hhdet_tes!R164=0,"",RES_hhdet_tes!R164/RES_hhdet_fec!R164)</f>
        <v>4.1891984729281848</v>
      </c>
      <c r="S164" s="124">
        <f>IF(RES_hhdet_tes!S164=0,"",RES_hhdet_tes!S164/RES_hhdet_fec!S164)</f>
        <v>4.4648671750302995</v>
      </c>
      <c r="T164" s="124">
        <f>IF(RES_hhdet_tes!T164=0,"",RES_hhdet_tes!T164/RES_hhdet_fec!T164)</f>
        <v>4.644526731915672</v>
      </c>
      <c r="U164" s="124">
        <f>IF(RES_hhdet_tes!U164=0,"",RES_hhdet_tes!U164/RES_hhdet_fec!U164)</f>
        <v>4.7573829766355233</v>
      </c>
      <c r="V164" s="124">
        <f>IF(RES_hhdet_tes!V164=0,"",RES_hhdet_tes!V164/RES_hhdet_fec!V164)</f>
        <v>4.836305856918468</v>
      </c>
      <c r="W164" s="124">
        <f>IF(RES_hhdet_tes!W164=0,"",RES_hhdet_tes!W164/RES_hhdet_fec!W164)</f>
        <v>4.8952400732694548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2.0381764712777901</v>
      </c>
      <c r="C165" s="111">
        <f>IF(RES_hhdet_tes!C165=0,"",RES_hhdet_tes!C165/RES_hhdet_fec!C165)</f>
        <v>2.1666579381987385</v>
      </c>
      <c r="D165" s="111">
        <f>IF(RES_hhdet_tes!D165=0,"",RES_hhdet_tes!D165/RES_hhdet_fec!D165)</f>
        <v>2.3360855177516315</v>
      </c>
      <c r="E165" s="111">
        <f>IF(RES_hhdet_tes!E165=0,"",RES_hhdet_tes!E165/RES_hhdet_fec!E165)</f>
        <v>2.4711344368685202</v>
      </c>
      <c r="F165" s="111">
        <f>IF(RES_hhdet_tes!F165=0,"",RES_hhdet_tes!F165/RES_hhdet_fec!F165)</f>
        <v>2.6532066136467831</v>
      </c>
      <c r="G165" s="111">
        <f>IF(RES_hhdet_tes!G165=0,"",RES_hhdet_tes!G165/RES_hhdet_fec!G165)</f>
        <v>2.8733266749574256</v>
      </c>
      <c r="H165" s="111">
        <f>IF(RES_hhdet_tes!H165=0,"",RES_hhdet_tes!H165/RES_hhdet_fec!H165)</f>
        <v>3.0447971297737717</v>
      </c>
      <c r="I165" s="111">
        <f>IF(RES_hhdet_tes!I165=0,"",RES_hhdet_tes!I165/RES_hhdet_fec!I165)</f>
        <v>3.2037392844067805</v>
      </c>
      <c r="J165" s="111">
        <f>IF(RES_hhdet_tes!J165=0,"",RES_hhdet_tes!J165/RES_hhdet_fec!J165)</f>
        <v>3.3094976341108846</v>
      </c>
      <c r="K165" s="111">
        <f>IF(RES_hhdet_tes!K165=0,"",RES_hhdet_tes!K165/RES_hhdet_fec!K165)</f>
        <v>3.4087113937087721</v>
      </c>
      <c r="L165" s="111">
        <f>IF(RES_hhdet_tes!L165=0,"",RES_hhdet_tes!L165/RES_hhdet_fec!L165)</f>
        <v>3.4706883690631378</v>
      </c>
      <c r="M165" s="111">
        <f>IF(RES_hhdet_tes!M165=0,"",RES_hhdet_tes!M165/RES_hhdet_fec!M165)</f>
        <v>3.5230233461725722</v>
      </c>
      <c r="N165" s="111">
        <f>IF(RES_hhdet_tes!N165=0,"",RES_hhdet_tes!N165/RES_hhdet_fec!N165)</f>
        <v>3.5759385127789627</v>
      </c>
      <c r="O165" s="111">
        <f>IF(RES_hhdet_tes!O165=0,"",RES_hhdet_tes!O165/RES_hhdet_fec!O165)</f>
        <v>3.6488152202487663</v>
      </c>
      <c r="P165" s="111">
        <f>IF(RES_hhdet_tes!P165=0,"",RES_hhdet_tes!P165/RES_hhdet_fec!P165)</f>
        <v>3.7521086489872655</v>
      </c>
      <c r="Q165" s="111">
        <f>IF(RES_hhdet_tes!Q165=0,"",RES_hhdet_tes!Q165/RES_hhdet_fec!Q165)</f>
        <v>3.9252740204032102</v>
      </c>
      <c r="R165" s="111">
        <f>IF(RES_hhdet_tes!R165=0,"",RES_hhdet_tes!R165/RES_hhdet_fec!R165)</f>
        <v>4.1891984729281848</v>
      </c>
      <c r="S165" s="111">
        <f>IF(RES_hhdet_tes!S165=0,"",RES_hhdet_tes!S165/RES_hhdet_fec!S165)</f>
        <v>4.4648671750302995</v>
      </c>
      <c r="T165" s="111">
        <f>IF(RES_hhdet_tes!T165=0,"",RES_hhdet_tes!T165/RES_hhdet_fec!T165)</f>
        <v>4.644526731915672</v>
      </c>
      <c r="U165" s="111">
        <f>IF(RES_hhdet_tes!U165=0,"",RES_hhdet_tes!U165/RES_hhdet_fec!U165)</f>
        <v>4.7573829766355233</v>
      </c>
      <c r="V165" s="111">
        <f>IF(RES_hhdet_tes!V165=0,"",RES_hhdet_tes!V165/RES_hhdet_fec!V165)</f>
        <v>4.836305856918468</v>
      </c>
      <c r="W165" s="111">
        <f>IF(RES_hhdet_tes!W165=0,"",RES_hhdet_tes!W165/RES_hhdet_fec!W165)</f>
        <v>4.8952400732694548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0.61313045389752596</v>
      </c>
      <c r="C166" s="124">
        <f>IF(RES_hhdet_tes!C166=0,"",RES_hhdet_tes!C166/RES_hhdet_fec!C166)</f>
        <v>0.61657917022021391</v>
      </c>
      <c r="D166" s="124">
        <f>IF(RES_hhdet_tes!D166=0,"",RES_hhdet_tes!D166/RES_hhdet_fec!D166)</f>
        <v>0.62037723931540434</v>
      </c>
      <c r="E166" s="124">
        <f>IF(RES_hhdet_tes!E166=0,"",RES_hhdet_tes!E166/RES_hhdet_fec!E166)</f>
        <v>0.62465405487923975</v>
      </c>
      <c r="F166" s="124">
        <f>IF(RES_hhdet_tes!F166=0,"",RES_hhdet_tes!F166/RES_hhdet_fec!F166)</f>
        <v>0.62919928501523503</v>
      </c>
      <c r="G166" s="124">
        <f>IF(RES_hhdet_tes!G166=0,"",RES_hhdet_tes!G166/RES_hhdet_fec!G166)</f>
        <v>0.63457288700202541</v>
      </c>
      <c r="H166" s="124">
        <f>IF(RES_hhdet_tes!H166=0,"",RES_hhdet_tes!H166/RES_hhdet_fec!H166)</f>
        <v>0.64017559095797472</v>
      </c>
      <c r="I166" s="124">
        <f>IF(RES_hhdet_tes!I166=0,"",RES_hhdet_tes!I166/RES_hhdet_fec!I166)</f>
        <v>0.64335505599664744</v>
      </c>
      <c r="J166" s="124">
        <f>IF(RES_hhdet_tes!J166=0,"",RES_hhdet_tes!J166/RES_hhdet_fec!J166)</f>
        <v>0.64521492822713533</v>
      </c>
      <c r="K166" s="124">
        <f>IF(RES_hhdet_tes!K166=0,"",RES_hhdet_tes!K166/RES_hhdet_fec!K166)</f>
        <v>0.6472533617220485</v>
      </c>
      <c r="L166" s="124">
        <f>IF(RES_hhdet_tes!L166=0,"",RES_hhdet_tes!L166/RES_hhdet_fec!L166)</f>
        <v>0.64901910410286745</v>
      </c>
      <c r="M166" s="124">
        <f>IF(RES_hhdet_tes!M166=0,"",RES_hhdet_tes!M166/RES_hhdet_fec!M166)</f>
        <v>0.6514113582030221</v>
      </c>
      <c r="N166" s="124">
        <f>IF(RES_hhdet_tes!N166=0,"",RES_hhdet_tes!N166/RES_hhdet_fec!N166)</f>
        <v>0.65515280994294045</v>
      </c>
      <c r="O166" s="124">
        <f>IF(RES_hhdet_tes!O166=0,"",RES_hhdet_tes!O166/RES_hhdet_fec!O166)</f>
        <v>0.66119598259641899</v>
      </c>
      <c r="P166" s="124">
        <f>IF(RES_hhdet_tes!P166=0,"",RES_hhdet_tes!P166/RES_hhdet_fec!P166)</f>
        <v>0.67014172607944977</v>
      </c>
      <c r="Q166" s="124">
        <f>IF(RES_hhdet_tes!Q166=0,"",RES_hhdet_tes!Q166/RES_hhdet_fec!Q166)</f>
        <v>0.68333223088468509</v>
      </c>
      <c r="R166" s="124">
        <f>IF(RES_hhdet_tes!R166=0,"",RES_hhdet_tes!R166/RES_hhdet_fec!R166)</f>
        <v>0.69870361171238227</v>
      </c>
      <c r="S166" s="124">
        <f>IF(RES_hhdet_tes!S166=0,"",RES_hhdet_tes!S166/RES_hhdet_fec!S166)</f>
        <v>0.71339025396878486</v>
      </c>
      <c r="T166" s="124">
        <f>IF(RES_hhdet_tes!T166=0,"",RES_hhdet_tes!T166/RES_hhdet_fec!T166)</f>
        <v>0.72625613246789489</v>
      </c>
      <c r="U166" s="124">
        <f>IF(RES_hhdet_tes!U166=0,"",RES_hhdet_tes!U166/RES_hhdet_fec!U166)</f>
        <v>0.73888934081322355</v>
      </c>
      <c r="V166" s="124">
        <f>IF(RES_hhdet_tes!V166=0,"",RES_hhdet_tes!V166/RES_hhdet_fec!V166)</f>
        <v>0.75127034313221586</v>
      </c>
      <c r="W166" s="124">
        <f>IF(RES_hhdet_tes!W166=0,"",RES_hhdet_tes!W166/RES_hhdet_fec!W166)</f>
        <v>0.76322410103037819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0.61313045389752596</v>
      </c>
      <c r="C171" s="112">
        <f>IF(RES_hhdet_tes!C171=0,"",RES_hhdet_tes!C171/RES_hhdet_fec!C171)</f>
        <v>0.61657917022021391</v>
      </c>
      <c r="D171" s="112">
        <f>IF(RES_hhdet_tes!D171=0,"",RES_hhdet_tes!D171/RES_hhdet_fec!D171)</f>
        <v>0.62037723931540434</v>
      </c>
      <c r="E171" s="112">
        <f>IF(RES_hhdet_tes!E171=0,"",RES_hhdet_tes!E171/RES_hhdet_fec!E171)</f>
        <v>0.62465405487923975</v>
      </c>
      <c r="F171" s="112">
        <f>IF(RES_hhdet_tes!F171=0,"",RES_hhdet_tes!F171/RES_hhdet_fec!F171)</f>
        <v>0.62919928501523503</v>
      </c>
      <c r="G171" s="112">
        <f>IF(RES_hhdet_tes!G171=0,"",RES_hhdet_tes!G171/RES_hhdet_fec!G171)</f>
        <v>0.63457288700202541</v>
      </c>
      <c r="H171" s="112">
        <f>IF(RES_hhdet_tes!H171=0,"",RES_hhdet_tes!H171/RES_hhdet_fec!H171)</f>
        <v>0.64017559095797472</v>
      </c>
      <c r="I171" s="112">
        <f>IF(RES_hhdet_tes!I171=0,"",RES_hhdet_tes!I171/RES_hhdet_fec!I171)</f>
        <v>0.64335505599664744</v>
      </c>
      <c r="J171" s="112">
        <f>IF(RES_hhdet_tes!J171=0,"",RES_hhdet_tes!J171/RES_hhdet_fec!J171)</f>
        <v>0.64521492822713533</v>
      </c>
      <c r="K171" s="112">
        <f>IF(RES_hhdet_tes!K171=0,"",RES_hhdet_tes!K171/RES_hhdet_fec!K171)</f>
        <v>0.6472533617220485</v>
      </c>
      <c r="L171" s="112">
        <f>IF(RES_hhdet_tes!L171=0,"",RES_hhdet_tes!L171/RES_hhdet_fec!L171)</f>
        <v>0.64901910410286745</v>
      </c>
      <c r="M171" s="112">
        <f>IF(RES_hhdet_tes!M171=0,"",RES_hhdet_tes!M171/RES_hhdet_fec!M171)</f>
        <v>0.6514113582030221</v>
      </c>
      <c r="N171" s="112">
        <f>IF(RES_hhdet_tes!N171=0,"",RES_hhdet_tes!N171/RES_hhdet_fec!N171)</f>
        <v>0.65515280994294045</v>
      </c>
      <c r="O171" s="112">
        <f>IF(RES_hhdet_tes!O171=0,"",RES_hhdet_tes!O171/RES_hhdet_fec!O171)</f>
        <v>0.66119598259641899</v>
      </c>
      <c r="P171" s="112">
        <f>IF(RES_hhdet_tes!P171=0,"",RES_hhdet_tes!P171/RES_hhdet_fec!P171)</f>
        <v>0.67014172607944977</v>
      </c>
      <c r="Q171" s="112">
        <f>IF(RES_hhdet_tes!Q171=0,"",RES_hhdet_tes!Q171/RES_hhdet_fec!Q171)</f>
        <v>0.68333223088468509</v>
      </c>
      <c r="R171" s="112">
        <f>IF(RES_hhdet_tes!R171=0,"",RES_hhdet_tes!R171/RES_hhdet_fec!R171)</f>
        <v>0.69870361171238227</v>
      </c>
      <c r="S171" s="112">
        <f>IF(RES_hhdet_tes!S171=0,"",RES_hhdet_tes!S171/RES_hhdet_fec!S171)</f>
        <v>0.71339025396878486</v>
      </c>
      <c r="T171" s="112">
        <f>IF(RES_hhdet_tes!T171=0,"",RES_hhdet_tes!T171/RES_hhdet_fec!T171)</f>
        <v>0.72625613246789489</v>
      </c>
      <c r="U171" s="112">
        <f>IF(RES_hhdet_tes!U171=0,"",RES_hhdet_tes!U171/RES_hhdet_fec!U171)</f>
        <v>0.73888934081322355</v>
      </c>
      <c r="V171" s="112">
        <f>IF(RES_hhdet_tes!V171=0,"",RES_hhdet_tes!V171/RES_hhdet_fec!V171)</f>
        <v>0.75127034313221586</v>
      </c>
      <c r="W171" s="112">
        <f>IF(RES_hhdet_tes!W171=0,"",RES_hhdet_tes!W171/RES_hhdet_fec!W171)</f>
        <v>0.76322410103037819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0.69952489889845537</v>
      </c>
      <c r="C175" s="124">
        <f>IF(RES_hhdet_tes!C175=0,"",RES_hhdet_tes!C175/RES_hhdet_fec!C175)</f>
        <v>0.69864010639241081</v>
      </c>
      <c r="D175" s="124">
        <f>IF(RES_hhdet_tes!D175=0,"",RES_hhdet_tes!D175/RES_hhdet_fec!D175)</f>
        <v>0.71585939499261431</v>
      </c>
      <c r="E175" s="124">
        <f>IF(RES_hhdet_tes!E175=0,"",RES_hhdet_tes!E175/RES_hhdet_fec!E175)</f>
        <v>0.71275883804864271</v>
      </c>
      <c r="F175" s="124">
        <f>IF(RES_hhdet_tes!F175=0,"",RES_hhdet_tes!F175/RES_hhdet_fec!F175)</f>
        <v>0.71556030143684268</v>
      </c>
      <c r="G175" s="124">
        <f>IF(RES_hhdet_tes!G175=0,"",RES_hhdet_tes!G175/RES_hhdet_fec!G175)</f>
        <v>0.72229304083935009</v>
      </c>
      <c r="H175" s="124">
        <f>IF(RES_hhdet_tes!H175=0,"",RES_hhdet_tes!H175/RES_hhdet_fec!H175)</f>
        <v>0.72639207251583426</v>
      </c>
      <c r="I175" s="124">
        <f>IF(RES_hhdet_tes!I175=0,"",RES_hhdet_tes!I175/RES_hhdet_fec!I175)</f>
        <v>0.73178557983833126</v>
      </c>
      <c r="J175" s="124">
        <f>IF(RES_hhdet_tes!J175=0,"",RES_hhdet_tes!J175/RES_hhdet_fec!J175)</f>
        <v>0.72446086350416994</v>
      </c>
      <c r="K175" s="124">
        <f>IF(RES_hhdet_tes!K175=0,"",RES_hhdet_tes!K175/RES_hhdet_fec!K175)</f>
        <v>0.72403482671071129</v>
      </c>
      <c r="L175" s="124">
        <f>IF(RES_hhdet_tes!L175=0,"",RES_hhdet_tes!L175/RES_hhdet_fec!L175)</f>
        <v>0.7213073090323775</v>
      </c>
      <c r="M175" s="124">
        <f>IF(RES_hhdet_tes!M175=0,"",RES_hhdet_tes!M175/RES_hhdet_fec!M175)</f>
        <v>0.72117848818235519</v>
      </c>
      <c r="N175" s="124">
        <f>IF(RES_hhdet_tes!N175=0,"",RES_hhdet_tes!N175/RES_hhdet_fec!N175)</f>
        <v>0.73003166220489113</v>
      </c>
      <c r="O175" s="124">
        <f>IF(RES_hhdet_tes!O175=0,"",RES_hhdet_tes!O175/RES_hhdet_fec!O175)</f>
        <v>0.7317518409366579</v>
      </c>
      <c r="P175" s="124">
        <f>IF(RES_hhdet_tes!P175=0,"",RES_hhdet_tes!P175/RES_hhdet_fec!P175)</f>
        <v>0.72326650360635247</v>
      </c>
      <c r="Q175" s="124">
        <f>IF(RES_hhdet_tes!Q175=0,"",RES_hhdet_tes!Q175/RES_hhdet_fec!Q175)</f>
        <v>0.71940909899802585</v>
      </c>
      <c r="R175" s="124">
        <f>IF(RES_hhdet_tes!R175=0,"",RES_hhdet_tes!R175/RES_hhdet_fec!R175)</f>
        <v>0.71616242126903995</v>
      </c>
      <c r="S175" s="124">
        <f>IF(RES_hhdet_tes!S175=0,"",RES_hhdet_tes!S175/RES_hhdet_fec!S175)</f>
        <v>0.724648771004615</v>
      </c>
      <c r="T175" s="124">
        <f>IF(RES_hhdet_tes!T175=0,"",RES_hhdet_tes!T175/RES_hhdet_fec!T175)</f>
        <v>0.73796381050730975</v>
      </c>
      <c r="U175" s="124">
        <f>IF(RES_hhdet_tes!U175=0,"",RES_hhdet_tes!U175/RES_hhdet_fec!U175)</f>
        <v>0.74663712946296956</v>
      </c>
      <c r="V175" s="124">
        <f>IF(RES_hhdet_tes!V175=0,"",RES_hhdet_tes!V175/RES_hhdet_fec!V175)</f>
        <v>0.77598158951398322</v>
      </c>
      <c r="W175" s="124">
        <f>IF(RES_hhdet_tes!W175=0,"",RES_hhdet_tes!W175/RES_hhdet_fec!W175)</f>
        <v>0.79585038072243786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0.56603406874914886</v>
      </c>
      <c r="C176" s="111">
        <f>IF(RES_hhdet_tes!C176=0,"",RES_hhdet_tes!C176/RES_hhdet_fec!C176)</f>
        <v>0.56653587249619664</v>
      </c>
      <c r="D176" s="111">
        <f>IF(RES_hhdet_tes!D176=0,"",RES_hhdet_tes!D176/RES_hhdet_fec!D176)</f>
        <v>0.56664099745714291</v>
      </c>
      <c r="E176" s="111">
        <f>IF(RES_hhdet_tes!E176=0,"",RES_hhdet_tes!E176/RES_hhdet_fec!E176)</f>
        <v>0.56814719817899773</v>
      </c>
      <c r="F176" s="111">
        <f>IF(RES_hhdet_tes!F176=0,"",RES_hhdet_tes!F176/RES_hhdet_fec!F176)</f>
        <v>0.56994460503306554</v>
      </c>
      <c r="G176" s="111">
        <f>IF(RES_hhdet_tes!G176=0,"",RES_hhdet_tes!G176/RES_hhdet_fec!G176)</f>
        <v>0.57245647245817055</v>
      </c>
      <c r="H176" s="111">
        <f>IF(RES_hhdet_tes!H176=0,"",RES_hhdet_tes!H176/RES_hhdet_fec!H176)</f>
        <v>0.57523090338103022</v>
      </c>
      <c r="I176" s="111">
        <f>IF(RES_hhdet_tes!I176=0,"",RES_hhdet_tes!I176/RES_hhdet_fec!I176)</f>
        <v>0.57677839918737317</v>
      </c>
      <c r="J176" s="111">
        <f>IF(RES_hhdet_tes!J176=0,"",RES_hhdet_tes!J176/RES_hhdet_fec!J176)</f>
        <v>0.57762426836903713</v>
      </c>
      <c r="K176" s="111">
        <f>IF(RES_hhdet_tes!K176=0,"",RES_hhdet_tes!K176/RES_hhdet_fec!K176)</f>
        <v>0.5783712355268269</v>
      </c>
      <c r="L176" s="111">
        <f>IF(RES_hhdet_tes!L176=0,"",RES_hhdet_tes!L176/RES_hhdet_fec!L176)</f>
        <v>0.57887405633136968</v>
      </c>
      <c r="M176" s="111">
        <f>IF(RES_hhdet_tes!M176=0,"",RES_hhdet_tes!M176/RES_hhdet_fec!M176)</f>
        <v>0.57938877884445872</v>
      </c>
      <c r="N176" s="111">
        <f>IF(RES_hhdet_tes!N176=0,"",RES_hhdet_tes!N176/RES_hhdet_fec!N176)</f>
        <v>0.57979925646935049</v>
      </c>
      <c r="O176" s="111">
        <f>IF(RES_hhdet_tes!O176=0,"",RES_hhdet_tes!O176/RES_hhdet_fec!O176)</f>
        <v>0.58031414437885032</v>
      </c>
      <c r="P176" s="111">
        <f>IF(RES_hhdet_tes!P176=0,"",RES_hhdet_tes!P176/RES_hhdet_fec!P176)</f>
        <v>0.58081098772741757</v>
      </c>
      <c r="Q176" s="111">
        <f>IF(RES_hhdet_tes!Q176=0,"",RES_hhdet_tes!Q176/RES_hhdet_fec!Q176)</f>
        <v>0.58113211225060635</v>
      </c>
      <c r="R176" s="111">
        <f>IF(RES_hhdet_tes!R176=0,"",RES_hhdet_tes!R176/RES_hhdet_fec!R176)</f>
        <v>0.58197081798704553</v>
      </c>
      <c r="S176" s="111">
        <f>IF(RES_hhdet_tes!S176=0,"",RES_hhdet_tes!S176/RES_hhdet_fec!S176)</f>
        <v>0.58291782969061057</v>
      </c>
      <c r="T176" s="111">
        <f>IF(RES_hhdet_tes!T176=0,"",RES_hhdet_tes!T176/RES_hhdet_fec!T176)</f>
        <v>0.58417766739331101</v>
      </c>
      <c r="U176" s="111">
        <f>IF(RES_hhdet_tes!U176=0,"",RES_hhdet_tes!U176/RES_hhdet_fec!U176)</f>
        <v>0.58511319504158332</v>
      </c>
      <c r="V176" s="111">
        <f>IF(RES_hhdet_tes!V176=0,"",RES_hhdet_tes!V176/RES_hhdet_fec!V176)</f>
        <v>0.58569105155235612</v>
      </c>
      <c r="W176" s="111">
        <f>IF(RES_hhdet_tes!W176=0,"",RES_hhdet_tes!W176/RES_hhdet_fec!W176)</f>
        <v>0.58652615448062106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0.72624826659821051</v>
      </c>
      <c r="C177" s="45">
        <f>IF(RES_hhdet_tes!C177=0,"",RES_hhdet_tes!C177/RES_hhdet_fec!C177)</f>
        <v>0.72861089415635405</v>
      </c>
      <c r="D177" s="45">
        <f>IF(RES_hhdet_tes!D177=0,"",RES_hhdet_tes!D177/RES_hhdet_fec!D177)</f>
        <v>0.73134816443456008</v>
      </c>
      <c r="E177" s="45">
        <f>IF(RES_hhdet_tes!E177=0,"",RES_hhdet_tes!E177/RES_hhdet_fec!E177)</f>
        <v>0.73412718658341047</v>
      </c>
      <c r="F177" s="45">
        <f>IF(RES_hhdet_tes!F177=0,"",RES_hhdet_tes!F177/RES_hhdet_fec!F177)</f>
        <v>0.73712711548674015</v>
      </c>
      <c r="G177" s="45">
        <f>IF(RES_hhdet_tes!G177=0,"",RES_hhdet_tes!G177/RES_hhdet_fec!G177)</f>
        <v>0.74069879921199311</v>
      </c>
      <c r="H177" s="45">
        <f>IF(RES_hhdet_tes!H177=0,"",RES_hhdet_tes!H177/RES_hhdet_fec!H177)</f>
        <v>0.74448558878821702</v>
      </c>
      <c r="I177" s="45">
        <f>IF(RES_hhdet_tes!I177=0,"",RES_hhdet_tes!I177/RES_hhdet_fec!I177)</f>
        <v>0.74677277371500539</v>
      </c>
      <c r="J177" s="45">
        <f>IF(RES_hhdet_tes!J177=0,"",RES_hhdet_tes!J177/RES_hhdet_fec!J177)</f>
        <v>0.74821068955041681</v>
      </c>
      <c r="K177" s="45">
        <f>IF(RES_hhdet_tes!K177=0,"",RES_hhdet_tes!K177/RES_hhdet_fec!K177)</f>
        <v>0.74975747193989839</v>
      </c>
      <c r="L177" s="45">
        <f>IF(RES_hhdet_tes!L177=0,"",RES_hhdet_tes!L177/RES_hhdet_fec!L177)</f>
        <v>0.75108460283425005</v>
      </c>
      <c r="M177" s="45">
        <f>IF(RES_hhdet_tes!M177=0,"",RES_hhdet_tes!M177/RES_hhdet_fec!M177)</f>
        <v>0.75269518812839054</v>
      </c>
      <c r="N177" s="45">
        <f>IF(RES_hhdet_tes!N177=0,"",RES_hhdet_tes!N177/RES_hhdet_fec!N177)</f>
        <v>0.75491162738939011</v>
      </c>
      <c r="O177" s="45">
        <f>IF(RES_hhdet_tes!O177=0,"",RES_hhdet_tes!O177/RES_hhdet_fec!O177)</f>
        <v>0.75785049015805006</v>
      </c>
      <c r="P177" s="45">
        <f>IF(RES_hhdet_tes!P177=0,"",RES_hhdet_tes!P177/RES_hhdet_fec!P177)</f>
        <v>0.76129512571067748</v>
      </c>
      <c r="Q177" s="45">
        <f>IF(RES_hhdet_tes!Q177=0,"",RES_hhdet_tes!Q177/RES_hhdet_fec!Q177)</f>
        <v>0.76659840174727811</v>
      </c>
      <c r="R177" s="45">
        <f>IF(RES_hhdet_tes!R177=0,"",RES_hhdet_tes!R177/RES_hhdet_fec!R177)</f>
        <v>0.77449392072760748</v>
      </c>
      <c r="S177" s="45">
        <f>IF(RES_hhdet_tes!S177=0,"",RES_hhdet_tes!S177/RES_hhdet_fec!S177)</f>
        <v>0.78457269954211128</v>
      </c>
      <c r="T177" s="45">
        <f>IF(RES_hhdet_tes!T177=0,"",RES_hhdet_tes!T177/RES_hhdet_fec!T177)</f>
        <v>0.7949180242909113</v>
      </c>
      <c r="U177" s="45">
        <f>IF(RES_hhdet_tes!U177=0,"",RES_hhdet_tes!U177/RES_hhdet_fec!U177)</f>
        <v>0.80685676837163667</v>
      </c>
      <c r="V177" s="45">
        <f>IF(RES_hhdet_tes!V177=0,"",RES_hhdet_tes!V177/RES_hhdet_fec!V177)</f>
        <v>0.81999765872854269</v>
      </c>
      <c r="W177" s="45">
        <f>IF(RES_hhdet_tes!W177=0,"",RES_hhdet_tes!W177/RES_hhdet_fec!W177)</f>
        <v>0.83243842283330771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123.30201600174912</v>
      </c>
      <c r="C3" s="117">
        <f t="shared" si="0"/>
        <v>92.91374088685258</v>
      </c>
      <c r="D3" s="117">
        <f t="shared" si="0"/>
        <v>108.71666755571115</v>
      </c>
      <c r="E3" s="117">
        <f t="shared" si="0"/>
        <v>75.724587120230794</v>
      </c>
      <c r="F3" s="117">
        <f t="shared" si="0"/>
        <v>105.54948971341386</v>
      </c>
      <c r="G3" s="117">
        <f t="shared" si="0"/>
        <v>95.78904373844108</v>
      </c>
      <c r="H3" s="117">
        <f t="shared" si="0"/>
        <v>75.13456470826543</v>
      </c>
      <c r="I3" s="117">
        <f t="shared" si="0"/>
        <v>44.648895013800526</v>
      </c>
      <c r="J3" s="117">
        <f t="shared" si="0"/>
        <v>49.301449269551078</v>
      </c>
      <c r="K3" s="117">
        <f t="shared" si="0"/>
        <v>30.092540213467604</v>
      </c>
      <c r="L3" s="117">
        <f t="shared" si="0"/>
        <v>36.099386299654725</v>
      </c>
      <c r="M3" s="117">
        <f t="shared" si="0"/>
        <v>44.744165930249537</v>
      </c>
      <c r="N3" s="117">
        <f t="shared" si="0"/>
        <v>41.149056027775913</v>
      </c>
      <c r="O3" s="117">
        <f t="shared" si="0"/>
        <v>41.111485192640387</v>
      </c>
      <c r="P3" s="117">
        <f t="shared" si="0"/>
        <v>34.012455802011836</v>
      </c>
      <c r="Q3" s="117">
        <f t="shared" si="0"/>
        <v>17.550242782730777</v>
      </c>
      <c r="R3" s="117">
        <f t="shared" ref="R3:V3" si="1">R4+R7+R9+R19</f>
        <v>3.8150536163447648</v>
      </c>
      <c r="S3" s="117">
        <f t="shared" si="1"/>
        <v>4.3957805133255512</v>
      </c>
      <c r="T3" s="117">
        <f t="shared" si="1"/>
        <v>4.1798758994347684</v>
      </c>
      <c r="U3" s="117">
        <f t="shared" si="1"/>
        <v>4.7455269144081456</v>
      </c>
      <c r="V3" s="117">
        <f t="shared" si="1"/>
        <v>3.8142864935648064</v>
      </c>
      <c r="W3" s="117">
        <f t="shared" ref="W3" si="2">W4+W7+W9+W19</f>
        <v>2.3686168766008837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106.86588214967536</v>
      </c>
      <c r="C4" s="122">
        <f t="shared" si="3"/>
        <v>80.215719467413379</v>
      </c>
      <c r="D4" s="122">
        <f t="shared" si="3"/>
        <v>94.031963301338521</v>
      </c>
      <c r="E4" s="122">
        <f t="shared" si="3"/>
        <v>65.641634618678822</v>
      </c>
      <c r="F4" s="122">
        <f t="shared" si="3"/>
        <v>91.297194207579508</v>
      </c>
      <c r="G4" s="122">
        <f t="shared" si="3"/>
        <v>82.572256323191709</v>
      </c>
      <c r="H4" s="122">
        <f t="shared" si="3"/>
        <v>64.393702912757519</v>
      </c>
      <c r="I4" s="122">
        <f t="shared" si="3"/>
        <v>39.463802354406049</v>
      </c>
      <c r="J4" s="122">
        <f t="shared" si="3"/>
        <v>43.651440869621489</v>
      </c>
      <c r="K4" s="122">
        <f t="shared" si="3"/>
        <v>26.947135156549134</v>
      </c>
      <c r="L4" s="122">
        <f t="shared" si="3"/>
        <v>32.290811613474538</v>
      </c>
      <c r="M4" s="122">
        <f t="shared" si="3"/>
        <v>39.931842857461852</v>
      </c>
      <c r="N4" s="122">
        <f t="shared" si="3"/>
        <v>36.669750401339556</v>
      </c>
      <c r="O4" s="122">
        <f t="shared" si="3"/>
        <v>36.618237691764811</v>
      </c>
      <c r="P4" s="122">
        <f t="shared" si="3"/>
        <v>30.292371281500223</v>
      </c>
      <c r="Q4" s="122">
        <f t="shared" si="3"/>
        <v>15.500143796907174</v>
      </c>
      <c r="R4" s="122">
        <f t="shared" ref="R4:V4" si="4">SUM(R5:R6)</f>
        <v>3.3968253247473625</v>
      </c>
      <c r="S4" s="122">
        <f t="shared" si="4"/>
        <v>3.9647365756107926</v>
      </c>
      <c r="T4" s="122">
        <f t="shared" si="4"/>
        <v>3.7960386448434091</v>
      </c>
      <c r="U4" s="122">
        <f t="shared" si="4"/>
        <v>4.294247904670768</v>
      </c>
      <c r="V4" s="122">
        <f t="shared" si="4"/>
        <v>3.4590688314146676</v>
      </c>
      <c r="W4" s="122">
        <f t="shared" ref="W4" si="5">SUM(W5:W6)</f>
        <v>2.1474776963309008</v>
      </c>
      <c r="DA4" s="130" t="s">
        <v>2076</v>
      </c>
    </row>
    <row r="5" spans="1:105" ht="12" customHeight="1" x14ac:dyDescent="0.25">
      <c r="A5" s="97" t="s">
        <v>51</v>
      </c>
      <c r="B5" s="98">
        <v>106.86588214967536</v>
      </c>
      <c r="C5" s="98">
        <v>80.215719467413379</v>
      </c>
      <c r="D5" s="98">
        <v>94.031963301338521</v>
      </c>
      <c r="E5" s="98">
        <v>65.641634618678822</v>
      </c>
      <c r="F5" s="98">
        <v>91.297194207579508</v>
      </c>
      <c r="G5" s="98">
        <v>82.572256323191709</v>
      </c>
      <c r="H5" s="98">
        <v>64.393702912757519</v>
      </c>
      <c r="I5" s="98">
        <v>39.463802354406049</v>
      </c>
      <c r="J5" s="98">
        <v>43.651440869621489</v>
      </c>
      <c r="K5" s="98">
        <v>26.947135156549134</v>
      </c>
      <c r="L5" s="98">
        <v>32.290811613474538</v>
      </c>
      <c r="M5" s="98">
        <v>39.931842857461852</v>
      </c>
      <c r="N5" s="98">
        <v>36.669750401339556</v>
      </c>
      <c r="O5" s="98">
        <v>36.618237691764811</v>
      </c>
      <c r="P5" s="98">
        <v>30.292371281500223</v>
      </c>
      <c r="Q5" s="98">
        <v>15.500143796907174</v>
      </c>
      <c r="R5" s="98">
        <v>3.3968253247473625</v>
      </c>
      <c r="S5" s="98">
        <v>3.9647365756107926</v>
      </c>
      <c r="T5" s="98">
        <v>3.7960386448434091</v>
      </c>
      <c r="U5" s="98">
        <v>4.294247904670768</v>
      </c>
      <c r="V5" s="98">
        <v>3.4590688314146676</v>
      </c>
      <c r="W5" s="98">
        <v>2.1474776963309008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12.861454112863546</v>
      </c>
      <c r="C9" s="122">
        <v>9.8116891203763679</v>
      </c>
      <c r="D9" s="122">
        <v>12.038636834274735</v>
      </c>
      <c r="E9" s="122">
        <v>8.0941734584802756</v>
      </c>
      <c r="F9" s="122">
        <v>11.542835493296614</v>
      </c>
      <c r="G9" s="122">
        <v>10.993473762284202</v>
      </c>
      <c r="H9" s="122">
        <v>8.8962986227508143</v>
      </c>
      <c r="I9" s="122">
        <v>4.2835821051924423</v>
      </c>
      <c r="J9" s="122">
        <v>4.6357652238954943</v>
      </c>
      <c r="K9" s="122">
        <v>2.6233330631545662</v>
      </c>
      <c r="L9" s="122">
        <v>3.1138363026740907</v>
      </c>
      <c r="M9" s="122">
        <v>3.9676994799613956</v>
      </c>
      <c r="N9" s="122">
        <v>3.6889393364111962</v>
      </c>
      <c r="O9" s="122">
        <v>3.708905406592276</v>
      </c>
      <c r="P9" s="122">
        <v>3.0298511355578661</v>
      </c>
      <c r="Q9" s="122">
        <v>1.5444690742285836</v>
      </c>
      <c r="R9" s="122">
        <v>0.33244869998594073</v>
      </c>
      <c r="S9" s="122">
        <v>0.38129072857738711</v>
      </c>
      <c r="T9" s="122">
        <v>0.35093571498666304</v>
      </c>
      <c r="U9" s="122">
        <v>0.41446816243520718</v>
      </c>
      <c r="V9" s="122">
        <v>0.33435673511498881</v>
      </c>
      <c r="W9" s="122">
        <v>0.20709288918611277</v>
      </c>
      <c r="DA9" s="130" t="s">
        <v>2081</v>
      </c>
    </row>
    <row r="10" spans="1:105" ht="12" customHeight="1" x14ac:dyDescent="0.25">
      <c r="A10" s="97" t="s">
        <v>143</v>
      </c>
      <c r="B10" s="98">
        <v>12.861454112863546</v>
      </c>
      <c r="C10" s="98">
        <v>9.8116891203763679</v>
      </c>
      <c r="D10" s="98">
        <v>12.038636834274735</v>
      </c>
      <c r="E10" s="98">
        <v>8.0941734584802756</v>
      </c>
      <c r="F10" s="98">
        <v>11.542835493296614</v>
      </c>
      <c r="G10" s="98">
        <v>10.993473762284202</v>
      </c>
      <c r="H10" s="98">
        <v>8.8962986227508143</v>
      </c>
      <c r="I10" s="98">
        <v>4.2835821051924423</v>
      </c>
      <c r="J10" s="98">
        <v>4.6357652238954943</v>
      </c>
      <c r="K10" s="98">
        <v>2.6233330631545662</v>
      </c>
      <c r="L10" s="98">
        <v>3.1138363026740907</v>
      </c>
      <c r="M10" s="98">
        <v>3.9676994799613956</v>
      </c>
      <c r="N10" s="98">
        <v>3.6889393364111962</v>
      </c>
      <c r="O10" s="98">
        <v>3.708905406592276</v>
      </c>
      <c r="P10" s="98">
        <v>3.0298511355578661</v>
      </c>
      <c r="Q10" s="98">
        <v>1.5444690742285836</v>
      </c>
      <c r="R10" s="98">
        <v>0.33244869998594073</v>
      </c>
      <c r="S10" s="98">
        <v>0.38129072857738711</v>
      </c>
      <c r="T10" s="98">
        <v>0.35093571498666304</v>
      </c>
      <c r="U10" s="98">
        <v>0.41446816243520718</v>
      </c>
      <c r="V10" s="98">
        <v>0.33435673511498881</v>
      </c>
      <c r="W10" s="98">
        <v>0.20709288918611277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3.5746797392102256</v>
      </c>
      <c r="C19" s="122">
        <v>2.8863322990628228</v>
      </c>
      <c r="D19" s="122">
        <v>2.6460674200978951</v>
      </c>
      <c r="E19" s="122">
        <v>1.9887790430717065</v>
      </c>
      <c r="F19" s="122">
        <v>2.7094600125377397</v>
      </c>
      <c r="G19" s="122">
        <v>2.2233136529651718</v>
      </c>
      <c r="H19" s="122">
        <v>1.8445631727570868</v>
      </c>
      <c r="I19" s="122">
        <v>0.90151055420203519</v>
      </c>
      <c r="J19" s="122">
        <v>1.0142431760340944</v>
      </c>
      <c r="K19" s="122">
        <v>0.5220719937639049</v>
      </c>
      <c r="L19" s="122">
        <v>0.69473838350610029</v>
      </c>
      <c r="M19" s="122">
        <v>0.84462359282628641</v>
      </c>
      <c r="N19" s="122">
        <v>0.79036629002515835</v>
      </c>
      <c r="O19" s="122">
        <v>0.78434209428330659</v>
      </c>
      <c r="P19" s="122">
        <v>0.69023338495374709</v>
      </c>
      <c r="Q19" s="122">
        <v>0.50562991159501736</v>
      </c>
      <c r="R19" s="122">
        <v>8.5779591611461758E-2</v>
      </c>
      <c r="S19" s="122">
        <v>4.9753209137370961E-2</v>
      </c>
      <c r="T19" s="122">
        <v>3.2901539604695933E-2</v>
      </c>
      <c r="U19" s="122">
        <v>3.6810847302170525E-2</v>
      </c>
      <c r="V19" s="122">
        <v>2.086092703514995E-2</v>
      </c>
      <c r="W19" s="122">
        <v>1.4046291083870262E-2</v>
      </c>
      <c r="DA19" s="130" t="s">
        <v>2091</v>
      </c>
    </row>
    <row r="20" spans="1:105" ht="12" customHeight="1" x14ac:dyDescent="0.25">
      <c r="A20" s="97" t="s">
        <v>51</v>
      </c>
      <c r="B20" s="98">
        <v>3.0829583143908024</v>
      </c>
      <c r="C20" s="98">
        <v>2.3362665072978932</v>
      </c>
      <c r="D20" s="98">
        <v>2.4122521974613971</v>
      </c>
      <c r="E20" s="98">
        <v>1.698888195873635</v>
      </c>
      <c r="F20" s="98">
        <v>2.4242167967677566</v>
      </c>
      <c r="G20" s="98">
        <v>2.0165441006311169</v>
      </c>
      <c r="H20" s="98">
        <v>1.6752808647311952</v>
      </c>
      <c r="I20" s="98">
        <v>0.81981003135778574</v>
      </c>
      <c r="J20" s="98">
        <v>0.90025877969143675</v>
      </c>
      <c r="K20" s="98">
        <v>0.43532593908432132</v>
      </c>
      <c r="L20" s="98">
        <v>0.59072075874735464</v>
      </c>
      <c r="M20" s="98">
        <v>0.72458105683091167</v>
      </c>
      <c r="N20" s="98">
        <v>0.70007021917560952</v>
      </c>
      <c r="O20" s="98">
        <v>0.69952690870205514</v>
      </c>
      <c r="P20" s="98">
        <v>0.61894208223739144</v>
      </c>
      <c r="Q20" s="98">
        <v>0.42799796787381483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0.49172142481942338</v>
      </c>
      <c r="C21" s="98">
        <v>0.55006579176492942</v>
      </c>
      <c r="D21" s="98">
        <v>0.23381522263649782</v>
      </c>
      <c r="E21" s="98">
        <v>0.28989084719807151</v>
      </c>
      <c r="F21" s="98">
        <v>0.28524321576998291</v>
      </c>
      <c r="G21" s="98">
        <v>0.20676955233405478</v>
      </c>
      <c r="H21" s="98">
        <v>0.16928230802589161</v>
      </c>
      <c r="I21" s="98">
        <v>8.1700522844249446E-2</v>
      </c>
      <c r="J21" s="98">
        <v>0.1139843963426577</v>
      </c>
      <c r="K21" s="98">
        <v>8.6746054679583545E-2</v>
      </c>
      <c r="L21" s="98">
        <v>0.10401762475874567</v>
      </c>
      <c r="M21" s="98">
        <v>0.12004253599537472</v>
      </c>
      <c r="N21" s="98">
        <v>9.0296070849548854E-2</v>
      </c>
      <c r="O21" s="98">
        <v>8.4815185581251465E-2</v>
      </c>
      <c r="P21" s="98">
        <v>7.1291302716355642E-2</v>
      </c>
      <c r="Q21" s="98">
        <v>7.7631943721202523E-2</v>
      </c>
      <c r="R21" s="98">
        <v>8.5779591611461758E-2</v>
      </c>
      <c r="S21" s="98">
        <v>4.9753209137370961E-2</v>
      </c>
      <c r="T21" s="98">
        <v>3.2901539604695933E-2</v>
      </c>
      <c r="U21" s="98">
        <v>3.6810847302170525E-2</v>
      </c>
      <c r="V21" s="98">
        <v>2.086092703514995E-2</v>
      </c>
      <c r="W21" s="98">
        <v>1.4046291083870262E-2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2096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44.194247130349019</v>
      </c>
      <c r="C43" s="117">
        <f t="shared" si="14"/>
        <v>50.499485539668754</v>
      </c>
      <c r="D43" s="117">
        <f t="shared" si="14"/>
        <v>37.761021830558697</v>
      </c>
      <c r="E43" s="117">
        <f t="shared" si="14"/>
        <v>31.510873729745935</v>
      </c>
      <c r="F43" s="117">
        <f t="shared" si="14"/>
        <v>18.936907556548437</v>
      </c>
      <c r="G43" s="117">
        <f t="shared" si="14"/>
        <v>18.890687891835331</v>
      </c>
      <c r="H43" s="117">
        <f t="shared" si="14"/>
        <v>22.017301145286019</v>
      </c>
      <c r="I43" s="117">
        <f t="shared" si="14"/>
        <v>18.85346717056402</v>
      </c>
      <c r="J43" s="117">
        <f t="shared" si="14"/>
        <v>22.006455202833397</v>
      </c>
      <c r="K43" s="117">
        <f t="shared" si="14"/>
        <v>15.726555443046585</v>
      </c>
      <c r="L43" s="117">
        <f t="shared" si="14"/>
        <v>12.605512140538707</v>
      </c>
      <c r="M43" s="117">
        <f t="shared" si="14"/>
        <v>15.743277513419676</v>
      </c>
      <c r="N43" s="117">
        <f t="shared" si="14"/>
        <v>15.726607881111217</v>
      </c>
      <c r="O43" s="117">
        <f t="shared" si="14"/>
        <v>12.593609177861762</v>
      </c>
      <c r="P43" s="117">
        <f t="shared" si="14"/>
        <v>12.600725663271406</v>
      </c>
      <c r="Q43" s="117">
        <f t="shared" si="14"/>
        <v>12.601506038061448</v>
      </c>
      <c r="R43" s="117">
        <f t="shared" ref="R43:V43" si="15">R44+R47+R49+R58</f>
        <v>9.4731434389732758</v>
      </c>
      <c r="S43" s="117">
        <f t="shared" si="15"/>
        <v>6.3246009327410908</v>
      </c>
      <c r="T43" s="117">
        <f t="shared" si="15"/>
        <v>6.3104181055187452</v>
      </c>
      <c r="U43" s="117">
        <f t="shared" si="15"/>
        <v>6.309394925500512</v>
      </c>
      <c r="V43" s="117">
        <f t="shared" si="15"/>
        <v>6.2912241001803855</v>
      </c>
      <c r="W43" s="117">
        <f t="shared" ref="W43" si="16">W44+W47+W49+W58</f>
        <v>3.1489155697775248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39.567045460915146</v>
      </c>
      <c r="C44" s="122">
        <f t="shared" si="17"/>
        <v>45.141987116859923</v>
      </c>
      <c r="D44" s="122">
        <f t="shared" si="17"/>
        <v>33.726061972425647</v>
      </c>
      <c r="E44" s="122">
        <f t="shared" si="17"/>
        <v>28.244811957090246</v>
      </c>
      <c r="F44" s="122">
        <f t="shared" si="17"/>
        <v>16.927318397736698</v>
      </c>
      <c r="G44" s="122">
        <f t="shared" si="17"/>
        <v>16.85299223326821</v>
      </c>
      <c r="H44" s="122">
        <f t="shared" si="17"/>
        <v>19.588409786006665</v>
      </c>
      <c r="I44" s="122">
        <f t="shared" si="17"/>
        <v>17.166584800245218</v>
      </c>
      <c r="J44" s="122">
        <f t="shared" si="17"/>
        <v>20.051911226517358</v>
      </c>
      <c r="K44" s="122">
        <f t="shared" si="17"/>
        <v>14.410332168690541</v>
      </c>
      <c r="L44" s="122">
        <f t="shared" si="17"/>
        <v>11.518149479787615</v>
      </c>
      <c r="M44" s="122">
        <f t="shared" si="17"/>
        <v>14.325094866806722</v>
      </c>
      <c r="N44" s="122">
        <f t="shared" si="17"/>
        <v>14.269502541040655</v>
      </c>
      <c r="O44" s="122">
        <f t="shared" si="17"/>
        <v>11.383819133343637</v>
      </c>
      <c r="P44" s="122">
        <f t="shared" si="17"/>
        <v>11.392651930047103</v>
      </c>
      <c r="Q44" s="122">
        <f t="shared" si="17"/>
        <v>11.396647921834186</v>
      </c>
      <c r="R44" s="122">
        <f t="shared" ref="R44:V44" si="18">SUM(R45:R46)</f>
        <v>8.5716759411722752</v>
      </c>
      <c r="S44" s="122">
        <f t="shared" si="18"/>
        <v>5.7335042064060744</v>
      </c>
      <c r="T44" s="122">
        <f t="shared" si="18"/>
        <v>5.7602548008368277</v>
      </c>
      <c r="U44" s="122">
        <f t="shared" si="18"/>
        <v>5.746506719664132</v>
      </c>
      <c r="V44" s="122">
        <f t="shared" si="18"/>
        <v>5.7524033716643483</v>
      </c>
      <c r="W44" s="122">
        <f t="shared" ref="W44" si="19">SUM(W45:W46)</f>
        <v>2.8821338914738983</v>
      </c>
      <c r="DA44" s="130" t="s">
        <v>2114</v>
      </c>
    </row>
    <row r="45" spans="1:105" ht="12" customHeight="1" x14ac:dyDescent="0.25">
      <c r="A45" s="97" t="s">
        <v>216</v>
      </c>
      <c r="B45" s="98">
        <v>39.567045460915146</v>
      </c>
      <c r="C45" s="98">
        <v>45.141987116859923</v>
      </c>
      <c r="D45" s="98">
        <v>33.726061972425647</v>
      </c>
      <c r="E45" s="98">
        <v>28.244811957090246</v>
      </c>
      <c r="F45" s="98">
        <v>16.927318397736698</v>
      </c>
      <c r="G45" s="98">
        <v>16.85299223326821</v>
      </c>
      <c r="H45" s="98">
        <v>19.588409786006665</v>
      </c>
      <c r="I45" s="98">
        <v>17.166584800245218</v>
      </c>
      <c r="J45" s="98">
        <v>20.051911226517358</v>
      </c>
      <c r="K45" s="98">
        <v>14.410332168690541</v>
      </c>
      <c r="L45" s="98">
        <v>11.518149479787615</v>
      </c>
      <c r="M45" s="98">
        <v>14.325094866806722</v>
      </c>
      <c r="N45" s="98">
        <v>14.269502541040655</v>
      </c>
      <c r="O45" s="98">
        <v>11.383819133343637</v>
      </c>
      <c r="P45" s="98">
        <v>11.392651930047103</v>
      </c>
      <c r="Q45" s="98">
        <v>11.396647921834186</v>
      </c>
      <c r="R45" s="98">
        <v>8.5716759411722752</v>
      </c>
      <c r="S45" s="98">
        <v>5.7335042064060744</v>
      </c>
      <c r="T45" s="98">
        <v>5.7602548008368277</v>
      </c>
      <c r="U45" s="98">
        <v>5.746506719664132</v>
      </c>
      <c r="V45" s="98">
        <v>5.7524033716643483</v>
      </c>
      <c r="W45" s="98">
        <v>2.8821338914738983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4.3149745390848597</v>
      </c>
      <c r="C49" s="122">
        <v>5.0088928831400548</v>
      </c>
      <c r="D49" s="122">
        <v>3.8870980275743459</v>
      </c>
      <c r="E49" s="122">
        <v>3.0994880429097571</v>
      </c>
      <c r="F49" s="122">
        <v>1.8792616022633049</v>
      </c>
      <c r="G49" s="122">
        <v>1.9535877667317953</v>
      </c>
      <c r="H49" s="122">
        <v>2.352600213993334</v>
      </c>
      <c r="I49" s="122">
        <v>1.6399951997547872</v>
      </c>
      <c r="J49" s="122">
        <v>1.8890987734826388</v>
      </c>
      <c r="K49" s="122">
        <v>1.2618178313094575</v>
      </c>
      <c r="L49" s="122">
        <v>1.0195705202123813</v>
      </c>
      <c r="M49" s="122">
        <v>1.3470551331932761</v>
      </c>
      <c r="N49" s="122">
        <v>1.4026474589593503</v>
      </c>
      <c r="O49" s="122">
        <v>1.1539008666563644</v>
      </c>
      <c r="P49" s="122">
        <v>1.1450680699528926</v>
      </c>
      <c r="Q49" s="122">
        <v>1.1410720781658137</v>
      </c>
      <c r="R49" s="122">
        <v>0.83161405882772166</v>
      </c>
      <c r="S49" s="122">
        <v>0.53535579359392826</v>
      </c>
      <c r="T49" s="122">
        <v>0.50860519916317559</v>
      </c>
      <c r="U49" s="122">
        <v>0.52235328033586681</v>
      </c>
      <c r="V49" s="122">
        <v>0.51645662833565464</v>
      </c>
      <c r="W49" s="122">
        <v>0.25229610852610207</v>
      </c>
      <c r="DA49" s="130" t="s">
        <v>2119</v>
      </c>
    </row>
    <row r="50" spans="1:105" ht="12" customHeight="1" x14ac:dyDescent="0.25">
      <c r="A50" s="97" t="s">
        <v>138</v>
      </c>
      <c r="B50" s="98">
        <v>4.3149745390848597</v>
      </c>
      <c r="C50" s="98">
        <v>5.0088928831400548</v>
      </c>
      <c r="D50" s="98">
        <v>3.8870980275743459</v>
      </c>
      <c r="E50" s="98">
        <v>3.0994880429097571</v>
      </c>
      <c r="F50" s="98">
        <v>1.8792616022633049</v>
      </c>
      <c r="G50" s="98">
        <v>1.9535877667317953</v>
      </c>
      <c r="H50" s="98">
        <v>2.352600213993334</v>
      </c>
      <c r="I50" s="98">
        <v>1.6399951997547872</v>
      </c>
      <c r="J50" s="98">
        <v>1.8890987734826388</v>
      </c>
      <c r="K50" s="98">
        <v>1.2618178313094575</v>
      </c>
      <c r="L50" s="98">
        <v>1.0195705202123813</v>
      </c>
      <c r="M50" s="98">
        <v>1.3470551331932761</v>
      </c>
      <c r="N50" s="98">
        <v>1.4026474589593503</v>
      </c>
      <c r="O50" s="98">
        <v>1.1539008666563644</v>
      </c>
      <c r="P50" s="98">
        <v>1.1450680699528926</v>
      </c>
      <c r="Q50" s="98">
        <v>1.1410720781658137</v>
      </c>
      <c r="R50" s="98">
        <v>0.83161405882772166</v>
      </c>
      <c r="S50" s="98">
        <v>0.53535579359392826</v>
      </c>
      <c r="T50" s="98">
        <v>0.50860519916317559</v>
      </c>
      <c r="U50" s="98">
        <v>0.52235328033586681</v>
      </c>
      <c r="V50" s="98">
        <v>0.51645662833565464</v>
      </c>
      <c r="W50" s="98">
        <v>0.25229610852610207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0.31222713034901367</v>
      </c>
      <c r="C58" s="122">
        <v>0.34860553966877161</v>
      </c>
      <c r="D58" s="122">
        <v>0.14786183055870675</v>
      </c>
      <c r="E58" s="122">
        <v>0.16657372974592949</v>
      </c>
      <c r="F58" s="122">
        <v>0.1303275565484345</v>
      </c>
      <c r="G58" s="122">
        <v>8.4107891835323675E-2</v>
      </c>
      <c r="H58" s="122">
        <v>7.6291145286020004E-2</v>
      </c>
      <c r="I58" s="122">
        <v>4.6887170564017679E-2</v>
      </c>
      <c r="J58" s="122">
        <v>6.5445202833399219E-2</v>
      </c>
      <c r="K58" s="122">
        <v>5.4405443046587135E-2</v>
      </c>
      <c r="L58" s="122">
        <v>6.7792140538710841E-2</v>
      </c>
      <c r="M58" s="122">
        <v>7.1127513419676561E-2</v>
      </c>
      <c r="N58" s="122">
        <v>5.4457881111212435E-2</v>
      </c>
      <c r="O58" s="122">
        <v>5.5889177861758989E-2</v>
      </c>
      <c r="P58" s="122">
        <v>6.3005663271409815E-2</v>
      </c>
      <c r="Q58" s="122">
        <v>6.3786038061448225E-2</v>
      </c>
      <c r="R58" s="122">
        <v>6.9853438973278434E-2</v>
      </c>
      <c r="S58" s="122">
        <v>5.5740932741087997E-2</v>
      </c>
      <c r="T58" s="122">
        <v>4.1558105518741839E-2</v>
      </c>
      <c r="U58" s="122">
        <v>4.0534925500513297E-2</v>
      </c>
      <c r="V58" s="122">
        <v>2.2364100180382727E-2</v>
      </c>
      <c r="W58" s="122">
        <v>1.4485569777524354E-2</v>
      </c>
      <c r="DA58" s="130" t="s">
        <v>2128</v>
      </c>
    </row>
    <row r="59" spans="1:105" ht="12" customHeight="1" x14ac:dyDescent="0.25">
      <c r="A59" s="97" t="s">
        <v>50</v>
      </c>
      <c r="B59" s="98">
        <v>0.31222713034901367</v>
      </c>
      <c r="C59" s="98">
        <v>0.34860553966877161</v>
      </c>
      <c r="D59" s="98">
        <v>0.14786183055870675</v>
      </c>
      <c r="E59" s="98">
        <v>0.16657372974592949</v>
      </c>
      <c r="F59" s="98">
        <v>0.1303275565484345</v>
      </c>
      <c r="G59" s="98">
        <v>8.4107891835323675E-2</v>
      </c>
      <c r="H59" s="98">
        <v>7.6291145286020004E-2</v>
      </c>
      <c r="I59" s="98">
        <v>4.6887170564017679E-2</v>
      </c>
      <c r="J59" s="98">
        <v>6.5445202833399219E-2</v>
      </c>
      <c r="K59" s="98">
        <v>5.4405443046587135E-2</v>
      </c>
      <c r="L59" s="98">
        <v>6.7792140538710841E-2</v>
      </c>
      <c r="M59" s="98">
        <v>7.1127513419676561E-2</v>
      </c>
      <c r="N59" s="98">
        <v>5.4457881111212435E-2</v>
      </c>
      <c r="O59" s="98">
        <v>5.5889177861758989E-2</v>
      </c>
      <c r="P59" s="98">
        <v>6.3005663271409815E-2</v>
      </c>
      <c r="Q59" s="98">
        <v>6.3786038061448225E-2</v>
      </c>
      <c r="R59" s="98">
        <v>6.9853438973278434E-2</v>
      </c>
      <c r="S59" s="98">
        <v>5.5740932741087997E-2</v>
      </c>
      <c r="T59" s="98">
        <v>4.1558105518741839E-2</v>
      </c>
      <c r="U59" s="98">
        <v>4.0534925500513297E-2</v>
      </c>
      <c r="V59" s="98">
        <v>2.2364100180382727E-2</v>
      </c>
      <c r="W59" s="98">
        <v>1.4485569777524354E-2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98.455500000000029</v>
      </c>
      <c r="C62" s="117">
        <f t="shared" si="21"/>
        <v>97.799130000000005</v>
      </c>
      <c r="D62" s="117">
        <f t="shared" si="21"/>
        <v>86.539860000000004</v>
      </c>
      <c r="E62" s="117">
        <f t="shared" si="21"/>
        <v>87.701130000000006</v>
      </c>
      <c r="F62" s="117">
        <f t="shared" si="21"/>
        <v>90.629549999999995</v>
      </c>
      <c r="G62" s="117">
        <f t="shared" si="21"/>
        <v>105.62507999999997</v>
      </c>
      <c r="H62" s="117">
        <f t="shared" si="21"/>
        <v>107.24075999999994</v>
      </c>
      <c r="I62" s="117">
        <f t="shared" si="21"/>
        <v>114.76376999999999</v>
      </c>
      <c r="J62" s="117">
        <f t="shared" si="21"/>
        <v>115.47063</v>
      </c>
      <c r="K62" s="117">
        <f t="shared" si="21"/>
        <v>119.00493000000003</v>
      </c>
      <c r="L62" s="117">
        <f t="shared" si="21"/>
        <v>128.95146</v>
      </c>
      <c r="M62" s="117">
        <f t="shared" si="21"/>
        <v>121.37796000000002</v>
      </c>
      <c r="N62" s="117">
        <f t="shared" si="21"/>
        <v>129.96126000000007</v>
      </c>
      <c r="O62" s="117">
        <f t="shared" si="21"/>
        <v>122.79168000000007</v>
      </c>
      <c r="P62" s="117">
        <f t="shared" si="21"/>
        <v>122.64021000000004</v>
      </c>
      <c r="Q62" s="117">
        <f t="shared" si="21"/>
        <v>115.82405999999996</v>
      </c>
      <c r="R62" s="117">
        <f t="shared" ref="R62:V62" si="22">R63+R66+R68+R77</f>
        <v>135.91908000000001</v>
      </c>
      <c r="S62" s="117">
        <f t="shared" si="22"/>
        <v>126.39727187999991</v>
      </c>
      <c r="T62" s="117">
        <f t="shared" si="22"/>
        <v>129.13908084000008</v>
      </c>
      <c r="U62" s="117">
        <f t="shared" si="22"/>
        <v>135.71631216000006</v>
      </c>
      <c r="V62" s="117">
        <f t="shared" si="22"/>
        <v>132.02024220000007</v>
      </c>
      <c r="W62" s="117">
        <f t="shared" ref="W62" si="23">W63+W66+W68+W77</f>
        <v>141.7692553200001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82.943844981433145</v>
      </c>
      <c r="C63" s="122">
        <f t="shared" si="24"/>
        <v>82.19004463843153</v>
      </c>
      <c r="D63" s="122">
        <f t="shared" si="24"/>
        <v>72.875315583721402</v>
      </c>
      <c r="E63" s="122">
        <f t="shared" si="24"/>
        <v>74.017933393754447</v>
      </c>
      <c r="F63" s="122">
        <f t="shared" si="24"/>
        <v>76.079228094308306</v>
      </c>
      <c r="G63" s="122">
        <f t="shared" si="24"/>
        <v>88.390828146796807</v>
      </c>
      <c r="H63" s="122">
        <f t="shared" si="24"/>
        <v>88.874881896470058</v>
      </c>
      <c r="I63" s="122">
        <f t="shared" si="24"/>
        <v>98.36733791072848</v>
      </c>
      <c r="J63" s="122">
        <f t="shared" si="24"/>
        <v>98.974256632354255</v>
      </c>
      <c r="K63" s="122">
        <f t="shared" si="24"/>
        <v>103.70909624454848</v>
      </c>
      <c r="L63" s="122">
        <f t="shared" si="24"/>
        <v>111.80566166558177</v>
      </c>
      <c r="M63" s="122">
        <f t="shared" si="24"/>
        <v>104.89640009612309</v>
      </c>
      <c r="N63" s="122">
        <f t="shared" si="24"/>
        <v>112.39996592867375</v>
      </c>
      <c r="O63" s="122">
        <f t="shared" si="24"/>
        <v>106.21524208750436</v>
      </c>
      <c r="P63" s="122">
        <f t="shared" si="24"/>
        <v>106.04657640573473</v>
      </c>
      <c r="Q63" s="122">
        <f t="shared" si="24"/>
        <v>99.704725181159759</v>
      </c>
      <c r="R63" s="122">
        <f t="shared" ref="R63:V63" si="25">SUM(R64:R65)</f>
        <v>116.64816765957698</v>
      </c>
      <c r="S63" s="122">
        <f t="shared" si="25"/>
        <v>108.49959323021844</v>
      </c>
      <c r="T63" s="122">
        <f t="shared" si="25"/>
        <v>111.59025566355065</v>
      </c>
      <c r="U63" s="122">
        <f t="shared" si="25"/>
        <v>116.28256842805905</v>
      </c>
      <c r="V63" s="122">
        <f t="shared" si="25"/>
        <v>113.59669744181799</v>
      </c>
      <c r="W63" s="122">
        <f t="shared" ref="W63" si="26">SUM(W64:W65)</f>
        <v>121.62648582387612</v>
      </c>
      <c r="DA63" s="130" t="s">
        <v>2132</v>
      </c>
    </row>
    <row r="64" spans="1:105" ht="12" customHeight="1" x14ac:dyDescent="0.25">
      <c r="A64" s="97" t="s">
        <v>217</v>
      </c>
      <c r="B64" s="98">
        <v>82.943844981433145</v>
      </c>
      <c r="C64" s="98">
        <v>82.19004463843153</v>
      </c>
      <c r="D64" s="98">
        <v>72.875315583721402</v>
      </c>
      <c r="E64" s="98">
        <v>74.017933393754447</v>
      </c>
      <c r="F64" s="98">
        <v>76.079228094308306</v>
      </c>
      <c r="G64" s="98">
        <v>88.390828146796807</v>
      </c>
      <c r="H64" s="98">
        <v>88.874881896470058</v>
      </c>
      <c r="I64" s="98">
        <v>98.36733791072848</v>
      </c>
      <c r="J64" s="98">
        <v>98.974256632354255</v>
      </c>
      <c r="K64" s="98">
        <v>103.70909624454848</v>
      </c>
      <c r="L64" s="98">
        <v>111.80566166558177</v>
      </c>
      <c r="M64" s="98">
        <v>104.89640009612309</v>
      </c>
      <c r="N64" s="98">
        <v>112.39996592867375</v>
      </c>
      <c r="O64" s="98">
        <v>106.21524208750436</v>
      </c>
      <c r="P64" s="98">
        <v>106.04657640573473</v>
      </c>
      <c r="Q64" s="98">
        <v>99.704725181159759</v>
      </c>
      <c r="R64" s="98">
        <v>116.64816765957698</v>
      </c>
      <c r="S64" s="98">
        <v>108.49959323021844</v>
      </c>
      <c r="T64" s="98">
        <v>111.59025566355065</v>
      </c>
      <c r="U64" s="98">
        <v>116.28256842805905</v>
      </c>
      <c r="V64" s="98">
        <v>113.59669744181799</v>
      </c>
      <c r="W64" s="98">
        <v>121.62648582387612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9.8074040363175392</v>
      </c>
      <c r="C68" s="122">
        <v>9.8599876237548489</v>
      </c>
      <c r="D68" s="122">
        <v>9.1449664651170668</v>
      </c>
      <c r="E68" s="122">
        <v>8.9693083287992241</v>
      </c>
      <c r="F68" s="122">
        <v>9.4983196761491406</v>
      </c>
      <c r="G68" s="122">
        <v>11.683613310093595</v>
      </c>
      <c r="H68" s="122">
        <v>12.283178185846083</v>
      </c>
      <c r="I68" s="122">
        <v>10.910579616702313</v>
      </c>
      <c r="J68" s="122">
        <v>10.899988697816454</v>
      </c>
      <c r="K68" s="122">
        <v>10.608039593731025</v>
      </c>
      <c r="L68" s="122">
        <v>11.317215628983991</v>
      </c>
      <c r="M68" s="122">
        <v>10.838048525694962</v>
      </c>
      <c r="N68" s="122">
        <v>11.664554156720731</v>
      </c>
      <c r="O68" s="122">
        <v>11.01918493554569</v>
      </c>
      <c r="P68" s="122">
        <v>10.904626491071777</v>
      </c>
      <c r="Q68" s="122">
        <v>10.327165782457648</v>
      </c>
      <c r="R68" s="122">
        <v>12.07991895354809</v>
      </c>
      <c r="S68" s="122">
        <v>11.205588708918876</v>
      </c>
      <c r="T68" s="122">
        <v>11.07083523671958</v>
      </c>
      <c r="U68" s="122">
        <v>11.904810468864655</v>
      </c>
      <c r="V68" s="122">
        <v>11.474185879833774</v>
      </c>
      <c r="W68" s="122">
        <v>12.274612543934056</v>
      </c>
      <c r="DA68" s="130" t="s">
        <v>2137</v>
      </c>
    </row>
    <row r="69" spans="1:105" ht="12" customHeight="1" x14ac:dyDescent="0.25">
      <c r="A69" s="97" t="s">
        <v>134</v>
      </c>
      <c r="B69" s="98">
        <v>9.8074040363175392</v>
      </c>
      <c r="C69" s="98">
        <v>9.8599876237548489</v>
      </c>
      <c r="D69" s="98">
        <v>9.1449664651170668</v>
      </c>
      <c r="E69" s="98">
        <v>8.9693083287992241</v>
      </c>
      <c r="F69" s="98">
        <v>9.4983196761491406</v>
      </c>
      <c r="G69" s="98">
        <v>11.683613310093595</v>
      </c>
      <c r="H69" s="98">
        <v>12.283178185846083</v>
      </c>
      <c r="I69" s="98">
        <v>10.910579616702313</v>
      </c>
      <c r="J69" s="98">
        <v>10.899988697816454</v>
      </c>
      <c r="K69" s="98">
        <v>10.608039593731025</v>
      </c>
      <c r="L69" s="98">
        <v>11.317215628983991</v>
      </c>
      <c r="M69" s="98">
        <v>10.838048525694962</v>
      </c>
      <c r="N69" s="98">
        <v>11.664554156720731</v>
      </c>
      <c r="O69" s="98">
        <v>11.01918493554569</v>
      </c>
      <c r="P69" s="98">
        <v>10.904626491071777</v>
      </c>
      <c r="Q69" s="98">
        <v>10.327165782457648</v>
      </c>
      <c r="R69" s="98">
        <v>12.07991895354809</v>
      </c>
      <c r="S69" s="98">
        <v>11.205588708918876</v>
      </c>
      <c r="T69" s="98">
        <v>11.07083523671958</v>
      </c>
      <c r="U69" s="98">
        <v>11.904810468864655</v>
      </c>
      <c r="V69" s="98">
        <v>11.474185879833774</v>
      </c>
      <c r="W69" s="98">
        <v>12.274612543934056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5.7042509822493415</v>
      </c>
      <c r="C77" s="122">
        <v>5.7490977378136341</v>
      </c>
      <c r="D77" s="122">
        <v>4.5195779511615379</v>
      </c>
      <c r="E77" s="122">
        <v>4.7138882774463262</v>
      </c>
      <c r="F77" s="122">
        <v>5.0520022295425475</v>
      </c>
      <c r="G77" s="122">
        <v>5.5506385431095753</v>
      </c>
      <c r="H77" s="122">
        <v>6.0826999176837928</v>
      </c>
      <c r="I77" s="122">
        <v>5.4858524725692099</v>
      </c>
      <c r="J77" s="122">
        <v>5.5963846698292956</v>
      </c>
      <c r="K77" s="122">
        <v>4.6877941617205252</v>
      </c>
      <c r="L77" s="122">
        <v>5.8285827054342327</v>
      </c>
      <c r="M77" s="122">
        <v>5.643511378181965</v>
      </c>
      <c r="N77" s="122">
        <v>5.8967399146055941</v>
      </c>
      <c r="O77" s="122">
        <v>5.5572529769500107</v>
      </c>
      <c r="P77" s="122">
        <v>5.6890071031935348</v>
      </c>
      <c r="Q77" s="122">
        <v>5.7921690363825569</v>
      </c>
      <c r="R77" s="122">
        <v>7.1909933868749398</v>
      </c>
      <c r="S77" s="122">
        <v>6.6920899408625907</v>
      </c>
      <c r="T77" s="122">
        <v>6.4779899397298459</v>
      </c>
      <c r="U77" s="122">
        <v>7.5289332630763424</v>
      </c>
      <c r="V77" s="122">
        <v>6.9493588783482929</v>
      </c>
      <c r="W77" s="122">
        <v>7.8681569521899082</v>
      </c>
      <c r="DA77" s="130" t="s">
        <v>2146</v>
      </c>
    </row>
    <row r="78" spans="1:105" ht="12" customHeight="1" x14ac:dyDescent="0.25">
      <c r="A78" s="97" t="s">
        <v>192</v>
      </c>
      <c r="B78" s="98">
        <v>5.7042509822493415</v>
      </c>
      <c r="C78" s="98">
        <v>5.7490977378136341</v>
      </c>
      <c r="D78" s="98">
        <v>4.5195779511615379</v>
      </c>
      <c r="E78" s="98">
        <v>4.7138882774463262</v>
      </c>
      <c r="F78" s="98">
        <v>5.0520022295425475</v>
      </c>
      <c r="G78" s="98">
        <v>5.5506385431095753</v>
      </c>
      <c r="H78" s="98">
        <v>6.0826999176837928</v>
      </c>
      <c r="I78" s="98">
        <v>5.4858524725692099</v>
      </c>
      <c r="J78" s="98">
        <v>5.5963846698292956</v>
      </c>
      <c r="K78" s="98">
        <v>4.6877941617205252</v>
      </c>
      <c r="L78" s="98">
        <v>5.8285827054342327</v>
      </c>
      <c r="M78" s="98">
        <v>5.643511378181965</v>
      </c>
      <c r="N78" s="98">
        <v>5.8967399146055941</v>
      </c>
      <c r="O78" s="98">
        <v>5.5572529769500107</v>
      </c>
      <c r="P78" s="98">
        <v>5.6890071031935348</v>
      </c>
      <c r="Q78" s="98">
        <v>5.7921690363825569</v>
      </c>
      <c r="R78" s="98">
        <v>7.1909933868749398</v>
      </c>
      <c r="S78" s="98">
        <v>6.6920899408625907</v>
      </c>
      <c r="T78" s="98">
        <v>6.4779899397298459</v>
      </c>
      <c r="U78" s="98">
        <v>7.5289332630763424</v>
      </c>
      <c r="V78" s="98">
        <v>6.9493588783482929</v>
      </c>
      <c r="W78" s="98">
        <v>7.8681569521899082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2.5349938545918058</v>
      </c>
      <c r="C81" s="117">
        <f t="shared" si="28"/>
        <v>2.8660708352843272</v>
      </c>
      <c r="D81" s="117">
        <f t="shared" si="28"/>
        <v>1.220517937306117</v>
      </c>
      <c r="E81" s="117">
        <f t="shared" si="28"/>
        <v>1.6584631873166344</v>
      </c>
      <c r="F81" s="117">
        <f t="shared" si="28"/>
        <v>1.6189977805883988</v>
      </c>
      <c r="G81" s="117">
        <f t="shared" si="28"/>
        <v>1.2016149820010102</v>
      </c>
      <c r="H81" s="117">
        <f t="shared" si="28"/>
        <v>1.2416726167587786</v>
      </c>
      <c r="I81" s="117">
        <f t="shared" si="28"/>
        <v>0.9783859013605567</v>
      </c>
      <c r="J81" s="117">
        <f t="shared" si="28"/>
        <v>1.6436509412309952</v>
      </c>
      <c r="K81" s="117">
        <f t="shared" si="28"/>
        <v>1.8068403760818343</v>
      </c>
      <c r="L81" s="117">
        <f t="shared" si="28"/>
        <v>2.2914333519899923</v>
      </c>
      <c r="M81" s="117">
        <f t="shared" si="28"/>
        <v>2.2615689145738131</v>
      </c>
      <c r="N81" s="117">
        <f t="shared" si="28"/>
        <v>1.7258743034512098</v>
      </c>
      <c r="O81" s="117">
        <f t="shared" si="28"/>
        <v>1.8175173604585659</v>
      </c>
      <c r="P81" s="117">
        <f t="shared" si="28"/>
        <v>2.9538698461380903</v>
      </c>
      <c r="Q81" s="117">
        <f t="shared" si="28"/>
        <v>4.1840963554750088</v>
      </c>
      <c r="R81" s="117">
        <f t="shared" ref="R81:V81" si="29">R82+R85+R87+R100</f>
        <v>5.9648392228400962</v>
      </c>
      <c r="S81" s="117">
        <f t="shared" si="29"/>
        <v>5.9867667156350608</v>
      </c>
      <c r="T81" s="117">
        <f t="shared" si="29"/>
        <v>5.1264127276448415</v>
      </c>
      <c r="U81" s="117">
        <f t="shared" si="29"/>
        <v>5.7559488882856105</v>
      </c>
      <c r="V81" s="117">
        <f t="shared" si="29"/>
        <v>3.4508711683248703</v>
      </c>
      <c r="W81" s="117">
        <f t="shared" ref="W81" si="30">W82+W85+W87+W100</f>
        <v>2.8685636088093487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2.5349938545918058</v>
      </c>
      <c r="C100" s="122">
        <v>2.8660708352843272</v>
      </c>
      <c r="D100" s="122">
        <v>1.220517937306117</v>
      </c>
      <c r="E100" s="122">
        <v>1.6584631873166344</v>
      </c>
      <c r="F100" s="122">
        <v>1.6189977805883988</v>
      </c>
      <c r="G100" s="122">
        <v>1.2016149820010102</v>
      </c>
      <c r="H100" s="122">
        <v>1.2416726167587786</v>
      </c>
      <c r="I100" s="122">
        <v>0.9783859013605567</v>
      </c>
      <c r="J100" s="122">
        <v>1.6436509412309952</v>
      </c>
      <c r="K100" s="122">
        <v>1.8068403760818343</v>
      </c>
      <c r="L100" s="122">
        <v>2.2914333519899923</v>
      </c>
      <c r="M100" s="122">
        <v>2.2615689145738131</v>
      </c>
      <c r="N100" s="122">
        <v>1.7258743034512098</v>
      </c>
      <c r="O100" s="122">
        <v>1.8175173604585659</v>
      </c>
      <c r="P100" s="122">
        <v>2.9538698461380903</v>
      </c>
      <c r="Q100" s="122">
        <v>4.1840963554750088</v>
      </c>
      <c r="R100" s="122">
        <v>5.9648392228400962</v>
      </c>
      <c r="S100" s="122">
        <v>5.9867667156350608</v>
      </c>
      <c r="T100" s="122">
        <v>5.1264127276448415</v>
      </c>
      <c r="U100" s="122">
        <v>5.7559488882856105</v>
      </c>
      <c r="V100" s="122">
        <v>3.4508711683248703</v>
      </c>
      <c r="W100" s="122">
        <v>2.8685636088093487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2.5349938545918058</v>
      </c>
      <c r="C102" s="98">
        <v>2.8660708352843272</v>
      </c>
      <c r="D102" s="98">
        <v>1.220517937306117</v>
      </c>
      <c r="E102" s="98">
        <v>1.6584631873166344</v>
      </c>
      <c r="F102" s="98">
        <v>1.6189977805883988</v>
      </c>
      <c r="G102" s="98">
        <v>1.2016149820010102</v>
      </c>
      <c r="H102" s="98">
        <v>1.2416726167587786</v>
      </c>
      <c r="I102" s="98">
        <v>0.9783859013605567</v>
      </c>
      <c r="J102" s="98">
        <v>1.6436509412309952</v>
      </c>
      <c r="K102" s="98">
        <v>1.8068403760818343</v>
      </c>
      <c r="L102" s="98">
        <v>2.2914333519899923</v>
      </c>
      <c r="M102" s="98">
        <v>2.2615689145738131</v>
      </c>
      <c r="N102" s="98">
        <v>1.7258743034512098</v>
      </c>
      <c r="O102" s="98">
        <v>1.8175173604585659</v>
      </c>
      <c r="P102" s="98">
        <v>2.9538698461380903</v>
      </c>
      <c r="Q102" s="98">
        <v>4.1840963554750088</v>
      </c>
      <c r="R102" s="98">
        <v>5.9648392228400962</v>
      </c>
      <c r="S102" s="98">
        <v>5.9867667156350608</v>
      </c>
      <c r="T102" s="98">
        <v>5.1264127276448415</v>
      </c>
      <c r="U102" s="98">
        <v>5.7559488882856105</v>
      </c>
      <c r="V102" s="98">
        <v>3.4508711683248703</v>
      </c>
      <c r="W102" s="98">
        <v>2.8685636088093487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13.271250480965097</v>
      </c>
      <c r="C124" s="117">
        <f t="shared" si="42"/>
        <v>15.616808075655673</v>
      </c>
      <c r="D124" s="117">
        <f t="shared" si="42"/>
        <v>6.704604700888936</v>
      </c>
      <c r="E124" s="117">
        <f t="shared" si="42"/>
        <v>8.9522368410109578</v>
      </c>
      <c r="F124" s="117">
        <f t="shared" si="42"/>
        <v>9.0260646477006095</v>
      </c>
      <c r="G124" s="117">
        <f t="shared" si="42"/>
        <v>6.768028042891264</v>
      </c>
      <c r="H124" s="117">
        <f t="shared" si="42"/>
        <v>6.7186083516945496</v>
      </c>
      <c r="I124" s="117">
        <f t="shared" si="42"/>
        <v>4.2970506083390152</v>
      </c>
      <c r="J124" s="117">
        <f t="shared" si="42"/>
        <v>6.1919208669906274</v>
      </c>
      <c r="K124" s="117">
        <f t="shared" si="42"/>
        <v>6.0229549141483387</v>
      </c>
      <c r="L124" s="117">
        <f t="shared" si="42"/>
        <v>8.0793210939662501</v>
      </c>
      <c r="M124" s="117">
        <f t="shared" si="42"/>
        <v>8.0965316033551975</v>
      </c>
      <c r="N124" s="117">
        <f t="shared" si="42"/>
        <v>6.1197964888705485</v>
      </c>
      <c r="O124" s="117">
        <f t="shared" si="42"/>
        <v>6.0528890782591498</v>
      </c>
      <c r="P124" s="117">
        <f t="shared" si="42"/>
        <v>7.5607798021521013</v>
      </c>
      <c r="Q124" s="117">
        <f t="shared" si="42"/>
        <v>8.9508158061118959</v>
      </c>
      <c r="R124" s="117">
        <f t="shared" ref="R124:V124" si="43">R125+R128+R130+R139</f>
        <v>12.416970469470767</v>
      </c>
      <c r="S124" s="117">
        <f t="shared" si="43"/>
        <v>12.422861853533336</v>
      </c>
      <c r="T124" s="117">
        <f t="shared" si="43"/>
        <v>10.638064614978783</v>
      </c>
      <c r="U124" s="117">
        <f t="shared" si="43"/>
        <v>11.762479546527034</v>
      </c>
      <c r="V124" s="117">
        <f t="shared" si="43"/>
        <v>7.0453947512505444</v>
      </c>
      <c r="W124" s="117">
        <f t="shared" ref="W124" si="44">W125+W128+W130+W139</f>
        <v>6.0572273722842249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13.271250480965097</v>
      </c>
      <c r="C139" s="122">
        <v>15.616808075655673</v>
      </c>
      <c r="D139" s="122">
        <v>6.704604700888936</v>
      </c>
      <c r="E139" s="122">
        <v>8.9522368410109578</v>
      </c>
      <c r="F139" s="122">
        <v>9.0260646477006095</v>
      </c>
      <c r="G139" s="122">
        <v>6.768028042891264</v>
      </c>
      <c r="H139" s="122">
        <v>6.7186083516945496</v>
      </c>
      <c r="I139" s="122">
        <v>4.2970506083390152</v>
      </c>
      <c r="J139" s="122">
        <v>6.1919208669906274</v>
      </c>
      <c r="K139" s="122">
        <v>6.0229549141483387</v>
      </c>
      <c r="L139" s="122">
        <v>8.0793210939662501</v>
      </c>
      <c r="M139" s="122">
        <v>8.0965316033551975</v>
      </c>
      <c r="N139" s="122">
        <v>6.1197964888705485</v>
      </c>
      <c r="O139" s="122">
        <v>6.0528890782591498</v>
      </c>
      <c r="P139" s="122">
        <v>7.5607798021521013</v>
      </c>
      <c r="Q139" s="122">
        <v>8.9508158061118959</v>
      </c>
      <c r="R139" s="122">
        <v>12.416970469470767</v>
      </c>
      <c r="S139" s="122">
        <v>12.422861853533336</v>
      </c>
      <c r="T139" s="122">
        <v>10.638064614978783</v>
      </c>
      <c r="U139" s="122">
        <v>11.762479546527034</v>
      </c>
      <c r="V139" s="122">
        <v>7.0453947512505444</v>
      </c>
      <c r="W139" s="122">
        <v>6.0572273722842249</v>
      </c>
      <c r="DA139" s="130" t="s">
        <v>2205</v>
      </c>
    </row>
    <row r="140" spans="1:105" ht="12" customHeight="1" x14ac:dyDescent="0.25">
      <c r="A140" s="97" t="s">
        <v>50</v>
      </c>
      <c r="B140" s="98">
        <v>13.271250480965097</v>
      </c>
      <c r="C140" s="98">
        <v>15.616808075655673</v>
      </c>
      <c r="D140" s="98">
        <v>6.704604700888936</v>
      </c>
      <c r="E140" s="98">
        <v>8.9522368410109578</v>
      </c>
      <c r="F140" s="98">
        <v>9.0260646477006095</v>
      </c>
      <c r="G140" s="98">
        <v>6.768028042891264</v>
      </c>
      <c r="H140" s="98">
        <v>6.7186083516945496</v>
      </c>
      <c r="I140" s="98">
        <v>4.2970506083390152</v>
      </c>
      <c r="J140" s="98">
        <v>6.1919208669906274</v>
      </c>
      <c r="K140" s="98">
        <v>6.0229549141483387</v>
      </c>
      <c r="L140" s="98">
        <v>8.0793210939662501</v>
      </c>
      <c r="M140" s="98">
        <v>8.0965316033551975</v>
      </c>
      <c r="N140" s="98">
        <v>6.1197964888705485</v>
      </c>
      <c r="O140" s="98">
        <v>6.0528890782591498</v>
      </c>
      <c r="P140" s="98">
        <v>7.5607798021521013</v>
      </c>
      <c r="Q140" s="98">
        <v>8.9508158061118959</v>
      </c>
      <c r="R140" s="98">
        <v>12.416970469470767</v>
      </c>
      <c r="S140" s="98">
        <v>12.422861853533336</v>
      </c>
      <c r="T140" s="98">
        <v>10.638064614978783</v>
      </c>
      <c r="U140" s="98">
        <v>11.762479546527034</v>
      </c>
      <c r="V140" s="98">
        <v>7.0453947512505444</v>
      </c>
      <c r="W140" s="98">
        <v>6.0572273722842249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0.6160313892746585</v>
      </c>
      <c r="C161" s="117">
        <f t="shared" si="54"/>
        <v>0.71574927762630458</v>
      </c>
      <c r="D161" s="117">
        <f t="shared" si="54"/>
        <v>0.30642602860974633</v>
      </c>
      <c r="E161" s="117">
        <f t="shared" si="54"/>
        <v>0.41713635472840616</v>
      </c>
      <c r="F161" s="117">
        <f t="shared" si="54"/>
        <v>0.42366775939256712</v>
      </c>
      <c r="G161" s="117">
        <f t="shared" si="54"/>
        <v>0.35270525093834426</v>
      </c>
      <c r="H161" s="117">
        <f t="shared" si="54"/>
        <v>0.40737129823474932</v>
      </c>
      <c r="I161" s="117">
        <f t="shared" si="54"/>
        <v>0.33812627689215075</v>
      </c>
      <c r="J161" s="117">
        <f t="shared" si="54"/>
        <v>0.5982243126023078</v>
      </c>
      <c r="K161" s="117">
        <f t="shared" si="54"/>
        <v>0.64227893204364939</v>
      </c>
      <c r="L161" s="117">
        <f t="shared" si="54"/>
        <v>0.82906538874628921</v>
      </c>
      <c r="M161" s="117">
        <f t="shared" si="54"/>
        <v>0.8223590326559288</v>
      </c>
      <c r="N161" s="117">
        <f t="shared" si="54"/>
        <v>0.62280097571748605</v>
      </c>
      <c r="O161" s="117">
        <f t="shared" si="54"/>
        <v>0.60211491783926674</v>
      </c>
      <c r="P161" s="117">
        <f t="shared" si="54"/>
        <v>0.83535434572201583</v>
      </c>
      <c r="Q161" s="117">
        <f t="shared" si="54"/>
        <v>1.078818896630382</v>
      </c>
      <c r="R161" s="117">
        <f t="shared" ref="R161:V161" si="55">R162+R164+R166+R175</f>
        <v>1.559856797104344</v>
      </c>
      <c r="S161" s="117">
        <f t="shared" si="55"/>
        <v>1.5821768089530399</v>
      </c>
      <c r="T161" s="117">
        <f t="shared" si="55"/>
        <v>1.3872872922528665</v>
      </c>
      <c r="U161" s="117">
        <f t="shared" si="55"/>
        <v>1.5540409523846817</v>
      </c>
      <c r="V161" s="117">
        <f t="shared" si="55"/>
        <v>0.94481001320908098</v>
      </c>
      <c r="W161" s="117">
        <f t="shared" ref="W161" si="56">W162+W164+W166+W175</f>
        <v>0.80719667804505801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0.6160313892746585</v>
      </c>
      <c r="C175" s="122">
        <v>0.71574927762630458</v>
      </c>
      <c r="D175" s="122">
        <v>0.30642602860974633</v>
      </c>
      <c r="E175" s="122">
        <v>0.41713635472840616</v>
      </c>
      <c r="F175" s="122">
        <v>0.42366775939256712</v>
      </c>
      <c r="G175" s="122">
        <v>0.35270525093834426</v>
      </c>
      <c r="H175" s="122">
        <v>0.40737129823474932</v>
      </c>
      <c r="I175" s="122">
        <v>0.33812627689215075</v>
      </c>
      <c r="J175" s="122">
        <v>0.5982243126023078</v>
      </c>
      <c r="K175" s="122">
        <v>0.64227893204364939</v>
      </c>
      <c r="L175" s="122">
        <v>0.82906538874628921</v>
      </c>
      <c r="M175" s="122">
        <v>0.8223590326559288</v>
      </c>
      <c r="N175" s="122">
        <v>0.62280097571748605</v>
      </c>
      <c r="O175" s="122">
        <v>0.60211491783926674</v>
      </c>
      <c r="P175" s="122">
        <v>0.83535434572201583</v>
      </c>
      <c r="Q175" s="122">
        <v>1.078818896630382</v>
      </c>
      <c r="R175" s="122">
        <v>1.559856797104344</v>
      </c>
      <c r="S175" s="122">
        <v>1.5821768089530399</v>
      </c>
      <c r="T175" s="122">
        <v>1.3872872922528665</v>
      </c>
      <c r="U175" s="122">
        <v>1.5540409523846817</v>
      </c>
      <c r="V175" s="122">
        <v>0.94481001320908098</v>
      </c>
      <c r="W175" s="122">
        <v>0.80719667804505801</v>
      </c>
      <c r="DA175" s="130" t="s">
        <v>2239</v>
      </c>
    </row>
    <row r="176" spans="1:105" ht="12" customHeight="1" x14ac:dyDescent="0.25">
      <c r="A176" s="97" t="s">
        <v>50</v>
      </c>
      <c r="B176" s="98">
        <v>0.6160313892746585</v>
      </c>
      <c r="C176" s="98">
        <v>0.71574927762630458</v>
      </c>
      <c r="D176" s="98">
        <v>0.30642602860974633</v>
      </c>
      <c r="E176" s="98">
        <v>0.41713635472840616</v>
      </c>
      <c r="F176" s="98">
        <v>0.42366775939256712</v>
      </c>
      <c r="G176" s="98">
        <v>0.35270525093834426</v>
      </c>
      <c r="H176" s="98">
        <v>0.40737129823474932</v>
      </c>
      <c r="I176" s="98">
        <v>0.33812627689215075</v>
      </c>
      <c r="J176" s="98">
        <v>0.5982243126023078</v>
      </c>
      <c r="K176" s="98">
        <v>0.64227893204364939</v>
      </c>
      <c r="L176" s="98">
        <v>0.82906538874628921</v>
      </c>
      <c r="M176" s="98">
        <v>0.8223590326559288</v>
      </c>
      <c r="N176" s="98">
        <v>0.62280097571748605</v>
      </c>
      <c r="O176" s="98">
        <v>0.60211491783926674</v>
      </c>
      <c r="P176" s="98">
        <v>0.83535434572201583</v>
      </c>
      <c r="Q176" s="98">
        <v>1.078818896630382</v>
      </c>
      <c r="R176" s="98">
        <v>1.559856797104344</v>
      </c>
      <c r="S176" s="98">
        <v>1.5821768089530399</v>
      </c>
      <c r="T176" s="98">
        <v>1.3872872922528665</v>
      </c>
      <c r="U176" s="98">
        <v>1.5540409523846817</v>
      </c>
      <c r="V176" s="98">
        <v>0.94481001320908098</v>
      </c>
      <c r="W176" s="98">
        <v>0.80719667804505801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20009.23025437153</v>
      </c>
      <c r="C3" s="117">
        <f t="shared" si="0"/>
        <v>16540.694967082458</v>
      </c>
      <c r="D3" s="117">
        <f t="shared" si="0"/>
        <v>19706.451150511661</v>
      </c>
      <c r="E3" s="117">
        <f t="shared" si="0"/>
        <v>14778.235082536303</v>
      </c>
      <c r="F3" s="117">
        <f t="shared" si="0"/>
        <v>21008.772289250908</v>
      </c>
      <c r="G3" s="117">
        <f t="shared" si="0"/>
        <v>19707.020624780831</v>
      </c>
      <c r="H3" s="117">
        <f t="shared" si="0"/>
        <v>18003.333651518846</v>
      </c>
      <c r="I3" s="117">
        <f t="shared" si="0"/>
        <v>14421.241516102842</v>
      </c>
      <c r="J3" s="117">
        <f t="shared" si="0"/>
        <v>19237.225858032616</v>
      </c>
      <c r="K3" s="117">
        <f t="shared" si="0"/>
        <v>14858.766654077292</v>
      </c>
      <c r="L3" s="117">
        <f t="shared" si="0"/>
        <v>17690.139404863643</v>
      </c>
      <c r="M3" s="117">
        <f t="shared" si="0"/>
        <v>20256.437679905906</v>
      </c>
      <c r="N3" s="117">
        <f t="shared" si="0"/>
        <v>18334.447926861132</v>
      </c>
      <c r="O3" s="117">
        <f t="shared" si="0"/>
        <v>19050.434458842654</v>
      </c>
      <c r="P3" s="117">
        <f t="shared" si="0"/>
        <v>19313.002230472302</v>
      </c>
      <c r="Q3" s="117">
        <f t="shared" si="0"/>
        <v>15047.074348469187</v>
      </c>
      <c r="R3" s="117">
        <f t="shared" ref="R3:V3" si="1">R4+R7+R9+R19</f>
        <v>7287.4904552535418</v>
      </c>
      <c r="S3" s="117">
        <f t="shared" si="1"/>
        <v>13880.495280205776</v>
      </c>
      <c r="T3" s="117">
        <f t="shared" si="1"/>
        <v>17129.774907122726</v>
      </c>
      <c r="U3" s="117">
        <f t="shared" si="1"/>
        <v>19638.148320278775</v>
      </c>
      <c r="V3" s="117">
        <f t="shared" si="1"/>
        <v>17671.241791440352</v>
      </c>
      <c r="W3" s="117">
        <f t="shared" ref="W3" si="2">W4+W7+W9+W19</f>
        <v>14400.063950907326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16697.778389974294</v>
      </c>
      <c r="C4" s="122">
        <f t="shared" si="3"/>
        <v>13627.898196617272</v>
      </c>
      <c r="D4" s="122">
        <f t="shared" si="3"/>
        <v>16446.00735066261</v>
      </c>
      <c r="E4" s="122">
        <f t="shared" si="3"/>
        <v>12259.957441468154</v>
      </c>
      <c r="F4" s="122">
        <f t="shared" si="3"/>
        <v>17614.492121184794</v>
      </c>
      <c r="G4" s="122">
        <f t="shared" si="3"/>
        <v>16448.957375743244</v>
      </c>
      <c r="H4" s="122">
        <f t="shared" si="3"/>
        <v>14907.629130697227</v>
      </c>
      <c r="I4" s="122">
        <f t="shared" si="3"/>
        <v>12272.491300724228</v>
      </c>
      <c r="J4" s="122">
        <f t="shared" si="3"/>
        <v>16590.935135828098</v>
      </c>
      <c r="K4" s="122">
        <f t="shared" si="3"/>
        <v>12895.390062302093</v>
      </c>
      <c r="L4" s="122">
        <f t="shared" si="3"/>
        <v>15383.245929720917</v>
      </c>
      <c r="M4" s="122">
        <f t="shared" si="3"/>
        <v>17549.349770518304</v>
      </c>
      <c r="N4" s="122">
        <f t="shared" si="3"/>
        <v>15780.573028160288</v>
      </c>
      <c r="O4" s="122">
        <f t="shared" si="3"/>
        <v>16461.032405992355</v>
      </c>
      <c r="P4" s="122">
        <f t="shared" si="3"/>
        <v>16851.431930752689</v>
      </c>
      <c r="Q4" s="122">
        <f t="shared" si="3"/>
        <v>12946.36360750405</v>
      </c>
      <c r="R4" s="122">
        <f t="shared" ref="R4:V4" si="4">SUM(R5:R6)</f>
        <v>5896.1984922737365</v>
      </c>
      <c r="S4" s="122">
        <f t="shared" si="4"/>
        <v>11926.715967984255</v>
      </c>
      <c r="T4" s="122">
        <f t="shared" si="4"/>
        <v>14991.087785416472</v>
      </c>
      <c r="U4" s="122">
        <f t="shared" si="4"/>
        <v>17161.110901349271</v>
      </c>
      <c r="V4" s="122">
        <f t="shared" si="4"/>
        <v>15487.577941583706</v>
      </c>
      <c r="W4" s="122">
        <f t="shared" ref="W4" si="5">SUM(W5:W6)</f>
        <v>12476.196068137893</v>
      </c>
      <c r="DA4" s="130" t="s">
        <v>2244</v>
      </c>
    </row>
    <row r="5" spans="1:105" ht="12" customHeight="1" x14ac:dyDescent="0.25">
      <c r="A5" s="97" t="s">
        <v>51</v>
      </c>
      <c r="B5" s="98">
        <v>16606.501776666177</v>
      </c>
      <c r="C5" s="98">
        <v>13554.959650631992</v>
      </c>
      <c r="D5" s="98">
        <v>16359.560390948993</v>
      </c>
      <c r="E5" s="98">
        <v>12196.76497811318</v>
      </c>
      <c r="F5" s="98">
        <v>17524.593108008779</v>
      </c>
      <c r="G5" s="98">
        <v>16366.448597651499</v>
      </c>
      <c r="H5" s="98">
        <v>14833.755821700297</v>
      </c>
      <c r="I5" s="98">
        <v>12212.76683615462</v>
      </c>
      <c r="J5" s="98">
        <v>16511.7088632702</v>
      </c>
      <c r="K5" s="98">
        <v>12835.040793365781</v>
      </c>
      <c r="L5" s="98">
        <v>15310.816503073478</v>
      </c>
      <c r="M5" s="98">
        <v>17464.481921858038</v>
      </c>
      <c r="N5" s="98">
        <v>15702.240913070338</v>
      </c>
      <c r="O5" s="98">
        <v>16377.738907023757</v>
      </c>
      <c r="P5" s="98">
        <v>16766.688820493087</v>
      </c>
      <c r="Q5" s="98">
        <v>12881.589751606234</v>
      </c>
      <c r="R5" s="98">
        <v>5866.9262780176186</v>
      </c>
      <c r="S5" s="98">
        <v>11867.804293983232</v>
      </c>
      <c r="T5" s="98">
        <v>14916.958820768548</v>
      </c>
      <c r="U5" s="98">
        <v>17076.181564186878</v>
      </c>
      <c r="V5" s="98">
        <v>15410.415263370334</v>
      </c>
      <c r="W5" s="98">
        <v>12413.865748414128</v>
      </c>
      <c r="DA5" s="63" t="s">
        <v>2245</v>
      </c>
    </row>
    <row r="6" spans="1:105" ht="12" customHeight="1" x14ac:dyDescent="0.25">
      <c r="A6" s="97" t="s">
        <v>53</v>
      </c>
      <c r="B6" s="98">
        <v>91.276613308117376</v>
      </c>
      <c r="C6" s="98">
        <v>72.938545985279404</v>
      </c>
      <c r="D6" s="98">
        <v>86.446959713618085</v>
      </c>
      <c r="E6" s="98">
        <v>63.192463354973761</v>
      </c>
      <c r="F6" s="98">
        <v>89.899013176015657</v>
      </c>
      <c r="G6" s="98">
        <v>82.508778091745327</v>
      </c>
      <c r="H6" s="98">
        <v>73.873308996929168</v>
      </c>
      <c r="I6" s="98">
        <v>59.724464569607996</v>
      </c>
      <c r="J6" s="98">
        <v>79.226272557897104</v>
      </c>
      <c r="K6" s="98">
        <v>60.349268936311525</v>
      </c>
      <c r="L6" s="98">
        <v>72.429426647438504</v>
      </c>
      <c r="M6" s="98">
        <v>84.867848660264741</v>
      </c>
      <c r="N6" s="98">
        <v>78.332115089950619</v>
      </c>
      <c r="O6" s="98">
        <v>83.293498968598939</v>
      </c>
      <c r="P6" s="98">
        <v>84.743110259600826</v>
      </c>
      <c r="Q6" s="98">
        <v>64.773855897815722</v>
      </c>
      <c r="R6" s="98">
        <v>29.272214256118083</v>
      </c>
      <c r="S6" s="98">
        <v>58.911674001023442</v>
      </c>
      <c r="T6" s="98">
        <v>74.128964647923155</v>
      </c>
      <c r="U6" s="98">
        <v>84.929337162394461</v>
      </c>
      <c r="V6" s="98">
        <v>77.162678213370782</v>
      </c>
      <c r="W6" s="98">
        <v>62.330319723766301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2.179547098621543E-2</v>
      </c>
      <c r="C7" s="122">
        <f t="shared" si="6"/>
        <v>2.5345004440323241E-2</v>
      </c>
      <c r="D7" s="122">
        <f t="shared" si="6"/>
        <v>3.1528268989778813E-2</v>
      </c>
      <c r="E7" s="122">
        <f t="shared" si="6"/>
        <v>3.2036078808241102E-2</v>
      </c>
      <c r="F7" s="122">
        <f t="shared" si="6"/>
        <v>4.1806755718509211E-2</v>
      </c>
      <c r="G7" s="122">
        <f t="shared" si="6"/>
        <v>6.2830410361469663E-2</v>
      </c>
      <c r="H7" s="122">
        <f t="shared" si="6"/>
        <v>8.2444576044758661E-2</v>
      </c>
      <c r="I7" s="122">
        <f t="shared" si="6"/>
        <v>0.1102345937976953</v>
      </c>
      <c r="J7" s="122">
        <f t="shared" si="6"/>
        <v>0.1242830452144059</v>
      </c>
      <c r="K7" s="122">
        <f t="shared" si="6"/>
        <v>0.13548342407686845</v>
      </c>
      <c r="L7" s="122">
        <f t="shared" si="6"/>
        <v>0.21249889218263121</v>
      </c>
      <c r="M7" s="122">
        <f t="shared" si="6"/>
        <v>0.12993073845835076</v>
      </c>
      <c r="N7" s="122">
        <f t="shared" si="6"/>
        <v>0.15087836790902795</v>
      </c>
      <c r="O7" s="122">
        <f t="shared" si="6"/>
        <v>0.23960002096679142</v>
      </c>
      <c r="P7" s="122">
        <f t="shared" si="6"/>
        <v>0.39835380983780716</v>
      </c>
      <c r="Q7" s="122">
        <f t="shared" si="6"/>
        <v>0.589158586134641</v>
      </c>
      <c r="R7" s="122">
        <f t="shared" si="6"/>
        <v>1.2511075270457181</v>
      </c>
      <c r="S7" s="122">
        <f t="shared" si="6"/>
        <v>1.9809380541906896</v>
      </c>
      <c r="T7" s="122">
        <f t="shared" si="6"/>
        <v>2.9708180876881363</v>
      </c>
      <c r="U7" s="122">
        <f t="shared" si="6"/>
        <v>1.4778692266698548</v>
      </c>
      <c r="V7" s="122">
        <f t="shared" si="6"/>
        <v>1.0965826425487579</v>
      </c>
      <c r="W7" s="122">
        <f t="shared" si="6"/>
        <v>0.69437677095829009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2.179547098621543E-2</v>
      </c>
      <c r="C8" s="98">
        <f>IF(RES_hhdet_fec!C8=0,0,RES_hhdet_fec!C8*1000*11630/RES_hhdet_num!C3)</f>
        <v>2.5345004440323241E-2</v>
      </c>
      <c r="D8" s="98">
        <f>IF(RES_hhdet_fec!D8=0,0,RES_hhdet_fec!D8*1000*11630/RES_hhdet_num!D3)</f>
        <v>3.1528268989778813E-2</v>
      </c>
      <c r="E8" s="98">
        <f>IF(RES_hhdet_fec!E8=0,0,RES_hhdet_fec!E8*1000*11630/RES_hhdet_num!E3)</f>
        <v>3.2036078808241102E-2</v>
      </c>
      <c r="F8" s="98">
        <f>IF(RES_hhdet_fec!F8=0,0,RES_hhdet_fec!F8*1000*11630/RES_hhdet_num!F3)</f>
        <v>4.1806755718509211E-2</v>
      </c>
      <c r="G8" s="98">
        <f>IF(RES_hhdet_fec!G8=0,0,RES_hhdet_fec!G8*1000*11630/RES_hhdet_num!G3)</f>
        <v>6.2830410361469663E-2</v>
      </c>
      <c r="H8" s="98">
        <f>IF(RES_hhdet_fec!H8=0,0,RES_hhdet_fec!H8*1000*11630/RES_hhdet_num!H3)</f>
        <v>8.2444576044758661E-2</v>
      </c>
      <c r="I8" s="98">
        <f>IF(RES_hhdet_fec!I8=0,0,RES_hhdet_fec!I8*1000*11630/RES_hhdet_num!I3)</f>
        <v>0.1102345937976953</v>
      </c>
      <c r="J8" s="98">
        <f>IF(RES_hhdet_fec!J8=0,0,RES_hhdet_fec!J8*1000*11630/RES_hhdet_num!J3)</f>
        <v>0.1242830452144059</v>
      </c>
      <c r="K8" s="98">
        <f>IF(RES_hhdet_fec!K8=0,0,RES_hhdet_fec!K8*1000*11630/RES_hhdet_num!K3)</f>
        <v>0.13548342407686845</v>
      </c>
      <c r="L8" s="98">
        <f>IF(RES_hhdet_fec!L8=0,0,RES_hhdet_fec!L8*1000*11630/RES_hhdet_num!L3)</f>
        <v>0.21249889218263121</v>
      </c>
      <c r="M8" s="98">
        <f>IF(RES_hhdet_fec!M8=0,0,RES_hhdet_fec!M8*1000*11630/RES_hhdet_num!M3)</f>
        <v>0.12993073845835076</v>
      </c>
      <c r="N8" s="98">
        <f>IF(RES_hhdet_fec!N8=0,0,RES_hhdet_fec!N8*1000*11630/RES_hhdet_num!N3)</f>
        <v>0.15087836790902795</v>
      </c>
      <c r="O8" s="98">
        <f>IF(RES_hhdet_fec!O8=0,0,RES_hhdet_fec!O8*1000*11630/RES_hhdet_num!O3)</f>
        <v>0.23960002096679142</v>
      </c>
      <c r="P8" s="98">
        <f>IF(RES_hhdet_fec!P8=0,0,RES_hhdet_fec!P8*1000*11630/RES_hhdet_num!P3)</f>
        <v>0.39835380983780716</v>
      </c>
      <c r="Q8" s="98">
        <f>IF(RES_hhdet_fec!Q8=0,0,RES_hhdet_fec!Q8*1000*11630/RES_hhdet_num!Q3)</f>
        <v>0.589158586134641</v>
      </c>
      <c r="R8" s="98">
        <f>IF(RES_hhdet_fec!R8=0,0,RES_hhdet_fec!R8*1000*11630/RES_hhdet_num!R3)</f>
        <v>1.2511075270457181</v>
      </c>
      <c r="S8" s="98">
        <f>IF(RES_hhdet_fec!S8=0,0,RES_hhdet_fec!S8*1000*11630/RES_hhdet_num!S3)</f>
        <v>1.9809380541906896</v>
      </c>
      <c r="T8" s="98">
        <f>IF(RES_hhdet_fec!T8=0,0,RES_hhdet_fec!T8*1000*11630/RES_hhdet_num!T3)</f>
        <v>2.9708180876881363</v>
      </c>
      <c r="U8" s="98">
        <f>IF(RES_hhdet_fec!U8=0,0,RES_hhdet_fec!U8*1000*11630/RES_hhdet_num!U3)</f>
        <v>1.4778692266698548</v>
      </c>
      <c r="V8" s="98">
        <f>IF(RES_hhdet_fec!V8=0,0,RES_hhdet_fec!V8*1000*11630/RES_hhdet_num!V3)</f>
        <v>1.0965826425487579</v>
      </c>
      <c r="W8" s="98">
        <f>IF(RES_hhdet_fec!W8=0,0,RES_hhdet_fec!W8*1000*11630/RES_hhdet_num!W3)</f>
        <v>0.69437677095829009</v>
      </c>
      <c r="DA8" s="63" t="s">
        <v>2248</v>
      </c>
    </row>
    <row r="9" spans="1:105" ht="12" customHeight="1" x14ac:dyDescent="0.25">
      <c r="A9" s="121" t="s">
        <v>55</v>
      </c>
      <c r="B9" s="122">
        <v>2114.3780218923634</v>
      </c>
      <c r="C9" s="122">
        <v>1763.3953011468741</v>
      </c>
      <c r="D9" s="122">
        <v>2211.760474878648</v>
      </c>
      <c r="E9" s="122">
        <v>1587.0967702683995</v>
      </c>
      <c r="F9" s="122">
        <v>2307.9825969145068</v>
      </c>
      <c r="G9" s="122">
        <v>2294.2373097050004</v>
      </c>
      <c r="H9" s="122">
        <v>2123.8188119921888</v>
      </c>
      <c r="I9" s="122">
        <v>1392.7480023370722</v>
      </c>
      <c r="J9" s="122">
        <v>1813.2764365625919</v>
      </c>
      <c r="K9" s="122">
        <v>1300.2278483326302</v>
      </c>
      <c r="L9" s="122">
        <v>1523.949189897251</v>
      </c>
      <c r="M9" s="122">
        <v>1893.708534044348</v>
      </c>
      <c r="N9" s="122">
        <v>1762.5483205315313</v>
      </c>
      <c r="O9" s="122">
        <v>1815.8060037530017</v>
      </c>
      <c r="P9" s="122">
        <v>1709.777352605327</v>
      </c>
      <c r="Q9" s="122">
        <v>1316.742596083137</v>
      </c>
      <c r="R9" s="122">
        <v>609.3654178656692</v>
      </c>
      <c r="S9" s="122">
        <v>1177.2054833444804</v>
      </c>
      <c r="T9" s="122">
        <v>1410.3844410014849</v>
      </c>
      <c r="U9" s="122">
        <v>1679.7713855728834</v>
      </c>
      <c r="V9" s="122">
        <v>1511.0575100961755</v>
      </c>
      <c r="W9" s="122">
        <v>1214.5675218577981</v>
      </c>
      <c r="DA9" s="130" t="s">
        <v>2249</v>
      </c>
    </row>
    <row r="10" spans="1:105" ht="12" customHeight="1" x14ac:dyDescent="0.25">
      <c r="A10" s="97" t="s">
        <v>143</v>
      </c>
      <c r="B10" s="98">
        <v>2136.4179699179876</v>
      </c>
      <c r="C10" s="98">
        <v>1755.1132527317179</v>
      </c>
      <c r="D10" s="98">
        <v>2235.7856442103298</v>
      </c>
      <c r="E10" s="98">
        <v>1575.7512328383871</v>
      </c>
      <c r="F10" s="98">
        <v>2335.8708094102467</v>
      </c>
      <c r="G10" s="98">
        <v>2333.5064352709273</v>
      </c>
      <c r="H10" s="98">
        <v>2140.7831888890496</v>
      </c>
      <c r="I10" s="98">
        <v>1380.7749415097778</v>
      </c>
      <c r="J10" s="98">
        <v>1819.7126951791274</v>
      </c>
      <c r="K10" s="98">
        <v>1291.0601503521848</v>
      </c>
      <c r="L10" s="98">
        <v>1519.5964497608154</v>
      </c>
      <c r="M10" s="98">
        <v>1939.1516307777206</v>
      </c>
      <c r="N10" s="98">
        <v>1788.8190610184729</v>
      </c>
      <c r="O10" s="98">
        <v>1850.7378120657793</v>
      </c>
      <c r="P10" s="98">
        <v>1717.4144904167272</v>
      </c>
      <c r="Q10" s="98">
        <v>1314.5080974411337</v>
      </c>
      <c r="R10" s="98">
        <v>587.62400684887371</v>
      </c>
      <c r="S10" s="98">
        <v>1168.6203434786971</v>
      </c>
      <c r="T10" s="98">
        <v>1409.1020223754622</v>
      </c>
      <c r="U10" s="98">
        <v>1682.2422655195935</v>
      </c>
      <c r="V10" s="98">
        <v>1512.5014248855048</v>
      </c>
      <c r="W10" s="98">
        <v>1211.4161710878934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1794.7231667797325</v>
      </c>
      <c r="C15" s="101">
        <v>1904.7816990913261</v>
      </c>
      <c r="D15" s="101">
        <v>1855.6873469355935</v>
      </c>
      <c r="E15" s="101">
        <v>1824.793189429837</v>
      </c>
      <c r="F15" s="101">
        <v>1793.9645626792978</v>
      </c>
      <c r="G15" s="101">
        <v>1740.4641835592049</v>
      </c>
      <c r="H15" s="101">
        <v>1743.5661593892498</v>
      </c>
      <c r="I15" s="101">
        <v>1680.5670812243113</v>
      </c>
      <c r="J15" s="101">
        <v>1642.7278194575231</v>
      </c>
      <c r="K15" s="101">
        <v>1575.8893701467739</v>
      </c>
      <c r="L15" s="101">
        <v>1672.8546054628553</v>
      </c>
      <c r="M15" s="101">
        <v>1506.8665541024341</v>
      </c>
      <c r="N15" s="101">
        <v>1564.1732014214754</v>
      </c>
      <c r="O15" s="101">
        <v>1513.8567504735108</v>
      </c>
      <c r="P15" s="101">
        <v>1392.8040446178941</v>
      </c>
      <c r="Q15" s="101">
        <v>1409.3883474708236</v>
      </c>
      <c r="R15" s="101">
        <v>1539.2288428916979</v>
      </c>
      <c r="S15" s="101">
        <v>1536.2882899046285</v>
      </c>
      <c r="T15" s="101">
        <v>1469.2153954702744</v>
      </c>
      <c r="U15" s="101">
        <v>1560.345521481886</v>
      </c>
      <c r="V15" s="101">
        <v>1417.203048789786</v>
      </c>
      <c r="W15" s="101">
        <v>1478.7557614014977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1197.0520470338843</v>
      </c>
      <c r="C19" s="122">
        <v>1149.3761243138695</v>
      </c>
      <c r="D19" s="122">
        <v>1048.6517967014138</v>
      </c>
      <c r="E19" s="122">
        <v>931.14883472094073</v>
      </c>
      <c r="F19" s="122">
        <v>1086.2557643958883</v>
      </c>
      <c r="G19" s="122">
        <v>963.76310892222352</v>
      </c>
      <c r="H19" s="122">
        <v>971.80326425338524</v>
      </c>
      <c r="I19" s="122">
        <v>755.89197844774355</v>
      </c>
      <c r="J19" s="122">
        <v>832.89000259671127</v>
      </c>
      <c r="K19" s="122">
        <v>663.01326001849247</v>
      </c>
      <c r="L19" s="122">
        <v>782.73178635329327</v>
      </c>
      <c r="M19" s="122">
        <v>813.24944460479742</v>
      </c>
      <c r="N19" s="122">
        <v>791.1756998014024</v>
      </c>
      <c r="O19" s="122">
        <v>773.35644907633161</v>
      </c>
      <c r="P19" s="122">
        <v>751.39459330445004</v>
      </c>
      <c r="Q19" s="122">
        <v>783.37898629586448</v>
      </c>
      <c r="R19" s="122">
        <v>780.67543758709087</v>
      </c>
      <c r="S19" s="122">
        <v>774.59289082285102</v>
      </c>
      <c r="T19" s="122">
        <v>725.33186261707976</v>
      </c>
      <c r="U19" s="122">
        <v>795.78816412995138</v>
      </c>
      <c r="V19" s="122">
        <v>671.50975711792182</v>
      </c>
      <c r="W19" s="122">
        <v>708.6059841406759</v>
      </c>
      <c r="DA19" s="130" t="s">
        <v>2259</v>
      </c>
    </row>
    <row r="20" spans="1:105" ht="12" customHeight="1" x14ac:dyDescent="0.25">
      <c r="A20" s="97" t="s">
        <v>51</v>
      </c>
      <c r="B20" s="98">
        <v>1440.7424877595145</v>
      </c>
      <c r="C20" s="98">
        <v>1187.9847369177946</v>
      </c>
      <c r="D20" s="98">
        <v>1258.3446165962966</v>
      </c>
      <c r="E20" s="98">
        <v>939.97980409413969</v>
      </c>
      <c r="F20" s="98">
        <v>1420.6500383579621</v>
      </c>
      <c r="G20" s="98">
        <v>1209.0165200317736</v>
      </c>
      <c r="H20" s="98">
        <v>1134.8971778823416</v>
      </c>
      <c r="I20" s="98">
        <v>749.5553572850248</v>
      </c>
      <c r="J20" s="98">
        <v>1013.8920247536367</v>
      </c>
      <c r="K20" s="98">
        <v>632.49123475567922</v>
      </c>
      <c r="L20" s="98">
        <v>849.37825912555172</v>
      </c>
      <c r="M20" s="98">
        <v>1062.9415542710342</v>
      </c>
      <c r="N20" s="98">
        <v>1025.3718285214345</v>
      </c>
      <c r="O20" s="98">
        <v>1015.7199930519373</v>
      </c>
      <c r="P20" s="98">
        <v>953.64764874946422</v>
      </c>
      <c r="Q20" s="98">
        <v>967.99963480324777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1278.5870848086324</v>
      </c>
      <c r="C21" s="98">
        <v>1627.3457950773216</v>
      </c>
      <c r="D21" s="98">
        <v>854.18880594699465</v>
      </c>
      <c r="E21" s="98">
        <v>1192.6660742153476</v>
      </c>
      <c r="F21" s="98">
        <v>1269.6592245728853</v>
      </c>
      <c r="G21" s="98">
        <v>1027.3561039208187</v>
      </c>
      <c r="H21" s="98">
        <v>1097.5136676833283</v>
      </c>
      <c r="I21" s="98">
        <v>735.50243807369657</v>
      </c>
      <c r="J21" s="98">
        <v>974.33053767036154</v>
      </c>
      <c r="K21" s="98">
        <v>846.72294706548621</v>
      </c>
      <c r="L21" s="98">
        <v>1006.3838893508342</v>
      </c>
      <c r="M21" s="98">
        <v>982.24771229959163</v>
      </c>
      <c r="N21" s="98">
        <v>773.34605384117765</v>
      </c>
      <c r="O21" s="98">
        <v>727.82068045615404</v>
      </c>
      <c r="P21" s="98">
        <v>813.05024689127879</v>
      </c>
      <c r="Q21" s="98">
        <v>848.01503822146674</v>
      </c>
      <c r="R21" s="98">
        <v>1063.7112714679204</v>
      </c>
      <c r="S21" s="98">
        <v>1058.0809444017189</v>
      </c>
      <c r="T21" s="98">
        <v>922.53894403383356</v>
      </c>
      <c r="U21" s="98">
        <v>1102.3680543478156</v>
      </c>
      <c r="V21" s="98">
        <v>827.32998589516399</v>
      </c>
      <c r="W21" s="98">
        <v>883.34786581328842</v>
      </c>
      <c r="DA21" s="63" t="s">
        <v>2261</v>
      </c>
    </row>
    <row r="22" spans="1:105" ht="12" customHeight="1" x14ac:dyDescent="0.25">
      <c r="A22" s="109" t="s">
        <v>120</v>
      </c>
      <c r="B22" s="33">
        <v>1042.5295310641154</v>
      </c>
      <c r="C22" s="33">
        <v>1053.5829288439186</v>
      </c>
      <c r="D22" s="33">
        <v>954.92803452858618</v>
      </c>
      <c r="E22" s="33">
        <v>894.97324255319768</v>
      </c>
      <c r="F22" s="33">
        <v>885.35071920477151</v>
      </c>
      <c r="G22" s="33">
        <v>823.89067657610792</v>
      </c>
      <c r="H22" s="33">
        <v>868.7278395441524</v>
      </c>
      <c r="I22" s="33">
        <v>761.24519664474087</v>
      </c>
      <c r="J22" s="33">
        <v>713.37139546469132</v>
      </c>
      <c r="K22" s="33">
        <v>656.12019073151339</v>
      </c>
      <c r="L22" s="33">
        <v>716.46981917908488</v>
      </c>
      <c r="M22" s="33">
        <v>669.6459051033645</v>
      </c>
      <c r="N22" s="33">
        <v>684.51736756120067</v>
      </c>
      <c r="O22" s="33">
        <v>657.04897367163562</v>
      </c>
      <c r="P22" s="33">
        <v>614.33929241894839</v>
      </c>
      <c r="Q22" s="33">
        <v>635.19242709994057</v>
      </c>
      <c r="R22" s="33">
        <v>706.35759659027542</v>
      </c>
      <c r="S22" s="33">
        <v>699.16612078322908</v>
      </c>
      <c r="T22" s="33">
        <v>673.12020699746699</v>
      </c>
      <c r="U22" s="33">
        <v>719.7894392361469</v>
      </c>
      <c r="V22" s="33">
        <v>640.00512069847957</v>
      </c>
      <c r="W22" s="33">
        <v>680.74281394230957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2264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2265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0</v>
      </c>
      <c r="I29" s="98">
        <f>IF(RES_hhdet_fec!I29=0,0,RES_hhdet_fec!I29*1000*11630/RES_hhdet_num!I24)</f>
        <v>0</v>
      </c>
      <c r="J29" s="98">
        <f>IF(RES_hhdet_fec!J29=0,0,RES_hhdet_fec!J29*1000*11630/RES_hhdet_num!J24)</f>
        <v>0</v>
      </c>
      <c r="K29" s="98">
        <f>IF(RES_hhdet_fec!K29=0,0,RES_hhdet_fec!K29*1000*11630/RES_hhdet_num!K24)</f>
        <v>0</v>
      </c>
      <c r="L29" s="98">
        <f>IF(RES_hhdet_fec!L29=0,0,RES_hhdet_fec!L29*1000*11630/RES_hhdet_num!L24)</f>
        <v>0</v>
      </c>
      <c r="M29" s="98">
        <f>IF(RES_hhdet_fec!M29=0,0,RES_hhdet_fec!M29*1000*11630/RES_hhdet_num!M24)</f>
        <v>0</v>
      </c>
      <c r="N29" s="98">
        <f>IF(RES_hhdet_fec!N29=0,0,RES_hhdet_fec!N29*1000*11630/RES_hhdet_num!N24)</f>
        <v>0</v>
      </c>
      <c r="O29" s="98">
        <f>IF(RES_hhdet_fec!O29=0,0,RES_hhdet_fec!O29*1000*11630/RES_hhdet_num!O24)</f>
        <v>0</v>
      </c>
      <c r="P29" s="98">
        <f>IF(RES_hhdet_fec!P29=0,0,RES_hhdet_fec!P29*1000*11630/RES_hhdet_num!P24)</f>
        <v>0</v>
      </c>
      <c r="Q29" s="98">
        <f>IF(RES_hhdet_fec!Q29=0,0,RES_hhdet_fec!Q29*1000*11630/RES_hhdet_num!Q24)</f>
        <v>0</v>
      </c>
      <c r="R29" s="98">
        <f>IF(RES_hhdet_fec!R29=0,0,RES_hhdet_fec!R29*1000*11630/RES_hhdet_num!R24)</f>
        <v>0</v>
      </c>
      <c r="S29" s="98">
        <f>IF(RES_hhdet_fec!S29=0,0,RES_hhdet_fec!S29*1000*11630/RES_hhdet_num!S24)</f>
        <v>0</v>
      </c>
      <c r="T29" s="98">
        <f>IF(RES_hhdet_fec!T29=0,0,RES_hhdet_fec!T29*1000*11630/RES_hhdet_num!T24)</f>
        <v>0</v>
      </c>
      <c r="U29" s="98">
        <f>IF(RES_hhdet_fec!U29=0,0,RES_hhdet_fec!U29*1000*11630/RES_hhdet_num!U24)</f>
        <v>0</v>
      </c>
      <c r="V29" s="98">
        <f>IF(RES_hhdet_fec!V29=0,0,RES_hhdet_fec!V29*1000*11630/RES_hhdet_num!V24)</f>
        <v>0</v>
      </c>
      <c r="W29" s="98">
        <f>IF(RES_hhdet_fec!W29=0,0,RES_hhdet_fec!W29*1000*11630/RES_hhdet_num!W24)</f>
        <v>0</v>
      </c>
      <c r="DA29" s="63" t="s">
        <v>2268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2277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2278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22813.028747985096</v>
      </c>
      <c r="C43" s="117">
        <f t="shared" si="14"/>
        <v>28131.606775588967</v>
      </c>
      <c r="D43" s="117">
        <f t="shared" si="14"/>
        <v>23576.884743829687</v>
      </c>
      <c r="E43" s="117">
        <f t="shared" si="14"/>
        <v>23863.603212105172</v>
      </c>
      <c r="F43" s="117">
        <f t="shared" si="14"/>
        <v>18736.342252956645</v>
      </c>
      <c r="G43" s="117">
        <f t="shared" si="14"/>
        <v>21037.742280158003</v>
      </c>
      <c r="H43" s="117">
        <f t="shared" si="14"/>
        <v>24908.165885971506</v>
      </c>
      <c r="I43" s="117">
        <f t="shared" si="14"/>
        <v>22549.505589745415</v>
      </c>
      <c r="J43" s="117">
        <f t="shared" si="14"/>
        <v>27185.768972656308</v>
      </c>
      <c r="K43" s="117">
        <f t="shared" si="14"/>
        <v>22527.167361140215</v>
      </c>
      <c r="L43" s="117">
        <f t="shared" si="14"/>
        <v>19720.644933428484</v>
      </c>
      <c r="M43" s="117">
        <f t="shared" si="14"/>
        <v>23529.402338349115</v>
      </c>
      <c r="N43" s="117">
        <f t="shared" si="14"/>
        <v>22903.663241843311</v>
      </c>
      <c r="O43" s="117">
        <f t="shared" si="14"/>
        <v>18546.573949206209</v>
      </c>
      <c r="P43" s="117">
        <f t="shared" si="14"/>
        <v>19068.177501417827</v>
      </c>
      <c r="Q43" s="117">
        <f t="shared" si="14"/>
        <v>20647.367301072238</v>
      </c>
      <c r="R43" s="117">
        <f t="shared" ref="R43:V43" si="15">R44+R47+R49+R58</f>
        <v>19084.458106968963</v>
      </c>
      <c r="S43" s="117">
        <f t="shared" si="15"/>
        <v>16293.165337776059</v>
      </c>
      <c r="T43" s="117">
        <f t="shared" si="15"/>
        <v>18800.366027099844</v>
      </c>
      <c r="U43" s="117">
        <f t="shared" si="15"/>
        <v>20673.098503835557</v>
      </c>
      <c r="V43" s="117">
        <f t="shared" si="15"/>
        <v>22165.355376299889</v>
      </c>
      <c r="W43" s="117">
        <f t="shared" ref="W43" si="16">W44+W47+W49+W58</f>
        <v>14910.457764723582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19571.336669851895</v>
      </c>
      <c r="C44" s="122">
        <f t="shared" si="17"/>
        <v>24277.509064475318</v>
      </c>
      <c r="D44" s="122">
        <f t="shared" si="17"/>
        <v>20267.343524395419</v>
      </c>
      <c r="E44" s="122">
        <f t="shared" si="17"/>
        <v>20635.876095350748</v>
      </c>
      <c r="F44" s="122">
        <f t="shared" si="17"/>
        <v>15993.140168988113</v>
      </c>
      <c r="G44" s="122">
        <f t="shared" si="17"/>
        <v>18066.756575723939</v>
      </c>
      <c r="H44" s="122">
        <f t="shared" si="17"/>
        <v>21421.40567817022</v>
      </c>
      <c r="I44" s="122">
        <f t="shared" si="17"/>
        <v>19860.557547632241</v>
      </c>
      <c r="J44" s="122">
        <f t="shared" si="17"/>
        <v>24135.994160192535</v>
      </c>
      <c r="K44" s="122">
        <f t="shared" si="17"/>
        <v>20050.53637734443</v>
      </c>
      <c r="L44" s="122">
        <f t="shared" si="17"/>
        <v>17381.334048440196</v>
      </c>
      <c r="M44" s="122">
        <f t="shared" si="17"/>
        <v>20823.127507833538</v>
      </c>
      <c r="N44" s="122">
        <f t="shared" si="17"/>
        <v>20183.134133670665</v>
      </c>
      <c r="O44" s="122">
        <f t="shared" si="17"/>
        <v>16197.069436180152</v>
      </c>
      <c r="P44" s="122">
        <f t="shared" si="17"/>
        <v>16710.407758415196</v>
      </c>
      <c r="Q44" s="122">
        <f t="shared" si="17"/>
        <v>18125.243864802222</v>
      </c>
      <c r="R44" s="122">
        <f t="shared" ref="R44:V44" si="18">SUM(R45:R46)</f>
        <v>16658.092944100608</v>
      </c>
      <c r="S44" s="122">
        <f t="shared" si="18"/>
        <v>14163.303824402916</v>
      </c>
      <c r="T44" s="122">
        <f t="shared" si="18"/>
        <v>16585.756140909201</v>
      </c>
      <c r="U44" s="122">
        <f t="shared" si="18"/>
        <v>18221.133738849465</v>
      </c>
      <c r="V44" s="122">
        <f t="shared" si="18"/>
        <v>19707.636751661797</v>
      </c>
      <c r="W44" s="122">
        <f t="shared" ref="W44" si="19">SUM(W45:W46)</f>
        <v>13031.562231736236</v>
      </c>
      <c r="DA44" s="130" t="s">
        <v>2282</v>
      </c>
    </row>
    <row r="45" spans="1:105" ht="12" customHeight="1" x14ac:dyDescent="0.25">
      <c r="A45" s="97" t="s">
        <v>216</v>
      </c>
      <c r="B45" s="98">
        <v>19373.629428032451</v>
      </c>
      <c r="C45" s="98">
        <v>24037.389710224252</v>
      </c>
      <c r="D45" s="98">
        <v>20071.198988370605</v>
      </c>
      <c r="E45" s="98">
        <v>20440.344882975984</v>
      </c>
      <c r="F45" s="98">
        <v>15844.003660270122</v>
      </c>
      <c r="G45" s="98">
        <v>17902.127815694028</v>
      </c>
      <c r="H45" s="98">
        <v>21228.920469776891</v>
      </c>
      <c r="I45" s="98">
        <v>19685.582667944331</v>
      </c>
      <c r="J45" s="98">
        <v>23923.729527078027</v>
      </c>
      <c r="K45" s="98">
        <v>19874.848671467385</v>
      </c>
      <c r="L45" s="98">
        <v>17222.955032832069</v>
      </c>
      <c r="M45" s="98">
        <v>20622.23910975445</v>
      </c>
      <c r="N45" s="98">
        <v>19974.575190282525</v>
      </c>
      <c r="O45" s="98">
        <v>16018.913556696087</v>
      </c>
      <c r="P45" s="98">
        <v>16527.669161643516</v>
      </c>
      <c r="Q45" s="98">
        <v>17928.022173723955</v>
      </c>
      <c r="R45" s="98">
        <v>16478.224815876514</v>
      </c>
      <c r="S45" s="98">
        <v>14011.159180351269</v>
      </c>
      <c r="T45" s="98">
        <v>16408.357001446231</v>
      </c>
      <c r="U45" s="98">
        <v>18026.661546065985</v>
      </c>
      <c r="V45" s="98">
        <v>19497.256108410249</v>
      </c>
      <c r="W45" s="98">
        <v>12892.864696672539</v>
      </c>
      <c r="DA45" s="63" t="s">
        <v>2283</v>
      </c>
    </row>
    <row r="46" spans="1:105" ht="12" customHeight="1" x14ac:dyDescent="0.25">
      <c r="A46" s="97" t="s">
        <v>53</v>
      </c>
      <c r="B46" s="98">
        <v>197.7072418194426</v>
      </c>
      <c r="C46" s="98">
        <v>240.11935425106503</v>
      </c>
      <c r="D46" s="98">
        <v>196.14453602481376</v>
      </c>
      <c r="E46" s="98">
        <v>195.5312123747633</v>
      </c>
      <c r="F46" s="98">
        <v>149.13650871799101</v>
      </c>
      <c r="G46" s="98">
        <v>164.62876002991015</v>
      </c>
      <c r="H46" s="98">
        <v>192.48520839333082</v>
      </c>
      <c r="I46" s="98">
        <v>174.97487968790892</v>
      </c>
      <c r="J46" s="98">
        <v>212.26463311450885</v>
      </c>
      <c r="K46" s="98">
        <v>175.68770587704307</v>
      </c>
      <c r="L46" s="98">
        <v>158.37901560812566</v>
      </c>
      <c r="M46" s="98">
        <v>200.88839807909056</v>
      </c>
      <c r="N46" s="98">
        <v>208.55894338813809</v>
      </c>
      <c r="O46" s="98">
        <v>178.15587948406602</v>
      </c>
      <c r="P46" s="98">
        <v>182.73859677167951</v>
      </c>
      <c r="Q46" s="98">
        <v>197.22169107826454</v>
      </c>
      <c r="R46" s="98">
        <v>179.86812822409524</v>
      </c>
      <c r="S46" s="98">
        <v>152.1446440516462</v>
      </c>
      <c r="T46" s="98">
        <v>177.39913946297017</v>
      </c>
      <c r="U46" s="98">
        <v>194.47219278347922</v>
      </c>
      <c r="V46" s="98">
        <v>210.38064325154846</v>
      </c>
      <c r="W46" s="98">
        <v>138.69753506369599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1.7154159222301305E-2</v>
      </c>
      <c r="C47" s="122">
        <f t="shared" si="20"/>
        <v>2.8723621440489244E-2</v>
      </c>
      <c r="D47" s="122">
        <f t="shared" si="20"/>
        <v>2.8877995642446207E-2</v>
      </c>
      <c r="E47" s="122">
        <f t="shared" si="20"/>
        <v>3.4562936972579672E-2</v>
      </c>
      <c r="F47" s="122">
        <f t="shared" si="20"/>
        <v>4.528470065523002E-2</v>
      </c>
      <c r="G47" s="122">
        <f t="shared" si="20"/>
        <v>3.0940516588092229E-2</v>
      </c>
      <c r="H47" s="122">
        <f t="shared" si="20"/>
        <v>3.4839588539970254E-2</v>
      </c>
      <c r="I47" s="122">
        <f t="shared" si="20"/>
        <v>3.4230465888706339E-2</v>
      </c>
      <c r="J47" s="122">
        <f t="shared" si="20"/>
        <v>3.2019234442140436E-2</v>
      </c>
      <c r="K47" s="122">
        <f t="shared" si="20"/>
        <v>1.6610852870302527E-2</v>
      </c>
      <c r="L47" s="122">
        <f t="shared" si="20"/>
        <v>0.10374004094361827</v>
      </c>
      <c r="M47" s="122">
        <f t="shared" si="20"/>
        <v>0.11248867145126963</v>
      </c>
      <c r="N47" s="122">
        <f t="shared" si="20"/>
        <v>0.17597179137527319</v>
      </c>
      <c r="O47" s="122">
        <f t="shared" si="20"/>
        <v>0.30290650135569391</v>
      </c>
      <c r="P47" s="122">
        <f t="shared" si="20"/>
        <v>0.44743305229707042</v>
      </c>
      <c r="Q47" s="122">
        <f t="shared" si="20"/>
        <v>0.45976502688994259</v>
      </c>
      <c r="R47" s="122">
        <f t="shared" si="20"/>
        <v>0.63042495556087597</v>
      </c>
      <c r="S47" s="122">
        <f t="shared" si="20"/>
        <v>0.7549460854702742</v>
      </c>
      <c r="T47" s="122">
        <f t="shared" si="20"/>
        <v>0.88876831766816755</v>
      </c>
      <c r="U47" s="122">
        <f t="shared" si="20"/>
        <v>0.56071608432516573</v>
      </c>
      <c r="V47" s="122">
        <f t="shared" si="20"/>
        <v>0.39732158282045921</v>
      </c>
      <c r="W47" s="122">
        <f t="shared" si="20"/>
        <v>0.3138805249783353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1.7154159222301305E-2</v>
      </c>
      <c r="C48" s="98">
        <f>IF(RES_hhdet_fec!C48=0,0,RES_hhdet_fec!C48*1000*11630/RES_hhdet_num!C43)</f>
        <v>2.8723621440489244E-2</v>
      </c>
      <c r="D48" s="98">
        <f>IF(RES_hhdet_fec!D48=0,0,RES_hhdet_fec!D48*1000*11630/RES_hhdet_num!D43)</f>
        <v>2.8877995642446207E-2</v>
      </c>
      <c r="E48" s="98">
        <f>IF(RES_hhdet_fec!E48=0,0,RES_hhdet_fec!E48*1000*11630/RES_hhdet_num!E43)</f>
        <v>3.4562936972579672E-2</v>
      </c>
      <c r="F48" s="98">
        <f>IF(RES_hhdet_fec!F48=0,0,RES_hhdet_fec!F48*1000*11630/RES_hhdet_num!F43)</f>
        <v>4.528470065523002E-2</v>
      </c>
      <c r="G48" s="98">
        <f>IF(RES_hhdet_fec!G48=0,0,RES_hhdet_fec!G48*1000*11630/RES_hhdet_num!G43)</f>
        <v>3.0940516588092229E-2</v>
      </c>
      <c r="H48" s="98">
        <f>IF(RES_hhdet_fec!H48=0,0,RES_hhdet_fec!H48*1000*11630/RES_hhdet_num!H43)</f>
        <v>3.4839588539970254E-2</v>
      </c>
      <c r="I48" s="98">
        <f>IF(RES_hhdet_fec!I48=0,0,RES_hhdet_fec!I48*1000*11630/RES_hhdet_num!I43)</f>
        <v>3.4230465888706339E-2</v>
      </c>
      <c r="J48" s="98">
        <f>IF(RES_hhdet_fec!J48=0,0,RES_hhdet_fec!J48*1000*11630/RES_hhdet_num!J43)</f>
        <v>3.2019234442140436E-2</v>
      </c>
      <c r="K48" s="98">
        <f>IF(RES_hhdet_fec!K48=0,0,RES_hhdet_fec!K48*1000*11630/RES_hhdet_num!K43)</f>
        <v>1.6610852870302527E-2</v>
      </c>
      <c r="L48" s="98">
        <f>IF(RES_hhdet_fec!L48=0,0,RES_hhdet_fec!L48*1000*11630/RES_hhdet_num!L43)</f>
        <v>0.10374004094361827</v>
      </c>
      <c r="M48" s="98">
        <f>IF(RES_hhdet_fec!M48=0,0,RES_hhdet_fec!M48*1000*11630/RES_hhdet_num!M43)</f>
        <v>0.11248867145126963</v>
      </c>
      <c r="N48" s="98">
        <f>IF(RES_hhdet_fec!N48=0,0,RES_hhdet_fec!N48*1000*11630/RES_hhdet_num!N43)</f>
        <v>0.17597179137527319</v>
      </c>
      <c r="O48" s="98">
        <f>IF(RES_hhdet_fec!O48=0,0,RES_hhdet_fec!O48*1000*11630/RES_hhdet_num!O43)</f>
        <v>0.30290650135569391</v>
      </c>
      <c r="P48" s="98">
        <f>IF(RES_hhdet_fec!P48=0,0,RES_hhdet_fec!P48*1000*11630/RES_hhdet_num!P43)</f>
        <v>0.44743305229707042</v>
      </c>
      <c r="Q48" s="98">
        <f>IF(RES_hhdet_fec!Q48=0,0,RES_hhdet_fec!Q48*1000*11630/RES_hhdet_num!Q43)</f>
        <v>0.45976502688994259</v>
      </c>
      <c r="R48" s="98">
        <f>IF(RES_hhdet_fec!R48=0,0,RES_hhdet_fec!R48*1000*11630/RES_hhdet_num!R43)</f>
        <v>0.63042495556087597</v>
      </c>
      <c r="S48" s="98">
        <f>IF(RES_hhdet_fec!S48=0,0,RES_hhdet_fec!S48*1000*11630/RES_hhdet_num!S43)</f>
        <v>0.7549460854702742</v>
      </c>
      <c r="T48" s="98">
        <f>IF(RES_hhdet_fec!T48=0,0,RES_hhdet_fec!T48*1000*11630/RES_hhdet_num!T43)</f>
        <v>0.88876831766816755</v>
      </c>
      <c r="U48" s="98">
        <f>IF(RES_hhdet_fec!U48=0,0,RES_hhdet_fec!U48*1000*11630/RES_hhdet_num!U43)</f>
        <v>0.56071608432516573</v>
      </c>
      <c r="V48" s="98">
        <f>IF(RES_hhdet_fec!V48=0,0,RES_hhdet_fec!V48*1000*11630/RES_hhdet_num!V43)</f>
        <v>0.39732158282045921</v>
      </c>
      <c r="W48" s="98">
        <f>IF(RES_hhdet_fec!W48=0,0,RES_hhdet_fec!W48*1000*11630/RES_hhdet_num!W43)</f>
        <v>0.3138805249783353</v>
      </c>
      <c r="DA48" s="63" t="s">
        <v>2286</v>
      </c>
    </row>
    <row r="49" spans="1:105" ht="12" customHeight="1" x14ac:dyDescent="0.25">
      <c r="A49" s="121" t="s">
        <v>55</v>
      </c>
      <c r="B49" s="122">
        <v>2165.9999030619879</v>
      </c>
      <c r="C49" s="122">
        <v>2723.5406057794053</v>
      </c>
      <c r="D49" s="122">
        <v>2365.3979258388435</v>
      </c>
      <c r="E49" s="122">
        <v>2294.4892672258798</v>
      </c>
      <c r="F49" s="122">
        <v>1808.7529297333367</v>
      </c>
      <c r="G49" s="122">
        <v>2122.2743248633119</v>
      </c>
      <c r="H49" s="122">
        <v>2598.0099096130966</v>
      </c>
      <c r="I49" s="122">
        <v>1931.1825007762964</v>
      </c>
      <c r="J49" s="122">
        <v>2312.3295590453308</v>
      </c>
      <c r="K49" s="122">
        <v>1801.0070265745885</v>
      </c>
      <c r="L49" s="122">
        <v>1590.1430413895982</v>
      </c>
      <c r="M49" s="122">
        <v>1998.8692185464079</v>
      </c>
      <c r="N49" s="122">
        <v>2025.0380949641312</v>
      </c>
      <c r="O49" s="122">
        <v>1682.7464714917021</v>
      </c>
      <c r="P49" s="122">
        <v>1716.0973268870127</v>
      </c>
      <c r="Q49" s="122">
        <v>1850.8679056154408</v>
      </c>
      <c r="R49" s="122">
        <v>1659.0990779336273</v>
      </c>
      <c r="S49" s="122">
        <v>1371.0632952339586</v>
      </c>
      <c r="T49" s="122">
        <v>1507.8847557328297</v>
      </c>
      <c r="U49" s="122">
        <v>1700.8990635710618</v>
      </c>
      <c r="V49" s="122">
        <v>1807.1097715151889</v>
      </c>
      <c r="W49" s="122">
        <v>1187.3025344327452</v>
      </c>
      <c r="DA49" s="130" t="s">
        <v>2287</v>
      </c>
    </row>
    <row r="50" spans="1:105" ht="12" customHeight="1" x14ac:dyDescent="0.25">
      <c r="A50" s="97" t="s">
        <v>138</v>
      </c>
      <c r="B50" s="98">
        <v>2177.3446088280489</v>
      </c>
      <c r="C50" s="98">
        <v>2748.7595432617768</v>
      </c>
      <c r="D50" s="98">
        <v>2379.8003547694771</v>
      </c>
      <c r="E50" s="98">
        <v>2307.6491571369261</v>
      </c>
      <c r="F50" s="98">
        <v>1808.6688936118555</v>
      </c>
      <c r="G50" s="98">
        <v>2131.9915395679145</v>
      </c>
      <c r="H50" s="98">
        <v>2621.6302303929069</v>
      </c>
      <c r="I50" s="98">
        <v>1938.7670320056702</v>
      </c>
      <c r="J50" s="98">
        <v>2337.1755201058827</v>
      </c>
      <c r="K50" s="98">
        <v>1810.2416038850488</v>
      </c>
      <c r="L50" s="98">
        <v>1587.2307860008252</v>
      </c>
      <c r="M50" s="98">
        <v>2018.2611343722688</v>
      </c>
      <c r="N50" s="98">
        <v>2043.5630160992675</v>
      </c>
      <c r="O50" s="98">
        <v>1689.6930800631362</v>
      </c>
      <c r="P50" s="98">
        <v>1728.7567000858387</v>
      </c>
      <c r="Q50" s="98">
        <v>1868.7300830125796</v>
      </c>
      <c r="R50" s="98">
        <v>1663.5334093067195</v>
      </c>
      <c r="S50" s="98">
        <v>1363.3707998241584</v>
      </c>
      <c r="T50" s="98">
        <v>1509.582095088499</v>
      </c>
      <c r="U50" s="98">
        <v>1708.6731696781346</v>
      </c>
      <c r="V50" s="98">
        <v>1824.7264317608576</v>
      </c>
      <c r="W50" s="98">
        <v>1174.881222594307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1794.7231667797325</v>
      </c>
      <c r="C54" s="101">
        <v>1899.279543855585</v>
      </c>
      <c r="D54" s="101">
        <v>1864.3406966214015</v>
      </c>
      <c r="E54" s="101">
        <v>1837.523434797479</v>
      </c>
      <c r="F54" s="101">
        <v>1811.7285723985117</v>
      </c>
      <c r="G54" s="101">
        <v>1767.1824896472465</v>
      </c>
      <c r="H54" s="101">
        <v>1761.6019190522343</v>
      </c>
      <c r="I54" s="101">
        <v>1685.7687402829877</v>
      </c>
      <c r="J54" s="101">
        <v>1640.1575767821944</v>
      </c>
      <c r="K54" s="101">
        <v>1571.1979740771362</v>
      </c>
      <c r="L54" s="101">
        <v>1660.9785057953056</v>
      </c>
      <c r="M54" s="101">
        <v>1523.1969303473556</v>
      </c>
      <c r="N54" s="101">
        <v>1571.0893132431295</v>
      </c>
      <c r="O54" s="101">
        <v>1511.7530297333167</v>
      </c>
      <c r="P54" s="101">
        <v>1404.8772907218126</v>
      </c>
      <c r="Q54" s="101">
        <v>1415.9048836787285</v>
      </c>
      <c r="R54" s="101">
        <v>1549.7578017076353</v>
      </c>
      <c r="S54" s="101">
        <v>1553.6980249634139</v>
      </c>
      <c r="T54" s="101">
        <v>1467.4368386345191</v>
      </c>
      <c r="U54" s="101">
        <v>1519.080173801565</v>
      </c>
      <c r="V54" s="101">
        <v>1391.748071056199</v>
      </c>
      <c r="W54" s="101">
        <v>1490.3072626128262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1075.6750209119939</v>
      </c>
      <c r="C58" s="122">
        <v>1130.5283817128038</v>
      </c>
      <c r="D58" s="122">
        <v>944.11441559978402</v>
      </c>
      <c r="E58" s="122">
        <v>933.20328659157065</v>
      </c>
      <c r="F58" s="122">
        <v>934.40386953454197</v>
      </c>
      <c r="G58" s="122">
        <v>848.68043905416221</v>
      </c>
      <c r="H58" s="122">
        <v>888.71545859964601</v>
      </c>
      <c r="I58" s="122">
        <v>757.7313108709883</v>
      </c>
      <c r="J58" s="122">
        <v>737.41323418400259</v>
      </c>
      <c r="K58" s="122">
        <v>675.60734636832422</v>
      </c>
      <c r="L58" s="122">
        <v>749.06410355774688</v>
      </c>
      <c r="M58" s="122">
        <v>707.29312329772029</v>
      </c>
      <c r="N58" s="122">
        <v>695.31504141714197</v>
      </c>
      <c r="O58" s="122">
        <v>666.45513503300197</v>
      </c>
      <c r="P58" s="122">
        <v>641.22498306332375</v>
      </c>
      <c r="Q58" s="122">
        <v>670.79576562768341</v>
      </c>
      <c r="R58" s="122">
        <v>766.63565997916623</v>
      </c>
      <c r="S58" s="122">
        <v>758.04327205371646</v>
      </c>
      <c r="T58" s="122">
        <v>705.83636214014325</v>
      </c>
      <c r="U58" s="122">
        <v>750.50498533070618</v>
      </c>
      <c r="V58" s="122">
        <v>650.21153154008334</v>
      </c>
      <c r="W58" s="122">
        <v>691.27911802962342</v>
      </c>
      <c r="DA58" s="130" t="s">
        <v>2296</v>
      </c>
    </row>
    <row r="59" spans="1:105" ht="12" customHeight="1" x14ac:dyDescent="0.25">
      <c r="A59" s="97" t="s">
        <v>50</v>
      </c>
      <c r="B59" s="98">
        <v>1278.5870848086324</v>
      </c>
      <c r="C59" s="98">
        <v>1627.386584109021</v>
      </c>
      <c r="D59" s="98">
        <v>854.21903970184098</v>
      </c>
      <c r="E59" s="98">
        <v>1194.2803286490191</v>
      </c>
      <c r="F59" s="98">
        <v>1274.946259596119</v>
      </c>
      <c r="G59" s="98">
        <v>1031.3603683232566</v>
      </c>
      <c r="H59" s="98">
        <v>1097.5412407772815</v>
      </c>
      <c r="I59" s="98">
        <v>734.54066840525775</v>
      </c>
      <c r="J59" s="98">
        <v>973.31686133537255</v>
      </c>
      <c r="K59" s="98">
        <v>846.2994444006888</v>
      </c>
      <c r="L59" s="98">
        <v>1004.8264018762318</v>
      </c>
      <c r="M59" s="98">
        <v>981.5560023934155</v>
      </c>
      <c r="N59" s="98">
        <v>773.33414434635267</v>
      </c>
      <c r="O59" s="98">
        <v>727.9124723725082</v>
      </c>
      <c r="P59" s="98">
        <v>813.37973662562183</v>
      </c>
      <c r="Q59" s="98">
        <v>848.33185256978754</v>
      </c>
      <c r="R59" s="98">
        <v>1064.0403296866562</v>
      </c>
      <c r="S59" s="98">
        <v>1057.6802303459203</v>
      </c>
      <c r="T59" s="98">
        <v>919.32867185774433</v>
      </c>
      <c r="U59" s="98">
        <v>1094.7372976889696</v>
      </c>
      <c r="V59" s="98">
        <v>820.42393688672905</v>
      </c>
      <c r="W59" s="98">
        <v>873.53610981604606</v>
      </c>
      <c r="DA59" s="63" t="s">
        <v>2297</v>
      </c>
    </row>
    <row r="60" spans="1:105" ht="12" customHeight="1" x14ac:dyDescent="0.25">
      <c r="A60" s="109" t="s">
        <v>120</v>
      </c>
      <c r="B60" s="33">
        <v>1042.5295310641156</v>
      </c>
      <c r="C60" s="33">
        <v>1053.6811970548356</v>
      </c>
      <c r="D60" s="33">
        <v>956.48578573419491</v>
      </c>
      <c r="E60" s="33">
        <v>898.09568610465135</v>
      </c>
      <c r="F60" s="33">
        <v>891.29723788117781</v>
      </c>
      <c r="G60" s="33">
        <v>827.99208113378211</v>
      </c>
      <c r="H60" s="33">
        <v>868.44882702769678</v>
      </c>
      <c r="I60" s="33">
        <v>759.91222470394359</v>
      </c>
      <c r="J60" s="33">
        <v>712.87793072764077</v>
      </c>
      <c r="K60" s="33">
        <v>655.7692093074786</v>
      </c>
      <c r="L60" s="33">
        <v>714.69242817286454</v>
      </c>
      <c r="M60" s="33">
        <v>669.00434499070639</v>
      </c>
      <c r="N60" s="33">
        <v>685.10139196272655</v>
      </c>
      <c r="O60" s="33">
        <v>657.52453313242017</v>
      </c>
      <c r="P60" s="33">
        <v>615.05254839335339</v>
      </c>
      <c r="Q60" s="33">
        <v>642.15812197376715</v>
      </c>
      <c r="R60" s="33">
        <v>714.8897541721434</v>
      </c>
      <c r="S60" s="33">
        <v>704.6517403150134</v>
      </c>
      <c r="T60" s="33">
        <v>667.80147437487688</v>
      </c>
      <c r="U60" s="33">
        <v>696.13495925086409</v>
      </c>
      <c r="V60" s="33">
        <v>629.49602581838212</v>
      </c>
      <c r="W60" s="33">
        <v>673.88727436895829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21811.385806975202</v>
      </c>
      <c r="C62" s="117">
        <f t="shared" si="21"/>
        <v>22296.914342277712</v>
      </c>
      <c r="D62" s="117">
        <f t="shared" si="21"/>
        <v>20162.629168009033</v>
      </c>
      <c r="E62" s="117">
        <f t="shared" si="21"/>
        <v>19796.687948181261</v>
      </c>
      <c r="F62" s="117">
        <f t="shared" si="21"/>
        <v>19058.223906831732</v>
      </c>
      <c r="G62" s="117">
        <f t="shared" si="21"/>
        <v>20005.163414563631</v>
      </c>
      <c r="H62" s="117">
        <f t="shared" si="21"/>
        <v>18969.079112161402</v>
      </c>
      <c r="I62" s="117">
        <f t="shared" si="21"/>
        <v>19420.446390549278</v>
      </c>
      <c r="J62" s="117">
        <f t="shared" si="21"/>
        <v>18891.014706063423</v>
      </c>
      <c r="K62" s="117">
        <f t="shared" si="21"/>
        <v>18920.074329703555</v>
      </c>
      <c r="L62" s="117">
        <f t="shared" si="21"/>
        <v>19894.635896400927</v>
      </c>
      <c r="M62" s="117">
        <f t="shared" si="21"/>
        <v>18176.641592484702</v>
      </c>
      <c r="N62" s="117">
        <f t="shared" si="21"/>
        <v>18927.954849214624</v>
      </c>
      <c r="O62" s="117">
        <f t="shared" si="21"/>
        <v>17608.394682770038</v>
      </c>
      <c r="P62" s="117">
        <f t="shared" si="21"/>
        <v>17049.568308600741</v>
      </c>
      <c r="Q62" s="117">
        <f t="shared" si="21"/>
        <v>15825.982234870982</v>
      </c>
      <c r="R62" s="117">
        <f t="shared" ref="R62:V62" si="22">R63+R66+R68+R77</f>
        <v>18038.154583478481</v>
      </c>
      <c r="S62" s="117">
        <f t="shared" si="22"/>
        <v>16706.892933783529</v>
      </c>
      <c r="T62" s="117">
        <f t="shared" si="22"/>
        <v>16705.741095401019</v>
      </c>
      <c r="U62" s="117">
        <f t="shared" si="22"/>
        <v>16859.055700662648</v>
      </c>
      <c r="V62" s="117">
        <f t="shared" si="22"/>
        <v>15791.424713867429</v>
      </c>
      <c r="W62" s="117">
        <f t="shared" ref="W62" si="23">W63+W66+W68+W77</f>
        <v>16494.164439311782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18287.245553764238</v>
      </c>
      <c r="C63" s="122">
        <f t="shared" si="24"/>
        <v>18647.930130518227</v>
      </c>
      <c r="D63" s="122">
        <f t="shared" si="24"/>
        <v>16895.378539567671</v>
      </c>
      <c r="E63" s="122">
        <f t="shared" si="24"/>
        <v>16633.381720831647</v>
      </c>
      <c r="F63" s="122">
        <f t="shared" si="24"/>
        <v>15931.082683268865</v>
      </c>
      <c r="G63" s="122">
        <f t="shared" si="24"/>
        <v>16684.218751556036</v>
      </c>
      <c r="H63" s="122">
        <f t="shared" si="24"/>
        <v>15662.009907411395</v>
      </c>
      <c r="I63" s="122">
        <f t="shared" si="24"/>
        <v>16582.047215487037</v>
      </c>
      <c r="J63" s="122">
        <f t="shared" si="24"/>
        <v>16125.25096338649</v>
      </c>
      <c r="K63" s="122">
        <f t="shared" si="24"/>
        <v>16413.727680656964</v>
      </c>
      <c r="L63" s="122">
        <f t="shared" si="24"/>
        <v>17179.769015782073</v>
      </c>
      <c r="M63" s="122">
        <f t="shared" si="24"/>
        <v>15649.56849779398</v>
      </c>
      <c r="N63" s="122">
        <f t="shared" si="24"/>
        <v>16314.520368332935</v>
      </c>
      <c r="O63" s="122">
        <f t="shared" si="24"/>
        <v>15177.080303461791</v>
      </c>
      <c r="P63" s="122">
        <f t="shared" si="24"/>
        <v>14693.389282611668</v>
      </c>
      <c r="Q63" s="122">
        <f t="shared" si="24"/>
        <v>13571.921649067683</v>
      </c>
      <c r="R63" s="122">
        <f t="shared" ref="R63:V63" si="25">SUM(R64:R65)</f>
        <v>15426.184911128583</v>
      </c>
      <c r="S63" s="122">
        <f t="shared" si="25"/>
        <v>14285.966390206187</v>
      </c>
      <c r="T63" s="122">
        <f t="shared" si="25"/>
        <v>14383.729024406353</v>
      </c>
      <c r="U63" s="122">
        <f t="shared" si="25"/>
        <v>14392.104705885928</v>
      </c>
      <c r="V63" s="122">
        <f t="shared" si="25"/>
        <v>13539.62743861566</v>
      </c>
      <c r="W63" s="122">
        <f t="shared" ref="W63" si="26">SUM(W64:W65)</f>
        <v>14099.706808520996</v>
      </c>
      <c r="DA63" s="130" t="s">
        <v>2300</v>
      </c>
    </row>
    <row r="64" spans="1:105" ht="12" customHeight="1" x14ac:dyDescent="0.25">
      <c r="A64" s="97" t="s">
        <v>217</v>
      </c>
      <c r="B64" s="98">
        <v>18080.317833816127</v>
      </c>
      <c r="C64" s="98">
        <v>18439.601070907804</v>
      </c>
      <c r="D64" s="98">
        <v>16708.665612220051</v>
      </c>
      <c r="E64" s="98">
        <v>16449.640336585315</v>
      </c>
      <c r="F64" s="98">
        <v>15753.123279766185</v>
      </c>
      <c r="G64" s="98">
        <v>16496.363631361361</v>
      </c>
      <c r="H64" s="98">
        <v>15483.684733297936</v>
      </c>
      <c r="I64" s="98">
        <v>16392.819990961303</v>
      </c>
      <c r="J64" s="98">
        <v>15940.819398762802</v>
      </c>
      <c r="K64" s="98">
        <v>16225.766345437261</v>
      </c>
      <c r="L64" s="98">
        <v>16978.562195249749</v>
      </c>
      <c r="M64" s="98">
        <v>15464.077151269081</v>
      </c>
      <c r="N64" s="98">
        <v>16117.743468293047</v>
      </c>
      <c r="O64" s="98">
        <v>14991.225504268357</v>
      </c>
      <c r="P64" s="98">
        <v>14512.783757858309</v>
      </c>
      <c r="Q64" s="98">
        <v>13404.075586546749</v>
      </c>
      <c r="R64" s="98">
        <v>15233.964997586214</v>
      </c>
      <c r="S64" s="98">
        <v>14106.159431482256</v>
      </c>
      <c r="T64" s="98">
        <v>14200.005689603175</v>
      </c>
      <c r="U64" s="98">
        <v>14204.625580161975</v>
      </c>
      <c r="V64" s="98">
        <v>13359.410701733699</v>
      </c>
      <c r="W64" s="98">
        <v>13908.969687697099</v>
      </c>
      <c r="DA64" s="63" t="s">
        <v>2301</v>
      </c>
    </row>
    <row r="65" spans="1:105" ht="12" customHeight="1" x14ac:dyDescent="0.25">
      <c r="A65" s="97" t="s">
        <v>53</v>
      </c>
      <c r="B65" s="98">
        <v>206.92771994811224</v>
      </c>
      <c r="C65" s="98">
        <v>208.32905961042178</v>
      </c>
      <c r="D65" s="98">
        <v>186.71292734762008</v>
      </c>
      <c r="E65" s="98">
        <v>183.74138424633077</v>
      </c>
      <c r="F65" s="98">
        <v>177.95940350268111</v>
      </c>
      <c r="G65" s="98">
        <v>187.85512019467646</v>
      </c>
      <c r="H65" s="98">
        <v>178.32517411345862</v>
      </c>
      <c r="I65" s="98">
        <v>189.22722452573535</v>
      </c>
      <c r="J65" s="98">
        <v>184.43156462368825</v>
      </c>
      <c r="K65" s="98">
        <v>187.96133521970469</v>
      </c>
      <c r="L65" s="98">
        <v>201.20682053232247</v>
      </c>
      <c r="M65" s="98">
        <v>185.49134652489872</v>
      </c>
      <c r="N65" s="98">
        <v>196.77690003988752</v>
      </c>
      <c r="O65" s="98">
        <v>185.85479919343467</v>
      </c>
      <c r="P65" s="98">
        <v>180.60552475335859</v>
      </c>
      <c r="Q65" s="98">
        <v>167.84606252093332</v>
      </c>
      <c r="R65" s="98">
        <v>192.21991354236951</v>
      </c>
      <c r="S65" s="98">
        <v>179.80695872393187</v>
      </c>
      <c r="T65" s="98">
        <v>183.72333480317863</v>
      </c>
      <c r="U65" s="98">
        <v>187.47912572395168</v>
      </c>
      <c r="V65" s="98">
        <v>180.21673688196034</v>
      </c>
      <c r="W65" s="98">
        <v>190.73712082389736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2.0236092913087637E-2</v>
      </c>
      <c r="C66" s="122">
        <f t="shared" si="27"/>
        <v>2.7639480759721131E-2</v>
      </c>
      <c r="D66" s="122">
        <f t="shared" si="27"/>
        <v>3.4974553410664737E-2</v>
      </c>
      <c r="E66" s="122">
        <f t="shared" si="27"/>
        <v>4.1949136805467434E-2</v>
      </c>
      <c r="F66" s="122">
        <f t="shared" si="27"/>
        <v>6.4290631130511325E-2</v>
      </c>
      <c r="G66" s="122">
        <f t="shared" si="27"/>
        <v>0.11009500673175023</v>
      </c>
      <c r="H66" s="122">
        <f t="shared" si="27"/>
        <v>0.13712104106404149</v>
      </c>
      <c r="I66" s="122">
        <f t="shared" si="27"/>
        <v>0.17303896303061428</v>
      </c>
      <c r="J66" s="122">
        <f t="shared" si="27"/>
        <v>0.19329895433511174</v>
      </c>
      <c r="K66" s="122">
        <f t="shared" si="27"/>
        <v>0.20454069937771327</v>
      </c>
      <c r="L66" s="122">
        <f t="shared" si="27"/>
        <v>0.4154201289018758</v>
      </c>
      <c r="M66" s="122">
        <f t="shared" si="27"/>
        <v>0.27407886100324774</v>
      </c>
      <c r="N66" s="122">
        <f t="shared" si="27"/>
        <v>0.22984065301847365</v>
      </c>
      <c r="O66" s="122">
        <f t="shared" si="27"/>
        <v>0.23158717018510716</v>
      </c>
      <c r="P66" s="122">
        <f t="shared" si="27"/>
        <v>0.29193985335278588</v>
      </c>
      <c r="Q66" s="122">
        <f t="shared" si="27"/>
        <v>0.27946440325981559</v>
      </c>
      <c r="R66" s="122">
        <f t="shared" si="27"/>
        <v>0.32552415401188156</v>
      </c>
      <c r="S66" s="122">
        <f t="shared" si="27"/>
        <v>0.34965227352916134</v>
      </c>
      <c r="T66" s="122">
        <f t="shared" si="27"/>
        <v>0.4966465518202563</v>
      </c>
      <c r="U66" s="122">
        <f t="shared" si="27"/>
        <v>0.34946579595980565</v>
      </c>
      <c r="V66" s="122">
        <f t="shared" si="27"/>
        <v>0.40487769024970055</v>
      </c>
      <c r="W66" s="122">
        <f t="shared" si="27"/>
        <v>0.66942579984163841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2.0236092913087637E-2</v>
      </c>
      <c r="C67" s="98">
        <f>IF(RES_hhdet_fec!C67=0,0,RES_hhdet_fec!C67*1000*11630/RES_hhdet_num!C62)</f>
        <v>2.7639480759721131E-2</v>
      </c>
      <c r="D67" s="98">
        <f>IF(RES_hhdet_fec!D67=0,0,RES_hhdet_fec!D67*1000*11630/RES_hhdet_num!D62)</f>
        <v>3.4974553410664737E-2</v>
      </c>
      <c r="E67" s="98">
        <f>IF(RES_hhdet_fec!E67=0,0,RES_hhdet_fec!E67*1000*11630/RES_hhdet_num!E62)</f>
        <v>4.1949136805467434E-2</v>
      </c>
      <c r="F67" s="98">
        <f>IF(RES_hhdet_fec!F67=0,0,RES_hhdet_fec!F67*1000*11630/RES_hhdet_num!F62)</f>
        <v>6.4290631130511325E-2</v>
      </c>
      <c r="G67" s="98">
        <f>IF(RES_hhdet_fec!G67=0,0,RES_hhdet_fec!G67*1000*11630/RES_hhdet_num!G62)</f>
        <v>0.11009500673175023</v>
      </c>
      <c r="H67" s="98">
        <f>IF(RES_hhdet_fec!H67=0,0,RES_hhdet_fec!H67*1000*11630/RES_hhdet_num!H62)</f>
        <v>0.13712104106404149</v>
      </c>
      <c r="I67" s="98">
        <f>IF(RES_hhdet_fec!I67=0,0,RES_hhdet_fec!I67*1000*11630/RES_hhdet_num!I62)</f>
        <v>0.17303896303061428</v>
      </c>
      <c r="J67" s="98">
        <f>IF(RES_hhdet_fec!J67=0,0,RES_hhdet_fec!J67*1000*11630/RES_hhdet_num!J62)</f>
        <v>0.19329895433511174</v>
      </c>
      <c r="K67" s="98">
        <f>IF(RES_hhdet_fec!K67=0,0,RES_hhdet_fec!K67*1000*11630/RES_hhdet_num!K62)</f>
        <v>0.20454069937771327</v>
      </c>
      <c r="L67" s="98">
        <f>IF(RES_hhdet_fec!L67=0,0,RES_hhdet_fec!L67*1000*11630/RES_hhdet_num!L62)</f>
        <v>0.4154201289018758</v>
      </c>
      <c r="M67" s="98">
        <f>IF(RES_hhdet_fec!M67=0,0,RES_hhdet_fec!M67*1000*11630/RES_hhdet_num!M62)</f>
        <v>0.27407886100324774</v>
      </c>
      <c r="N67" s="98">
        <f>IF(RES_hhdet_fec!N67=0,0,RES_hhdet_fec!N67*1000*11630/RES_hhdet_num!N62)</f>
        <v>0.22984065301847365</v>
      </c>
      <c r="O67" s="98">
        <f>IF(RES_hhdet_fec!O67=0,0,RES_hhdet_fec!O67*1000*11630/RES_hhdet_num!O62)</f>
        <v>0.23158717018510716</v>
      </c>
      <c r="P67" s="98">
        <f>IF(RES_hhdet_fec!P67=0,0,RES_hhdet_fec!P67*1000*11630/RES_hhdet_num!P62)</f>
        <v>0.29193985335278588</v>
      </c>
      <c r="Q67" s="98">
        <f>IF(RES_hhdet_fec!Q67=0,0,RES_hhdet_fec!Q67*1000*11630/RES_hhdet_num!Q62)</f>
        <v>0.27946440325981559</v>
      </c>
      <c r="R67" s="98">
        <f>IF(RES_hhdet_fec!R67=0,0,RES_hhdet_fec!R67*1000*11630/RES_hhdet_num!R62)</f>
        <v>0.32552415401188156</v>
      </c>
      <c r="S67" s="98">
        <f>IF(RES_hhdet_fec!S67=0,0,RES_hhdet_fec!S67*1000*11630/RES_hhdet_num!S62)</f>
        <v>0.34965227352916134</v>
      </c>
      <c r="T67" s="98">
        <f>IF(RES_hhdet_fec!T67=0,0,RES_hhdet_fec!T67*1000*11630/RES_hhdet_num!T62)</f>
        <v>0.4966465518202563</v>
      </c>
      <c r="U67" s="98">
        <f>IF(RES_hhdet_fec!U67=0,0,RES_hhdet_fec!U67*1000*11630/RES_hhdet_num!U62)</f>
        <v>0.34946579595980565</v>
      </c>
      <c r="V67" s="98">
        <f>IF(RES_hhdet_fec!V67=0,0,RES_hhdet_fec!V67*1000*11630/RES_hhdet_num!V62)</f>
        <v>0.40487769024970055</v>
      </c>
      <c r="W67" s="98">
        <f>IF(RES_hhdet_fec!W67=0,0,RES_hhdet_fec!W67*1000*11630/RES_hhdet_num!W62)</f>
        <v>0.66942579984163841</v>
      </c>
      <c r="DA67" s="63" t="s">
        <v>2304</v>
      </c>
    </row>
    <row r="68" spans="1:105" ht="12" customHeight="1" x14ac:dyDescent="0.25">
      <c r="A68" s="121" t="s">
        <v>55</v>
      </c>
      <c r="B68" s="122">
        <v>2194.1782439710123</v>
      </c>
      <c r="C68" s="122">
        <v>2271.3130726884983</v>
      </c>
      <c r="D68" s="122">
        <v>2154.6341243088068</v>
      </c>
      <c r="E68" s="122">
        <v>2049.7004119028479</v>
      </c>
      <c r="F68" s="122">
        <v>2021.6651638158446</v>
      </c>
      <c r="G68" s="122">
        <v>2233.3320366952412</v>
      </c>
      <c r="H68" s="122">
        <v>2193.6532815329197</v>
      </c>
      <c r="I68" s="122">
        <v>1870.7056997537404</v>
      </c>
      <c r="J68" s="122">
        <v>1808.0637560628784</v>
      </c>
      <c r="K68" s="122">
        <v>1711.0828828589395</v>
      </c>
      <c r="L68" s="122">
        <v>1772.7630932460811</v>
      </c>
      <c r="M68" s="122">
        <v>1647.2628228157434</v>
      </c>
      <c r="N68" s="122">
        <v>1723.4741061252298</v>
      </c>
      <c r="O68" s="122">
        <v>1604.0384189033457</v>
      </c>
      <c r="P68" s="122">
        <v>1536.9383572757354</v>
      </c>
      <c r="Q68" s="122">
        <v>1432.7458224842671</v>
      </c>
      <c r="R68" s="122">
        <v>1625.4162080691785</v>
      </c>
      <c r="S68" s="122">
        <v>1504.0050849150805</v>
      </c>
      <c r="T68" s="122">
        <v>1452.9775053451656</v>
      </c>
      <c r="U68" s="122">
        <v>1500.7721853776322</v>
      </c>
      <c r="V68" s="122">
        <v>1392.3653641415654</v>
      </c>
      <c r="W68" s="122">
        <v>1449.7118453157088</v>
      </c>
      <c r="DA68" s="130" t="s">
        <v>2305</v>
      </c>
    </row>
    <row r="69" spans="1:105" ht="12" customHeight="1" x14ac:dyDescent="0.25">
      <c r="A69" s="97" t="s">
        <v>134</v>
      </c>
      <c r="B69" s="98">
        <v>2207.1230430818832</v>
      </c>
      <c r="C69" s="98">
        <v>2283.405244884415</v>
      </c>
      <c r="D69" s="98">
        <v>2164.3840047561298</v>
      </c>
      <c r="E69" s="98">
        <v>2057.2221047884937</v>
      </c>
      <c r="F69" s="98">
        <v>2029.4596334170446</v>
      </c>
      <c r="G69" s="98">
        <v>2248.9164018180827</v>
      </c>
      <c r="H69" s="98">
        <v>2207.6974241216221</v>
      </c>
      <c r="I69" s="98">
        <v>1876.7923604713951</v>
      </c>
      <c r="J69" s="98">
        <v>1813.6644741031894</v>
      </c>
      <c r="K69" s="98">
        <v>1716.0132174407272</v>
      </c>
      <c r="L69" s="98">
        <v>1776.7499402183767</v>
      </c>
      <c r="M69" s="98">
        <v>1651.4642921427192</v>
      </c>
      <c r="N69" s="98">
        <v>1728.3644429073531</v>
      </c>
      <c r="O69" s="98">
        <v>1606.8213180558541</v>
      </c>
      <c r="P69" s="98">
        <v>1541.7163879911107</v>
      </c>
      <c r="Q69" s="98">
        <v>1434.2732179506825</v>
      </c>
      <c r="R69" s="98">
        <v>1629.6603334927022</v>
      </c>
      <c r="S69" s="98">
        <v>1504.9827325323922</v>
      </c>
      <c r="T69" s="98">
        <v>1455.150377711921</v>
      </c>
      <c r="U69" s="98">
        <v>1502.086431757939</v>
      </c>
      <c r="V69" s="98">
        <v>1393.6308956286298</v>
      </c>
      <c r="W69" s="98">
        <v>1449.5669664834297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1794.7231667797325</v>
      </c>
      <c r="C73" s="101">
        <v>1896.0696275202802</v>
      </c>
      <c r="D73" s="101">
        <v>1852.445607511112</v>
      </c>
      <c r="E73" s="101">
        <v>1815.0496806668277</v>
      </c>
      <c r="F73" s="101">
        <v>1777.2415663351883</v>
      </c>
      <c r="G73" s="101">
        <v>1736.5635008588479</v>
      </c>
      <c r="H73" s="101">
        <v>1749.958230872174</v>
      </c>
      <c r="I73" s="101">
        <v>1681.7040506084529</v>
      </c>
      <c r="J73" s="101">
        <v>1638.8595251556962</v>
      </c>
      <c r="K73" s="101">
        <v>1565.8349413633327</v>
      </c>
      <c r="L73" s="101">
        <v>1654.9175762271166</v>
      </c>
      <c r="M73" s="101">
        <v>1522.2383303431384</v>
      </c>
      <c r="N73" s="101">
        <v>1576.6453691546878</v>
      </c>
      <c r="O73" s="101">
        <v>1520.1164618673083</v>
      </c>
      <c r="P73" s="101">
        <v>1392.5585542439251</v>
      </c>
      <c r="Q73" s="101">
        <v>1386.5586272606508</v>
      </c>
      <c r="R73" s="101">
        <v>1496.7852126772718</v>
      </c>
      <c r="S73" s="101">
        <v>1474.4131844984638</v>
      </c>
      <c r="T73" s="101">
        <v>1386.9659933064236</v>
      </c>
      <c r="U73" s="101">
        <v>1460.8225566383721</v>
      </c>
      <c r="V73" s="101">
        <v>1353.7486559580664</v>
      </c>
      <c r="W73" s="101">
        <v>1454.1457720892868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1329.9417731470378</v>
      </c>
      <c r="C77" s="122">
        <v>1377.6434995902271</v>
      </c>
      <c r="D77" s="122">
        <v>1112.5815295791422</v>
      </c>
      <c r="E77" s="122">
        <v>1113.5638663099633</v>
      </c>
      <c r="F77" s="122">
        <v>1105.4117691158899</v>
      </c>
      <c r="G77" s="122">
        <v>1087.5025313056201</v>
      </c>
      <c r="H77" s="122">
        <v>1113.2788021760232</v>
      </c>
      <c r="I77" s="122">
        <v>967.52043634546931</v>
      </c>
      <c r="J77" s="122">
        <v>957.50668765971909</v>
      </c>
      <c r="K77" s="122">
        <v>795.05922548827368</v>
      </c>
      <c r="L77" s="122">
        <v>941.68836724386892</v>
      </c>
      <c r="M77" s="122">
        <v>879.53619301397646</v>
      </c>
      <c r="N77" s="122">
        <v>889.73053410344232</v>
      </c>
      <c r="O77" s="122">
        <v>827.04437323471677</v>
      </c>
      <c r="P77" s="122">
        <v>818.94872885998382</v>
      </c>
      <c r="Q77" s="122">
        <v>821.03529891577318</v>
      </c>
      <c r="R77" s="122">
        <v>986.22794012670954</v>
      </c>
      <c r="S77" s="122">
        <v>916.57180638873149</v>
      </c>
      <c r="T77" s="122">
        <v>868.53791909768154</v>
      </c>
      <c r="U77" s="122">
        <v>965.82934360312788</v>
      </c>
      <c r="V77" s="122">
        <v>859.02703341995493</v>
      </c>
      <c r="W77" s="122">
        <v>944.07635967523515</v>
      </c>
      <c r="DA77" s="130" t="s">
        <v>2314</v>
      </c>
    </row>
    <row r="78" spans="1:105" ht="12" customHeight="1" x14ac:dyDescent="0.25">
      <c r="A78" s="97" t="s">
        <v>192</v>
      </c>
      <c r="B78" s="98">
        <v>1355.950994286083</v>
      </c>
      <c r="C78" s="98">
        <v>1407.2132495027481</v>
      </c>
      <c r="D78" s="98">
        <v>1126.2496061898721</v>
      </c>
      <c r="E78" s="98">
        <v>1130.9575783847813</v>
      </c>
      <c r="F78" s="98">
        <v>1121.1897927544492</v>
      </c>
      <c r="G78" s="98">
        <v>1105.1449988332156</v>
      </c>
      <c r="H78" s="98">
        <v>1129.4659813174978</v>
      </c>
      <c r="I78" s="98">
        <v>983.20716445465087</v>
      </c>
      <c r="J78" s="98">
        <v>978.50777935211147</v>
      </c>
      <c r="K78" s="98">
        <v>809.69400798682909</v>
      </c>
      <c r="L78" s="98">
        <v>961.32989231335387</v>
      </c>
      <c r="M78" s="98">
        <v>895.60297897976898</v>
      </c>
      <c r="N78" s="98">
        <v>903.50177779447142</v>
      </c>
      <c r="O78" s="98">
        <v>838.435119392827</v>
      </c>
      <c r="P78" s="98">
        <v>833.30314509241418</v>
      </c>
      <c r="Q78" s="98">
        <v>834.15110538999181</v>
      </c>
      <c r="R78" s="98">
        <v>1006.5308229352261</v>
      </c>
      <c r="S78" s="98">
        <v>933.11142045355064</v>
      </c>
      <c r="T78" s="98">
        <v>883.77166289373395</v>
      </c>
      <c r="U78" s="98">
        <v>984.94884652798692</v>
      </c>
      <c r="V78" s="98">
        <v>874.22714692108445</v>
      </c>
      <c r="W78" s="98">
        <v>961.87903837676402</v>
      </c>
      <c r="DA78" s="63" t="s">
        <v>2315</v>
      </c>
    </row>
    <row r="79" spans="1:105" ht="12" customHeight="1" x14ac:dyDescent="0.25">
      <c r="A79" s="109" t="s">
        <v>120</v>
      </c>
      <c r="B79" s="33">
        <v>1042.5295310641152</v>
      </c>
      <c r="C79" s="33">
        <v>1052.7296098670395</v>
      </c>
      <c r="D79" s="33">
        <v>955.23235098400835</v>
      </c>
      <c r="E79" s="33">
        <v>894.94545595667864</v>
      </c>
      <c r="F79" s="33">
        <v>885.67176574516759</v>
      </c>
      <c r="G79" s="33">
        <v>823.51304577988458</v>
      </c>
      <c r="H79" s="33">
        <v>867.32591386459319</v>
      </c>
      <c r="I79" s="33">
        <v>759.66564619086148</v>
      </c>
      <c r="J79" s="33">
        <v>712.15606239698764</v>
      </c>
      <c r="K79" s="33">
        <v>654.32279144396307</v>
      </c>
      <c r="L79" s="33">
        <v>713.58073702684339</v>
      </c>
      <c r="M79" s="33">
        <v>669.43569472449644</v>
      </c>
      <c r="N79" s="33">
        <v>688.72262483546547</v>
      </c>
      <c r="O79" s="33">
        <v>661.85086984849556</v>
      </c>
      <c r="P79" s="33">
        <v>614.81045106398983</v>
      </c>
      <c r="Q79" s="33">
        <v>636.89987294738592</v>
      </c>
      <c r="R79" s="33">
        <v>703.35496677055596</v>
      </c>
      <c r="S79" s="33">
        <v>688.39067388842386</v>
      </c>
      <c r="T79" s="33">
        <v>657.26795450695818</v>
      </c>
      <c r="U79" s="33">
        <v>696.31200051076883</v>
      </c>
      <c r="V79" s="33">
        <v>640.91676458858171</v>
      </c>
      <c r="W79" s="33">
        <v>686.09357060617856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24288.988025463732</v>
      </c>
      <c r="C81" s="117">
        <f t="shared" si="28"/>
        <v>24161.874253838276</v>
      </c>
      <c r="D81" s="117">
        <f t="shared" si="28"/>
        <v>21902.353583429278</v>
      </c>
      <c r="E81" s="117">
        <f t="shared" si="28"/>
        <v>23340.033451376145</v>
      </c>
      <c r="F81" s="117">
        <f t="shared" si="28"/>
        <v>22595.585123603392</v>
      </c>
      <c r="G81" s="117">
        <f t="shared" si="28"/>
        <v>19724.252789196511</v>
      </c>
      <c r="H81" s="117">
        <f t="shared" si="28"/>
        <v>18471.862666899826</v>
      </c>
      <c r="I81" s="117">
        <f t="shared" si="28"/>
        <v>21560.40914252746</v>
      </c>
      <c r="J81" s="117">
        <f t="shared" si="28"/>
        <v>20285.538217288471</v>
      </c>
      <c r="K81" s="117">
        <f t="shared" si="28"/>
        <v>20443.46191532322</v>
      </c>
      <c r="L81" s="117">
        <f t="shared" si="28"/>
        <v>20981.203947842194</v>
      </c>
      <c r="M81" s="117">
        <f t="shared" si="28"/>
        <v>18225.426965959727</v>
      </c>
      <c r="N81" s="117">
        <f t="shared" si="28"/>
        <v>19233.004931830787</v>
      </c>
      <c r="O81" s="117">
        <f t="shared" si="28"/>
        <v>18134.564634433256</v>
      </c>
      <c r="P81" s="117">
        <f t="shared" si="28"/>
        <v>17525.623835015562</v>
      </c>
      <c r="Q81" s="117">
        <f t="shared" si="28"/>
        <v>16760.31144273435</v>
      </c>
      <c r="R81" s="117">
        <f t="shared" ref="R81:V81" si="29">R82+R85+R87+R100</f>
        <v>17661.18559779536</v>
      </c>
      <c r="S81" s="117">
        <f t="shared" si="29"/>
        <v>17785.777856343142</v>
      </c>
      <c r="T81" s="117">
        <f t="shared" si="29"/>
        <v>17746.311024877283</v>
      </c>
      <c r="U81" s="117">
        <f t="shared" si="29"/>
        <v>16874.26857846104</v>
      </c>
      <c r="V81" s="117">
        <f t="shared" si="29"/>
        <v>17181.57940944397</v>
      </c>
      <c r="W81" s="117">
        <f t="shared" ref="W81" si="30">W82+W85+W87+W100</f>
        <v>16765.128460795902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20659.829065465165</v>
      </c>
      <c r="C82" s="122">
        <f t="shared" si="31"/>
        <v>20490.574526544373</v>
      </c>
      <c r="D82" s="122">
        <f t="shared" si="31"/>
        <v>18575.283085770971</v>
      </c>
      <c r="E82" s="122">
        <f t="shared" si="31"/>
        <v>19894.176682602862</v>
      </c>
      <c r="F82" s="122">
        <f t="shared" si="31"/>
        <v>19188.571276937997</v>
      </c>
      <c r="G82" s="122">
        <f t="shared" si="31"/>
        <v>16689.221661672789</v>
      </c>
      <c r="H82" s="122">
        <f t="shared" si="31"/>
        <v>15487.498774347207</v>
      </c>
      <c r="I82" s="122">
        <f t="shared" si="31"/>
        <v>18691.706490442848</v>
      </c>
      <c r="J82" s="122">
        <f t="shared" si="31"/>
        <v>17578.994501090805</v>
      </c>
      <c r="K82" s="122">
        <f t="shared" si="31"/>
        <v>17964.290904095542</v>
      </c>
      <c r="L82" s="122">
        <f t="shared" si="31"/>
        <v>18362.740238488343</v>
      </c>
      <c r="M82" s="122">
        <f t="shared" si="31"/>
        <v>15927.665976734572</v>
      </c>
      <c r="N82" s="122">
        <f t="shared" si="31"/>
        <v>16828.120869461582</v>
      </c>
      <c r="O82" s="122">
        <f t="shared" si="31"/>
        <v>15857.77669461595</v>
      </c>
      <c r="P82" s="122">
        <f t="shared" si="31"/>
        <v>15318.270573339269</v>
      </c>
      <c r="Q82" s="122">
        <f t="shared" si="31"/>
        <v>14606.444095923198</v>
      </c>
      <c r="R82" s="122">
        <f t="shared" ref="R82:V82" si="32">SUM(R83:R84)</f>
        <v>15353.027668777062</v>
      </c>
      <c r="S82" s="122">
        <f t="shared" si="32"/>
        <v>15464.160049044591</v>
      </c>
      <c r="T82" s="122">
        <f t="shared" si="32"/>
        <v>15462.692903301158</v>
      </c>
      <c r="U82" s="122">
        <f t="shared" si="32"/>
        <v>14642.60161342583</v>
      </c>
      <c r="V82" s="122">
        <f t="shared" si="32"/>
        <v>14952.281687691073</v>
      </c>
      <c r="W82" s="122">
        <f t="shared" ref="W82" si="33">SUM(W83:W84)</f>
        <v>14555.67189297012</v>
      </c>
      <c r="DA82" s="130" t="s">
        <v>2318</v>
      </c>
    </row>
    <row r="83" spans="1:105" ht="12" customHeight="1" x14ac:dyDescent="0.25">
      <c r="A83" s="97" t="s">
        <v>204</v>
      </c>
      <c r="B83" s="98">
        <v>20575.753781335177</v>
      </c>
      <c r="C83" s="98">
        <v>20407.76452462739</v>
      </c>
      <c r="D83" s="98">
        <v>18499.871758664231</v>
      </c>
      <c r="E83" s="98">
        <v>19812.875528597568</v>
      </c>
      <c r="F83" s="98">
        <v>19109.68205881671</v>
      </c>
      <c r="G83" s="98">
        <v>16620.678946363751</v>
      </c>
      <c r="H83" s="98">
        <v>15422.776539973489</v>
      </c>
      <c r="I83" s="98">
        <v>18611.88231461485</v>
      </c>
      <c r="J83" s="98">
        <v>17502.64412736064</v>
      </c>
      <c r="K83" s="98">
        <v>17885.486909433843</v>
      </c>
      <c r="L83" s="98">
        <v>18280.109328569983</v>
      </c>
      <c r="M83" s="98">
        <v>15854.958764621724</v>
      </c>
      <c r="N83" s="98">
        <v>16749.555129071538</v>
      </c>
      <c r="O83" s="98">
        <v>15782.238295341298</v>
      </c>
      <c r="P83" s="98">
        <v>15245.130840531907</v>
      </c>
      <c r="Q83" s="98">
        <v>14536.381636685135</v>
      </c>
      <c r="R83" s="98">
        <v>15279.1181777408</v>
      </c>
      <c r="S83" s="98">
        <v>15389.002868558979</v>
      </c>
      <c r="T83" s="98">
        <v>15386.631832966097</v>
      </c>
      <c r="U83" s="98">
        <v>14569.557549010608</v>
      </c>
      <c r="V83" s="98">
        <v>14876.409479511018</v>
      </c>
      <c r="W83" s="98">
        <v>14480.86270817631</v>
      </c>
      <c r="DA83" s="63" t="s">
        <v>2319</v>
      </c>
    </row>
    <row r="84" spans="1:105" ht="12" customHeight="1" x14ac:dyDescent="0.25">
      <c r="A84" s="97" t="s">
        <v>53</v>
      </c>
      <c r="B84" s="98">
        <v>84.075284129987722</v>
      </c>
      <c r="C84" s="98">
        <v>82.810001916981889</v>
      </c>
      <c r="D84" s="98">
        <v>75.411327106739691</v>
      </c>
      <c r="E84" s="98">
        <v>81.301154005293867</v>
      </c>
      <c r="F84" s="98">
        <v>78.889218121286589</v>
      </c>
      <c r="G84" s="98">
        <v>68.542715309037888</v>
      </c>
      <c r="H84" s="98">
        <v>64.722234373716688</v>
      </c>
      <c r="I84" s="98">
        <v>79.824175827998886</v>
      </c>
      <c r="J84" s="98">
        <v>76.350373730165813</v>
      </c>
      <c r="K84" s="98">
        <v>78.803994661698724</v>
      </c>
      <c r="L84" s="98">
        <v>82.630909918359649</v>
      </c>
      <c r="M84" s="98">
        <v>72.707212112847884</v>
      </c>
      <c r="N84" s="98">
        <v>78.565740390043629</v>
      </c>
      <c r="O84" s="98">
        <v>75.53839927465134</v>
      </c>
      <c r="P84" s="98">
        <v>73.139732807362392</v>
      </c>
      <c r="Q84" s="98">
        <v>70.062459238062686</v>
      </c>
      <c r="R84" s="98">
        <v>73.90949103626123</v>
      </c>
      <c r="S84" s="98">
        <v>75.157180485612187</v>
      </c>
      <c r="T84" s="98">
        <v>76.061070335062041</v>
      </c>
      <c r="U84" s="98">
        <v>73.044064415221897</v>
      </c>
      <c r="V84" s="98">
        <v>75.872208180054486</v>
      </c>
      <c r="W84" s="98">
        <v>74.809184793810104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2.0921234196542012E-2</v>
      </c>
      <c r="C85" s="122">
        <f t="shared" si="34"/>
        <v>2.6715214933510562E-2</v>
      </c>
      <c r="D85" s="122">
        <f t="shared" si="34"/>
        <v>3.5539108044177967E-2</v>
      </c>
      <c r="E85" s="122">
        <f t="shared" si="34"/>
        <v>4.2164752856510633E-2</v>
      </c>
      <c r="F85" s="122">
        <f t="shared" si="34"/>
        <v>6.4354084051464519E-2</v>
      </c>
      <c r="G85" s="122">
        <f t="shared" si="34"/>
        <v>9.8246194587982935E-2</v>
      </c>
      <c r="H85" s="122">
        <f t="shared" si="34"/>
        <v>0.11817650706146271</v>
      </c>
      <c r="I85" s="122">
        <f t="shared" si="34"/>
        <v>0.14923480487768542</v>
      </c>
      <c r="J85" s="122">
        <f t="shared" si="34"/>
        <v>0.17593045702679377</v>
      </c>
      <c r="K85" s="122">
        <f t="shared" si="34"/>
        <v>0.19256405463717183</v>
      </c>
      <c r="L85" s="122">
        <f t="shared" si="34"/>
        <v>0.41369732031447631</v>
      </c>
      <c r="M85" s="122">
        <f t="shared" si="34"/>
        <v>0.28972579344168919</v>
      </c>
      <c r="N85" s="122">
        <f t="shared" si="34"/>
        <v>0.24394203851449034</v>
      </c>
      <c r="O85" s="122">
        <f t="shared" si="34"/>
        <v>0.24544941755946839</v>
      </c>
      <c r="P85" s="122">
        <f t="shared" si="34"/>
        <v>0.30401542477813548</v>
      </c>
      <c r="Q85" s="122">
        <f t="shared" si="34"/>
        <v>0.28618327917402331</v>
      </c>
      <c r="R85" s="122">
        <f t="shared" si="34"/>
        <v>0.33320808312523104</v>
      </c>
      <c r="S85" s="122">
        <f t="shared" si="34"/>
        <v>0.35763656731780874</v>
      </c>
      <c r="T85" s="122">
        <f t="shared" si="34"/>
        <v>0.51028100812286081</v>
      </c>
      <c r="U85" s="122">
        <f t="shared" si="34"/>
        <v>0.36621632450348018</v>
      </c>
      <c r="V85" s="122">
        <f t="shared" si="34"/>
        <v>0.41604724781679575</v>
      </c>
      <c r="W85" s="122">
        <f t="shared" si="34"/>
        <v>0.67995818306534594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2.0921234196542012E-2</v>
      </c>
      <c r="C86" s="98">
        <f>IF(RES_hhdet_fec!C86=0,0,RES_hhdet_fec!C86*1000*11630/RES_hhdet_num!C81)</f>
        <v>2.6715214933510562E-2</v>
      </c>
      <c r="D86" s="98">
        <f>IF(RES_hhdet_fec!D86=0,0,RES_hhdet_fec!D86*1000*11630/RES_hhdet_num!D81)</f>
        <v>3.5539108044177967E-2</v>
      </c>
      <c r="E86" s="98">
        <f>IF(RES_hhdet_fec!E86=0,0,RES_hhdet_fec!E86*1000*11630/RES_hhdet_num!E81)</f>
        <v>4.2164752856510633E-2</v>
      </c>
      <c r="F86" s="98">
        <f>IF(RES_hhdet_fec!F86=0,0,RES_hhdet_fec!F86*1000*11630/RES_hhdet_num!F81)</f>
        <v>6.4354084051464519E-2</v>
      </c>
      <c r="G86" s="98">
        <f>IF(RES_hhdet_fec!G86=0,0,RES_hhdet_fec!G86*1000*11630/RES_hhdet_num!G81)</f>
        <v>9.8246194587982935E-2</v>
      </c>
      <c r="H86" s="98">
        <f>IF(RES_hhdet_fec!H86=0,0,RES_hhdet_fec!H86*1000*11630/RES_hhdet_num!H81)</f>
        <v>0.11817650706146271</v>
      </c>
      <c r="I86" s="98">
        <f>IF(RES_hhdet_fec!I86=0,0,RES_hhdet_fec!I86*1000*11630/RES_hhdet_num!I81)</f>
        <v>0.14923480487768542</v>
      </c>
      <c r="J86" s="98">
        <f>IF(RES_hhdet_fec!J86=0,0,RES_hhdet_fec!J86*1000*11630/RES_hhdet_num!J81)</f>
        <v>0.17593045702679377</v>
      </c>
      <c r="K86" s="98">
        <f>IF(RES_hhdet_fec!K86=0,0,RES_hhdet_fec!K86*1000*11630/RES_hhdet_num!K81)</f>
        <v>0.19256405463717183</v>
      </c>
      <c r="L86" s="98">
        <f>IF(RES_hhdet_fec!L86=0,0,RES_hhdet_fec!L86*1000*11630/RES_hhdet_num!L81)</f>
        <v>0.41369732031447631</v>
      </c>
      <c r="M86" s="98">
        <f>IF(RES_hhdet_fec!M86=0,0,RES_hhdet_fec!M86*1000*11630/RES_hhdet_num!M81)</f>
        <v>0.28972579344168919</v>
      </c>
      <c r="N86" s="98">
        <f>IF(RES_hhdet_fec!N86=0,0,RES_hhdet_fec!N86*1000*11630/RES_hhdet_num!N81)</f>
        <v>0.24394203851449034</v>
      </c>
      <c r="O86" s="98">
        <f>IF(RES_hhdet_fec!O86=0,0,RES_hhdet_fec!O86*1000*11630/RES_hhdet_num!O81)</f>
        <v>0.24544941755946839</v>
      </c>
      <c r="P86" s="98">
        <f>IF(RES_hhdet_fec!P86=0,0,RES_hhdet_fec!P86*1000*11630/RES_hhdet_num!P81)</f>
        <v>0.30401542477813548</v>
      </c>
      <c r="Q86" s="98">
        <f>IF(RES_hhdet_fec!Q86=0,0,RES_hhdet_fec!Q86*1000*11630/RES_hhdet_num!Q81)</f>
        <v>0.28618327917402331</v>
      </c>
      <c r="R86" s="98">
        <f>IF(RES_hhdet_fec!R86=0,0,RES_hhdet_fec!R86*1000*11630/RES_hhdet_num!R81)</f>
        <v>0.33320808312523104</v>
      </c>
      <c r="S86" s="98">
        <f>IF(RES_hhdet_fec!S86=0,0,RES_hhdet_fec!S86*1000*11630/RES_hhdet_num!S81)</f>
        <v>0.35763656731780874</v>
      </c>
      <c r="T86" s="98">
        <f>IF(RES_hhdet_fec!T86=0,0,RES_hhdet_fec!T86*1000*11630/RES_hhdet_num!T81)</f>
        <v>0.51028100812286081</v>
      </c>
      <c r="U86" s="98">
        <f>IF(RES_hhdet_fec!U86=0,0,RES_hhdet_fec!U86*1000*11630/RES_hhdet_num!U81)</f>
        <v>0.36621632450348018</v>
      </c>
      <c r="V86" s="98">
        <f>IF(RES_hhdet_fec!V86=0,0,RES_hhdet_fec!V86*1000*11630/RES_hhdet_num!V81)</f>
        <v>0.41604724781679575</v>
      </c>
      <c r="W86" s="98">
        <f>IF(RES_hhdet_fec!W86=0,0,RES_hhdet_fec!W86*1000*11630/RES_hhdet_num!W81)</f>
        <v>0.67995818306534594</v>
      </c>
      <c r="DA86" s="63" t="s">
        <v>2322</v>
      </c>
    </row>
    <row r="87" spans="1:105" ht="12" customHeight="1" x14ac:dyDescent="0.25">
      <c r="A87" s="121" t="s">
        <v>55</v>
      </c>
      <c r="B87" s="122">
        <v>2392.1215026997706</v>
      </c>
      <c r="C87" s="122">
        <v>2411.6390864942036</v>
      </c>
      <c r="D87" s="122">
        <v>2281.0448984734285</v>
      </c>
      <c r="E87" s="122">
        <v>2333.5095347152333</v>
      </c>
      <c r="F87" s="122">
        <v>2295.8659554761743</v>
      </c>
      <c r="G87" s="122">
        <v>2098.2016890763634</v>
      </c>
      <c r="H87" s="122">
        <v>2020.3372668789209</v>
      </c>
      <c r="I87" s="122">
        <v>1937.9595703227719</v>
      </c>
      <c r="J87" s="122">
        <v>1797.3348258711751</v>
      </c>
      <c r="K87" s="122">
        <v>1695.7842643266363</v>
      </c>
      <c r="L87" s="122">
        <v>1710.8042494486785</v>
      </c>
      <c r="M87" s="122">
        <v>1492.1736273492975</v>
      </c>
      <c r="N87" s="122">
        <v>1574.1067371510626</v>
      </c>
      <c r="O87" s="122">
        <v>1483.8971924218351</v>
      </c>
      <c r="P87" s="122">
        <v>1427.1496485990551</v>
      </c>
      <c r="Q87" s="122">
        <v>1366.655260503107</v>
      </c>
      <c r="R87" s="122">
        <v>1436.902277965452</v>
      </c>
      <c r="S87" s="122">
        <v>1443.7041503400872</v>
      </c>
      <c r="T87" s="122">
        <v>1431.6343937335432</v>
      </c>
      <c r="U87" s="122">
        <v>1374.3548750262828</v>
      </c>
      <c r="V87" s="122">
        <v>1405.2008969979838</v>
      </c>
      <c r="W87" s="122">
        <v>1378.5895193196486</v>
      </c>
      <c r="DA87" s="130" t="s">
        <v>2323</v>
      </c>
    </row>
    <row r="88" spans="1:105" ht="12" customHeight="1" x14ac:dyDescent="0.25">
      <c r="A88" s="97" t="s">
        <v>132</v>
      </c>
      <c r="B88" s="98">
        <v>2450.0785371175007</v>
      </c>
      <c r="C88" s="98">
        <v>2459.7363494975939</v>
      </c>
      <c r="D88" s="98">
        <v>2318.7079803932688</v>
      </c>
      <c r="E88" s="98">
        <v>2376.2732777304154</v>
      </c>
      <c r="F88" s="98">
        <v>2335.6958624406757</v>
      </c>
      <c r="G88" s="98">
        <v>2123.6123469191584</v>
      </c>
      <c r="H88" s="98">
        <v>2038.014033315731</v>
      </c>
      <c r="I88" s="98">
        <v>1953.7153354237116</v>
      </c>
      <c r="J88" s="98">
        <v>1806.4062136650432</v>
      </c>
      <c r="K88" s="98">
        <v>1702.9774699095387</v>
      </c>
      <c r="L88" s="98">
        <v>1713.8314236982631</v>
      </c>
      <c r="M88" s="98">
        <v>1490.508365508367</v>
      </c>
      <c r="N88" s="98">
        <v>1573.9254012943095</v>
      </c>
      <c r="O88" s="98">
        <v>1481.7679083932444</v>
      </c>
      <c r="P88" s="98">
        <v>1428.837948258715</v>
      </c>
      <c r="Q88" s="98">
        <v>1365.7864181087</v>
      </c>
      <c r="R88" s="98">
        <v>1433.5994790876457</v>
      </c>
      <c r="S88" s="98">
        <v>1441.9656749356309</v>
      </c>
      <c r="T88" s="98">
        <v>1433.1358595210322</v>
      </c>
      <c r="U88" s="98">
        <v>1369.84055098299</v>
      </c>
      <c r="V88" s="98">
        <v>1409.3979483636592</v>
      </c>
      <c r="W88" s="98">
        <v>1374.177225921816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1794.7231667797328</v>
      </c>
      <c r="C96" s="101">
        <v>1896.7826050195451</v>
      </c>
      <c r="D96" s="101">
        <v>1852.7716871732619</v>
      </c>
      <c r="E96" s="101">
        <v>1816.9347366471977</v>
      </c>
      <c r="F96" s="101">
        <v>1783.1084750469845</v>
      </c>
      <c r="G96" s="101">
        <v>1744.5579702797884</v>
      </c>
      <c r="H96" s="101">
        <v>1754.6806331755226</v>
      </c>
      <c r="I96" s="101">
        <v>1683.1827632795962</v>
      </c>
      <c r="J96" s="101">
        <v>1640.2833634893859</v>
      </c>
      <c r="K96" s="101">
        <v>1566.4296469382766</v>
      </c>
      <c r="L96" s="101">
        <v>1655.0361705134001</v>
      </c>
      <c r="M96" s="101">
        <v>1521.3120804146204</v>
      </c>
      <c r="N96" s="101">
        <v>1577.3054076684182</v>
      </c>
      <c r="O96" s="101">
        <v>1522.0608051653289</v>
      </c>
      <c r="P96" s="101">
        <v>1395.8546859890193</v>
      </c>
      <c r="Q96" s="101">
        <v>1382.0170609191741</v>
      </c>
      <c r="R96" s="101">
        <v>1496.8358991357004</v>
      </c>
      <c r="S96" s="101">
        <v>1476.0859058547596</v>
      </c>
      <c r="T96" s="101">
        <v>1400.015290679361</v>
      </c>
      <c r="U96" s="101">
        <v>1453.3897829353691</v>
      </c>
      <c r="V96" s="101">
        <v>1340.8384771818091</v>
      </c>
      <c r="W96" s="101">
        <v>1444.4889776606637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2335</v>
      </c>
    </row>
    <row r="100" spans="1:105" ht="12" customHeight="1" x14ac:dyDescent="0.25">
      <c r="A100" s="121" t="s">
        <v>54</v>
      </c>
      <c r="B100" s="122">
        <v>1237.0165360645979</v>
      </c>
      <c r="C100" s="122">
        <v>1259.6339255847656</v>
      </c>
      <c r="D100" s="122">
        <v>1045.9900600768331</v>
      </c>
      <c r="E100" s="122">
        <v>1112.3050693051916</v>
      </c>
      <c r="F100" s="122">
        <v>1111.0835371051714</v>
      </c>
      <c r="G100" s="122">
        <v>936.73119225276844</v>
      </c>
      <c r="H100" s="122">
        <v>963.9084491666373</v>
      </c>
      <c r="I100" s="122">
        <v>930.59384695696122</v>
      </c>
      <c r="J100" s="122">
        <v>909.03295986946648</v>
      </c>
      <c r="K100" s="122">
        <v>783.19418284640381</v>
      </c>
      <c r="L100" s="122">
        <v>907.24576258485786</v>
      </c>
      <c r="M100" s="122">
        <v>805.29763608241569</v>
      </c>
      <c r="N100" s="122">
        <v>830.53338317962528</v>
      </c>
      <c r="O100" s="122">
        <v>792.64529797791045</v>
      </c>
      <c r="P100" s="122">
        <v>779.89959765246135</v>
      </c>
      <c r="Q100" s="122">
        <v>786.92590302887106</v>
      </c>
      <c r="R100" s="122">
        <v>870.92244296971944</v>
      </c>
      <c r="S100" s="122">
        <v>877.5560203911441</v>
      </c>
      <c r="T100" s="122">
        <v>851.47344683445795</v>
      </c>
      <c r="U100" s="122">
        <v>856.94587368442524</v>
      </c>
      <c r="V100" s="122">
        <v>823.68077750709881</v>
      </c>
      <c r="W100" s="122">
        <v>830.18709032306731</v>
      </c>
      <c r="DA100" s="130" t="s">
        <v>2336</v>
      </c>
    </row>
    <row r="101" spans="1:105" ht="12" customHeight="1" x14ac:dyDescent="0.25">
      <c r="A101" s="97" t="s">
        <v>207</v>
      </c>
      <c r="B101" s="98">
        <v>1336.344841186032</v>
      </c>
      <c r="C101" s="98">
        <v>1334.7779172408743</v>
      </c>
      <c r="D101" s="98">
        <v>1105.8336178981799</v>
      </c>
      <c r="E101" s="98">
        <v>1218.5035191239333</v>
      </c>
      <c r="F101" s="98">
        <v>1213.3399241254203</v>
      </c>
      <c r="G101" s="98">
        <v>985.71658183178101</v>
      </c>
      <c r="H101" s="98">
        <v>1002.0930954775524</v>
      </c>
      <c r="I101" s="98">
        <v>1015.3826992730988</v>
      </c>
      <c r="J101" s="98">
        <v>992.80336549951085</v>
      </c>
      <c r="K101" s="98">
        <v>837.13268759769142</v>
      </c>
      <c r="L101" s="98">
        <v>982.4091222868492</v>
      </c>
      <c r="M101" s="98">
        <v>850.77903359128163</v>
      </c>
      <c r="N101" s="98">
        <v>892.7901981475942</v>
      </c>
      <c r="O101" s="98">
        <v>853.31275268537274</v>
      </c>
      <c r="P101" s="98">
        <v>849.50381138252317</v>
      </c>
      <c r="Q101" s="98">
        <v>849.96690028300293</v>
      </c>
      <c r="R101" s="98">
        <v>925.21674207853221</v>
      </c>
      <c r="S101" s="98">
        <v>949.73419551115751</v>
      </c>
      <c r="T101" s="98">
        <v>945.68255840791903</v>
      </c>
      <c r="U101" s="98">
        <v>917.72270276181018</v>
      </c>
      <c r="V101" s="98">
        <v>943.74868950267421</v>
      </c>
      <c r="W101" s="98">
        <v>926.99271394415894</v>
      </c>
      <c r="DA101" s="63" t="s">
        <v>2337</v>
      </c>
    </row>
    <row r="102" spans="1:105" ht="12" customHeight="1" x14ac:dyDescent="0.25">
      <c r="A102" s="97" t="s">
        <v>50</v>
      </c>
      <c r="B102" s="98">
        <v>1278.5870848086322</v>
      </c>
      <c r="C102" s="98">
        <v>1627.1562667292208</v>
      </c>
      <c r="D102" s="98">
        <v>854.06833640493687</v>
      </c>
      <c r="E102" s="98">
        <v>1191.1990945311436</v>
      </c>
      <c r="F102" s="98">
        <v>1268.6232269014176</v>
      </c>
      <c r="G102" s="98">
        <v>1026.7332349959795</v>
      </c>
      <c r="H102" s="98">
        <v>1096.283731407598</v>
      </c>
      <c r="I102" s="98">
        <v>734.86337740605995</v>
      </c>
      <c r="J102" s="98">
        <v>973.18803299488013</v>
      </c>
      <c r="K102" s="98">
        <v>845.63500531773741</v>
      </c>
      <c r="L102" s="98">
        <v>1004.4120337093515</v>
      </c>
      <c r="M102" s="98">
        <v>981.83839461737671</v>
      </c>
      <c r="N102" s="98">
        <v>774.00319400979129</v>
      </c>
      <c r="O102" s="98">
        <v>728.69261423408147</v>
      </c>
      <c r="P102" s="98">
        <v>813.58174608166269</v>
      </c>
      <c r="Q102" s="98">
        <v>848.26194470775806</v>
      </c>
      <c r="R102" s="98">
        <v>1063.3049890901959</v>
      </c>
      <c r="S102" s="98">
        <v>1056.3487735856406</v>
      </c>
      <c r="T102" s="98">
        <v>919.35509173087985</v>
      </c>
      <c r="U102" s="98">
        <v>1096.7728487662514</v>
      </c>
      <c r="V102" s="98">
        <v>822.66695869093371</v>
      </c>
      <c r="W102" s="98">
        <v>877.30605381805663</v>
      </c>
      <c r="DA102" s="63" t="s">
        <v>2338</v>
      </c>
    </row>
    <row r="103" spans="1:105" ht="12" customHeight="1" x14ac:dyDescent="0.25">
      <c r="A103" s="109" t="s">
        <v>120</v>
      </c>
      <c r="B103" s="33">
        <v>1042.5295310641152</v>
      </c>
      <c r="C103" s="33">
        <v>1053.1261180602655</v>
      </c>
      <c r="D103" s="33">
        <v>953.35284726697898</v>
      </c>
      <c r="E103" s="33">
        <v>892.69643059179145</v>
      </c>
      <c r="F103" s="33">
        <v>884.00582478571687</v>
      </c>
      <c r="G103" s="33">
        <v>823.21766603459082</v>
      </c>
      <c r="H103" s="33">
        <v>867.77616613013834</v>
      </c>
      <c r="I103" s="33">
        <v>760.38751849588527</v>
      </c>
      <c r="J103" s="33">
        <v>712.92778680119022</v>
      </c>
      <c r="K103" s="33">
        <v>655.25928635360106</v>
      </c>
      <c r="L103" s="33">
        <v>714.26861000890551</v>
      </c>
      <c r="M103" s="33">
        <v>669.67356295832997</v>
      </c>
      <c r="N103" s="33">
        <v>687.24924172886153</v>
      </c>
      <c r="O103" s="33">
        <v>659.99519135286027</v>
      </c>
      <c r="P103" s="33">
        <v>614.27993311056127</v>
      </c>
      <c r="Q103" s="33">
        <v>637.30399658332578</v>
      </c>
      <c r="R103" s="33">
        <v>705.17913056798125</v>
      </c>
      <c r="S103" s="33">
        <v>690.59645938682513</v>
      </c>
      <c r="T103" s="33">
        <v>657.24241208943135</v>
      </c>
      <c r="U103" s="33">
        <v>692.67551861106051</v>
      </c>
      <c r="V103" s="33">
        <v>634.19472437551531</v>
      </c>
      <c r="W103" s="33">
        <v>680.22916306559364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14578.394311936969</v>
      </c>
      <c r="C124" s="117">
        <f t="shared" si="42"/>
        <v>14972.658110589786</v>
      </c>
      <c r="D124" s="117">
        <f t="shared" si="42"/>
        <v>14667.045363806765</v>
      </c>
      <c r="E124" s="117">
        <f t="shared" si="42"/>
        <v>13985.907288577642</v>
      </c>
      <c r="F124" s="117">
        <f t="shared" si="42"/>
        <v>13815.196333416927</v>
      </c>
      <c r="G124" s="117">
        <f t="shared" si="42"/>
        <v>14208.040907008653</v>
      </c>
      <c r="H124" s="117">
        <f t="shared" si="42"/>
        <v>14306.805207176123</v>
      </c>
      <c r="I124" s="117">
        <f t="shared" si="42"/>
        <v>14482.804781466086</v>
      </c>
      <c r="J124" s="117">
        <f t="shared" si="42"/>
        <v>13852.282640743873</v>
      </c>
      <c r="K124" s="117">
        <f t="shared" si="42"/>
        <v>14269.387604049263</v>
      </c>
      <c r="L124" s="117">
        <f t="shared" si="42"/>
        <v>15605.862321135064</v>
      </c>
      <c r="M124" s="117">
        <f t="shared" si="42"/>
        <v>14576.695183715186</v>
      </c>
      <c r="N124" s="117">
        <f t="shared" si="42"/>
        <v>15034.372813730772</v>
      </c>
      <c r="O124" s="117">
        <f t="shared" si="42"/>
        <v>14797.926580570165</v>
      </c>
      <c r="P124" s="117">
        <f t="shared" si="42"/>
        <v>13705.501263272377</v>
      </c>
      <c r="Q124" s="117">
        <f t="shared" si="42"/>
        <v>13222.712553401876</v>
      </c>
      <c r="R124" s="117">
        <f t="shared" ref="R124:V124" si="43">R125+R128+R130+R139</f>
        <v>14507.196703619382</v>
      </c>
      <c r="S124" s="117">
        <f t="shared" si="43"/>
        <v>14337.448168373257</v>
      </c>
      <c r="T124" s="117">
        <f t="shared" si="43"/>
        <v>14401.783170230425</v>
      </c>
      <c r="U124" s="117">
        <f t="shared" si="43"/>
        <v>14234.275301833493</v>
      </c>
      <c r="V124" s="117">
        <f t="shared" si="43"/>
        <v>13649.983456510394</v>
      </c>
      <c r="W124" s="117">
        <f t="shared" ref="W124" si="44">W125+W128+W130+W139</f>
        <v>14040.800741771844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12062.570262823583</v>
      </c>
      <c r="C125" s="122">
        <f t="shared" si="45"/>
        <v>12348.472980054639</v>
      </c>
      <c r="D125" s="122">
        <f t="shared" si="45"/>
        <v>12185.252120895655</v>
      </c>
      <c r="E125" s="122">
        <f t="shared" si="45"/>
        <v>11650.63781102022</v>
      </c>
      <c r="F125" s="122">
        <f t="shared" si="45"/>
        <v>11470.608673040484</v>
      </c>
      <c r="G125" s="122">
        <f t="shared" si="45"/>
        <v>11833.066869669392</v>
      </c>
      <c r="H125" s="122">
        <f t="shared" si="45"/>
        <v>11829.802770836997</v>
      </c>
      <c r="I125" s="122">
        <f t="shared" si="45"/>
        <v>12391.368649165175</v>
      </c>
      <c r="J125" s="122">
        <f t="shared" si="45"/>
        <v>11853.446712169745</v>
      </c>
      <c r="K125" s="122">
        <f t="shared" si="45"/>
        <v>12374.977893061836</v>
      </c>
      <c r="L125" s="122">
        <f t="shared" si="45"/>
        <v>13538.022606202414</v>
      </c>
      <c r="M125" s="122">
        <f t="shared" si="45"/>
        <v>12622.924021764555</v>
      </c>
      <c r="N125" s="122">
        <f t="shared" si="45"/>
        <v>13052.398480366184</v>
      </c>
      <c r="O125" s="122">
        <f t="shared" si="45"/>
        <v>12866.169347348117</v>
      </c>
      <c r="P125" s="122">
        <f t="shared" si="45"/>
        <v>11898.189630701068</v>
      </c>
      <c r="Q125" s="122">
        <f t="shared" si="45"/>
        <v>11417.551954265953</v>
      </c>
      <c r="R125" s="122">
        <f t="shared" ref="R125:V125" si="46">SUM(R126:R127)</f>
        <v>12488.578119567534</v>
      </c>
      <c r="S125" s="122">
        <f t="shared" si="46"/>
        <v>12345.479663375101</v>
      </c>
      <c r="T125" s="122">
        <f t="shared" si="46"/>
        <v>12486.802367368284</v>
      </c>
      <c r="U125" s="122">
        <f t="shared" si="46"/>
        <v>12242.275724189962</v>
      </c>
      <c r="V125" s="122">
        <f t="shared" si="46"/>
        <v>11807.883817727525</v>
      </c>
      <c r="W125" s="122">
        <f t="shared" ref="W125" si="47">SUM(W126:W127)</f>
        <v>12105.798976911881</v>
      </c>
      <c r="DA125" s="130" t="s">
        <v>2359</v>
      </c>
    </row>
    <row r="126" spans="1:105" ht="12" customHeight="1" x14ac:dyDescent="0.25">
      <c r="A126" s="97" t="s">
        <v>203</v>
      </c>
      <c r="B126" s="98">
        <v>12020.869468641393</v>
      </c>
      <c r="C126" s="98">
        <v>12306.528758122857</v>
      </c>
      <c r="D126" s="98">
        <v>12144.636333906641</v>
      </c>
      <c r="E126" s="98">
        <v>11612.496545050071</v>
      </c>
      <c r="F126" s="98">
        <v>11433.504518953741</v>
      </c>
      <c r="G126" s="98">
        <v>11795.542050098515</v>
      </c>
      <c r="H126" s="98">
        <v>11792.660241769006</v>
      </c>
      <c r="I126" s="98">
        <v>12353.108044500696</v>
      </c>
      <c r="J126" s="98">
        <v>11817.372235376564</v>
      </c>
      <c r="K126" s="98">
        <v>12337.884441820783</v>
      </c>
      <c r="L126" s="98">
        <v>13497.125476449412</v>
      </c>
      <c r="M126" s="98">
        <v>12584.894885695714</v>
      </c>
      <c r="N126" s="98">
        <v>13012.986616374146</v>
      </c>
      <c r="O126" s="98">
        <v>12827.220727787755</v>
      </c>
      <c r="P126" s="98">
        <v>11862.288298378633</v>
      </c>
      <c r="Q126" s="98">
        <v>11383.093986662701</v>
      </c>
      <c r="R126" s="98">
        <v>12450.863566142765</v>
      </c>
      <c r="S126" s="98">
        <v>12307.917472581315</v>
      </c>
      <c r="T126" s="98">
        <v>12448.587124998849</v>
      </c>
      <c r="U126" s="98">
        <v>12204.464866793678</v>
      </c>
      <c r="V126" s="98">
        <v>11771.081164114999</v>
      </c>
      <c r="W126" s="98">
        <v>12067.856039905506</v>
      </c>
      <c r="DA126" s="63" t="s">
        <v>2360</v>
      </c>
    </row>
    <row r="127" spans="1:105" ht="12" customHeight="1" x14ac:dyDescent="0.25">
      <c r="A127" s="97" t="s">
        <v>53</v>
      </c>
      <c r="B127" s="98">
        <v>41.700794182190016</v>
      </c>
      <c r="C127" s="98">
        <v>41.944221931783169</v>
      </c>
      <c r="D127" s="98">
        <v>40.615786989014651</v>
      </c>
      <c r="E127" s="98">
        <v>38.141265970150016</v>
      </c>
      <c r="F127" s="98">
        <v>37.104154086743605</v>
      </c>
      <c r="G127" s="98">
        <v>37.524819570878002</v>
      </c>
      <c r="H127" s="98">
        <v>37.142529067991134</v>
      </c>
      <c r="I127" s="98">
        <v>38.260604664479622</v>
      </c>
      <c r="J127" s="98">
        <v>36.074476793181056</v>
      </c>
      <c r="K127" s="98">
        <v>37.093451241052833</v>
      </c>
      <c r="L127" s="98">
        <v>40.897129753002375</v>
      </c>
      <c r="M127" s="98">
        <v>38.029136068841062</v>
      </c>
      <c r="N127" s="98">
        <v>39.411863992037198</v>
      </c>
      <c r="O127" s="98">
        <v>38.948619560362367</v>
      </c>
      <c r="P127" s="98">
        <v>35.901332322435614</v>
      </c>
      <c r="Q127" s="98">
        <v>34.45796760325215</v>
      </c>
      <c r="R127" s="98">
        <v>37.714553424768539</v>
      </c>
      <c r="S127" s="98">
        <v>37.562190793785575</v>
      </c>
      <c r="T127" s="98">
        <v>38.215242369434279</v>
      </c>
      <c r="U127" s="98">
        <v>37.81085739628422</v>
      </c>
      <c r="V127" s="98">
        <v>36.802653612524864</v>
      </c>
      <c r="W127" s="98">
        <v>37.942937006375956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2.0976627277752638E-2</v>
      </c>
      <c r="C128" s="122">
        <f t="shared" si="48"/>
        <v>2.7612632393921966E-2</v>
      </c>
      <c r="D128" s="122">
        <f t="shared" si="48"/>
        <v>3.5523381647050566E-2</v>
      </c>
      <c r="E128" s="122">
        <f t="shared" si="48"/>
        <v>4.1032405834683337E-2</v>
      </c>
      <c r="F128" s="122">
        <f t="shared" si="48"/>
        <v>5.7723006770306853E-2</v>
      </c>
      <c r="G128" s="122">
        <f t="shared" si="48"/>
        <v>8.5917257500409627E-2</v>
      </c>
      <c r="H128" s="122">
        <f t="shared" si="48"/>
        <v>0.10491450117512655</v>
      </c>
      <c r="I128" s="122">
        <f t="shared" si="48"/>
        <v>0.1195947917651458</v>
      </c>
      <c r="J128" s="122">
        <f t="shared" si="48"/>
        <v>0.13470074199404136</v>
      </c>
      <c r="K128" s="122">
        <f t="shared" si="48"/>
        <v>0.14118185989825882</v>
      </c>
      <c r="L128" s="122">
        <f t="shared" si="48"/>
        <v>0.29047641014955955</v>
      </c>
      <c r="M128" s="122">
        <f t="shared" si="48"/>
        <v>0.19984786170727001</v>
      </c>
      <c r="N128" s="122">
        <f t="shared" si="48"/>
        <v>0.18756062336149379</v>
      </c>
      <c r="O128" s="122">
        <f t="shared" si="48"/>
        <v>0.21588316709778169</v>
      </c>
      <c r="P128" s="122">
        <f t="shared" si="48"/>
        <v>0.2850299593230331</v>
      </c>
      <c r="Q128" s="122">
        <f t="shared" si="48"/>
        <v>0.28052627148224513</v>
      </c>
      <c r="R128" s="122">
        <f t="shared" si="48"/>
        <v>0.32669972588108193</v>
      </c>
      <c r="S128" s="122">
        <f t="shared" si="48"/>
        <v>0.35677287012328479</v>
      </c>
      <c r="T128" s="122">
        <f t="shared" si="48"/>
        <v>0.51848532968077821</v>
      </c>
      <c r="U128" s="122">
        <f t="shared" si="48"/>
        <v>0.36986633963519161</v>
      </c>
      <c r="V128" s="122">
        <f t="shared" si="48"/>
        <v>0.41621029089091605</v>
      </c>
      <c r="W128" s="122">
        <f t="shared" si="48"/>
        <v>0.67050920090239685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2.0976627277752638E-2</v>
      </c>
      <c r="C129" s="98">
        <f>IF(RES_hhdet_fec!C129=0,0,RES_hhdet_fec!C129*1000*11630/RES_hhdet_num!C124)</f>
        <v>2.7612632393921966E-2</v>
      </c>
      <c r="D129" s="98">
        <f>IF(RES_hhdet_fec!D129=0,0,RES_hhdet_fec!D129*1000*11630/RES_hhdet_num!D124)</f>
        <v>3.5523381647050566E-2</v>
      </c>
      <c r="E129" s="98">
        <f>IF(RES_hhdet_fec!E129=0,0,RES_hhdet_fec!E129*1000*11630/RES_hhdet_num!E124)</f>
        <v>4.1032405834683337E-2</v>
      </c>
      <c r="F129" s="98">
        <f>IF(RES_hhdet_fec!F129=0,0,RES_hhdet_fec!F129*1000*11630/RES_hhdet_num!F124)</f>
        <v>5.7723006770306853E-2</v>
      </c>
      <c r="G129" s="98">
        <f>IF(RES_hhdet_fec!G129=0,0,RES_hhdet_fec!G129*1000*11630/RES_hhdet_num!G124)</f>
        <v>8.5917257500409627E-2</v>
      </c>
      <c r="H129" s="98">
        <f>IF(RES_hhdet_fec!H129=0,0,RES_hhdet_fec!H129*1000*11630/RES_hhdet_num!H124)</f>
        <v>0.10491450117512655</v>
      </c>
      <c r="I129" s="98">
        <f>IF(RES_hhdet_fec!I129=0,0,RES_hhdet_fec!I129*1000*11630/RES_hhdet_num!I124)</f>
        <v>0.1195947917651458</v>
      </c>
      <c r="J129" s="98">
        <f>IF(RES_hhdet_fec!J129=0,0,RES_hhdet_fec!J129*1000*11630/RES_hhdet_num!J124)</f>
        <v>0.13470074199404136</v>
      </c>
      <c r="K129" s="98">
        <f>IF(RES_hhdet_fec!K129=0,0,RES_hhdet_fec!K129*1000*11630/RES_hhdet_num!K124)</f>
        <v>0.14118185989825882</v>
      </c>
      <c r="L129" s="98">
        <f>IF(RES_hhdet_fec!L129=0,0,RES_hhdet_fec!L129*1000*11630/RES_hhdet_num!L124)</f>
        <v>0.29047641014955955</v>
      </c>
      <c r="M129" s="98">
        <f>IF(RES_hhdet_fec!M129=0,0,RES_hhdet_fec!M129*1000*11630/RES_hhdet_num!M124)</f>
        <v>0.19984786170727001</v>
      </c>
      <c r="N129" s="98">
        <f>IF(RES_hhdet_fec!N129=0,0,RES_hhdet_fec!N129*1000*11630/RES_hhdet_num!N124)</f>
        <v>0.18756062336149379</v>
      </c>
      <c r="O129" s="98">
        <f>IF(RES_hhdet_fec!O129=0,0,RES_hhdet_fec!O129*1000*11630/RES_hhdet_num!O124)</f>
        <v>0.21588316709778169</v>
      </c>
      <c r="P129" s="98">
        <f>IF(RES_hhdet_fec!P129=0,0,RES_hhdet_fec!P129*1000*11630/RES_hhdet_num!P124)</f>
        <v>0.2850299593230331</v>
      </c>
      <c r="Q129" s="98">
        <f>IF(RES_hhdet_fec!Q129=0,0,RES_hhdet_fec!Q129*1000*11630/RES_hhdet_num!Q124)</f>
        <v>0.28052627148224513</v>
      </c>
      <c r="R129" s="98">
        <f>IF(RES_hhdet_fec!R129=0,0,RES_hhdet_fec!R129*1000*11630/RES_hhdet_num!R124)</f>
        <v>0.32669972588108193</v>
      </c>
      <c r="S129" s="98">
        <f>IF(RES_hhdet_fec!S129=0,0,RES_hhdet_fec!S129*1000*11630/RES_hhdet_num!S124)</f>
        <v>0.35677287012328479</v>
      </c>
      <c r="T129" s="98">
        <f>IF(RES_hhdet_fec!T129=0,0,RES_hhdet_fec!T129*1000*11630/RES_hhdet_num!T124)</f>
        <v>0.51848532968077821</v>
      </c>
      <c r="U129" s="98">
        <f>IF(RES_hhdet_fec!U129=0,0,RES_hhdet_fec!U129*1000*11630/RES_hhdet_num!U124)</f>
        <v>0.36986633963519161</v>
      </c>
      <c r="V129" s="98">
        <f>IF(RES_hhdet_fec!V129=0,0,RES_hhdet_fec!V129*1000*11630/RES_hhdet_num!V124)</f>
        <v>0.41621029089091605</v>
      </c>
      <c r="W129" s="98">
        <f>IF(RES_hhdet_fec!W129=0,0,RES_hhdet_fec!W129*1000*11630/RES_hhdet_num!W124)</f>
        <v>0.67050920090239685</v>
      </c>
      <c r="DA129" s="63" t="s">
        <v>2363</v>
      </c>
    </row>
    <row r="130" spans="1:105" ht="12" customHeight="1" x14ac:dyDescent="0.25">
      <c r="A130" s="121" t="s">
        <v>55</v>
      </c>
      <c r="B130" s="122">
        <v>1440.1430001392791</v>
      </c>
      <c r="C130" s="122">
        <v>1500.0663912645589</v>
      </c>
      <c r="D130" s="122">
        <v>1538.9512776236736</v>
      </c>
      <c r="E130" s="122">
        <v>1412.9023943843877</v>
      </c>
      <c r="F130" s="122">
        <v>1424.9409112474355</v>
      </c>
      <c r="G130" s="122">
        <v>1533.8647722847277</v>
      </c>
      <c r="H130" s="122">
        <v>1589.9190232590322</v>
      </c>
      <c r="I130" s="122">
        <v>1332.1848147919334</v>
      </c>
      <c r="J130" s="122">
        <v>1260.3083734512238</v>
      </c>
      <c r="K130" s="122">
        <v>1217.1490085110918</v>
      </c>
      <c r="L130" s="122">
        <v>1316.3782643918694</v>
      </c>
      <c r="M130" s="122">
        <v>1243.7113339509499</v>
      </c>
      <c r="N130" s="122">
        <v>1284.5094978255518</v>
      </c>
      <c r="O130" s="122">
        <v>1262.9709994121024</v>
      </c>
      <c r="P130" s="122">
        <v>1161.1896653308279</v>
      </c>
      <c r="Q130" s="122">
        <v>1127.5687911550508</v>
      </c>
      <c r="R130" s="122">
        <v>1240.2016251625078</v>
      </c>
      <c r="S130" s="122">
        <v>1230.3599305611701</v>
      </c>
      <c r="T130" s="122">
        <v>1210.5688132523692</v>
      </c>
      <c r="U130" s="122">
        <v>1235.4776029658815</v>
      </c>
      <c r="V130" s="122">
        <v>1185.0118095505234</v>
      </c>
      <c r="W130" s="122">
        <v>1233.5937918193442</v>
      </c>
      <c r="DA130" s="130" t="s">
        <v>2364</v>
      </c>
    </row>
    <row r="131" spans="1:105" ht="12" customHeight="1" x14ac:dyDescent="0.25">
      <c r="A131" s="97" t="s">
        <v>128</v>
      </c>
      <c r="B131" s="98">
        <v>1436.4276066057175</v>
      </c>
      <c r="C131" s="98">
        <v>1494.3731047071103</v>
      </c>
      <c r="D131" s="98">
        <v>1534.7623758625723</v>
      </c>
      <c r="E131" s="98">
        <v>1407.3243434168869</v>
      </c>
      <c r="F131" s="98">
        <v>1419.0014511113759</v>
      </c>
      <c r="G131" s="98">
        <v>1530.8617573637273</v>
      </c>
      <c r="H131" s="98">
        <v>1587.4656161003234</v>
      </c>
      <c r="I131" s="98">
        <v>1326.7220695355852</v>
      </c>
      <c r="J131" s="98">
        <v>1254.1141245529755</v>
      </c>
      <c r="K131" s="98">
        <v>1211.0737949589336</v>
      </c>
      <c r="L131" s="98">
        <v>1309.2507392520079</v>
      </c>
      <c r="M131" s="98">
        <v>1238.280799442299</v>
      </c>
      <c r="N131" s="98">
        <v>1279.3043078021019</v>
      </c>
      <c r="O131" s="98">
        <v>1258.2377728935317</v>
      </c>
      <c r="P131" s="98">
        <v>1156.8531661316276</v>
      </c>
      <c r="Q131" s="98">
        <v>1122.8452721553615</v>
      </c>
      <c r="R131" s="98">
        <v>1235.7179507851004</v>
      </c>
      <c r="S131" s="98">
        <v>1226.4181488288145</v>
      </c>
      <c r="T131" s="98">
        <v>1207.5313081968582</v>
      </c>
      <c r="U131" s="98">
        <v>1231.8617173658884</v>
      </c>
      <c r="V131" s="98">
        <v>1182.6517073036678</v>
      </c>
      <c r="W131" s="98">
        <v>1229.6240850584479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1794.7231667797328</v>
      </c>
      <c r="C135" s="101">
        <v>1875.0031618186231</v>
      </c>
      <c r="D135" s="101">
        <v>1837.9841703990712</v>
      </c>
      <c r="E135" s="101">
        <v>1805.5442172562953</v>
      </c>
      <c r="F135" s="101">
        <v>1768.1645604925993</v>
      </c>
      <c r="G135" s="101">
        <v>1735.8134877416514</v>
      </c>
      <c r="H135" s="101">
        <v>1757.2077888838726</v>
      </c>
      <c r="I135" s="101">
        <v>1688.2920617602531</v>
      </c>
      <c r="J135" s="101">
        <v>1641.9311990390906</v>
      </c>
      <c r="K135" s="101">
        <v>1563.1785047159854</v>
      </c>
      <c r="L135" s="101">
        <v>1649.6662754889092</v>
      </c>
      <c r="M135" s="101">
        <v>1521.3855294632081</v>
      </c>
      <c r="N135" s="101">
        <v>1581.2750950598725</v>
      </c>
      <c r="O135" s="101">
        <v>1532.8383489166306</v>
      </c>
      <c r="P135" s="101">
        <v>1408.1197379211867</v>
      </c>
      <c r="Q135" s="101">
        <v>1394.1552846058678</v>
      </c>
      <c r="R135" s="101">
        <v>1490.9316194374451</v>
      </c>
      <c r="S135" s="101">
        <v>1452.167393693843</v>
      </c>
      <c r="T135" s="101">
        <v>1350.2359514468785</v>
      </c>
      <c r="U135" s="101">
        <v>1440.7226134674354</v>
      </c>
      <c r="V135" s="101">
        <v>1354.4919554699557</v>
      </c>
      <c r="W135" s="101">
        <v>1459.5300498244467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1075.6600723468298</v>
      </c>
      <c r="C139" s="122">
        <v>1124.0911266381938</v>
      </c>
      <c r="D139" s="122">
        <v>942.80644190579073</v>
      </c>
      <c r="E139" s="122">
        <v>922.32605076720108</v>
      </c>
      <c r="F139" s="122">
        <v>919.5890261222379</v>
      </c>
      <c r="G139" s="122">
        <v>841.02334779703449</v>
      </c>
      <c r="H139" s="122">
        <v>886.97849857892004</v>
      </c>
      <c r="I139" s="122">
        <v>759.13172271721214</v>
      </c>
      <c r="J139" s="122">
        <v>738.39285438091088</v>
      </c>
      <c r="K139" s="122">
        <v>677.11952061643626</v>
      </c>
      <c r="L139" s="122">
        <v>751.17097413063175</v>
      </c>
      <c r="M139" s="122">
        <v>709.8599801379728</v>
      </c>
      <c r="N139" s="122">
        <v>697.27727491567521</v>
      </c>
      <c r="O139" s="122">
        <v>668.57035064284742</v>
      </c>
      <c r="P139" s="122">
        <v>645.83693728115838</v>
      </c>
      <c r="Q139" s="122">
        <v>677.31128170938894</v>
      </c>
      <c r="R139" s="122">
        <v>778.09025916345934</v>
      </c>
      <c r="S139" s="122">
        <v>761.25180156686372</v>
      </c>
      <c r="T139" s="122">
        <v>703.89350428009061</v>
      </c>
      <c r="U139" s="122">
        <v>756.15210833801541</v>
      </c>
      <c r="V139" s="122">
        <v>656.67161894145477</v>
      </c>
      <c r="W139" s="122">
        <v>700.73746383971536</v>
      </c>
      <c r="DA139" s="130" t="s">
        <v>2373</v>
      </c>
    </row>
    <row r="140" spans="1:105" ht="12" customHeight="1" x14ac:dyDescent="0.25">
      <c r="A140" s="97" t="s">
        <v>50</v>
      </c>
      <c r="B140" s="98">
        <v>1278.5870848086324</v>
      </c>
      <c r="C140" s="98">
        <v>1626.441471715694</v>
      </c>
      <c r="D140" s="98">
        <v>853.62390312205537</v>
      </c>
      <c r="E140" s="98">
        <v>1190.9757980498734</v>
      </c>
      <c r="F140" s="98">
        <v>1268.0919355545468</v>
      </c>
      <c r="G140" s="98">
        <v>1026.4625254236882</v>
      </c>
      <c r="H140" s="98">
        <v>1096.5648344441074</v>
      </c>
      <c r="I140" s="98">
        <v>735.56033805178072</v>
      </c>
      <c r="J140" s="98">
        <v>974.19484520214633</v>
      </c>
      <c r="K140" s="98">
        <v>846.39445323255757</v>
      </c>
      <c r="L140" s="98">
        <v>1004.7077365472566</v>
      </c>
      <c r="M140" s="98">
        <v>981.69547728920213</v>
      </c>
      <c r="N140" s="98">
        <v>773.64003740842679</v>
      </c>
      <c r="O140" s="98">
        <v>728.3691420820968</v>
      </c>
      <c r="P140" s="98">
        <v>813.58934157152862</v>
      </c>
      <c r="Q140" s="98">
        <v>848.36441245982178</v>
      </c>
      <c r="R140" s="98">
        <v>1063.2933066778903</v>
      </c>
      <c r="S140" s="98">
        <v>1055.5232916428802</v>
      </c>
      <c r="T140" s="98">
        <v>917.40381098256296</v>
      </c>
      <c r="U140" s="98">
        <v>1093.617326580546</v>
      </c>
      <c r="V140" s="98">
        <v>820.0502473552624</v>
      </c>
      <c r="W140" s="98">
        <v>874.3778295871906</v>
      </c>
      <c r="DA140" s="63" t="s">
        <v>2374</v>
      </c>
    </row>
    <row r="141" spans="1:105" ht="12" customHeight="1" x14ac:dyDescent="0.25">
      <c r="A141" s="109" t="s">
        <v>120</v>
      </c>
      <c r="B141" s="33">
        <v>1042.5295310641154</v>
      </c>
      <c r="C141" s="33">
        <v>1051.5743779416507</v>
      </c>
      <c r="D141" s="33">
        <v>953.07523719090693</v>
      </c>
      <c r="E141" s="33">
        <v>892.76610989764413</v>
      </c>
      <c r="F141" s="33">
        <v>883.83243909759472</v>
      </c>
      <c r="G141" s="33">
        <v>823.13444039696776</v>
      </c>
      <c r="H141" s="33">
        <v>868.03057086188448</v>
      </c>
      <c r="I141" s="33">
        <v>761.27483344766529</v>
      </c>
      <c r="J141" s="33">
        <v>713.91498771531451</v>
      </c>
      <c r="K141" s="33">
        <v>656.15175282415385</v>
      </c>
      <c r="L141" s="33">
        <v>714.68730548210885</v>
      </c>
      <c r="M141" s="33">
        <v>669.42085928985955</v>
      </c>
      <c r="N141" s="33">
        <v>686.29759161495349</v>
      </c>
      <c r="O141" s="33">
        <v>659.31567940491664</v>
      </c>
      <c r="P141" s="33">
        <v>615.47481340592492</v>
      </c>
      <c r="Q141" s="33">
        <v>640.80005356362142</v>
      </c>
      <c r="R141" s="33">
        <v>709.5817187167487</v>
      </c>
      <c r="S141" s="33">
        <v>692.57418222132674</v>
      </c>
      <c r="T141" s="33">
        <v>655.2528352738243</v>
      </c>
      <c r="U141" s="33">
        <v>688.42361419241627</v>
      </c>
      <c r="V141" s="33">
        <v>631.28963236028869</v>
      </c>
      <c r="W141" s="33">
        <v>679.54518224707351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2377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</v>
      </c>
      <c r="S147" s="98">
        <f>IF(RES_hhdet_fec!S147=0,0,RES_hhdet_fec!S147*1000*11630/RES_hhdet_num!S143)</f>
        <v>0</v>
      </c>
      <c r="T147" s="98">
        <f>IF(RES_hhdet_fec!T147=0,0,RES_hhdet_fec!T147*1000*11630/RES_hhdet_num!T143)</f>
        <v>0</v>
      </c>
      <c r="U147" s="98">
        <f>IF(RES_hhdet_fec!U147=0,0,RES_hhdet_fec!U147*1000*11630/RES_hhdet_num!U143)</f>
        <v>0</v>
      </c>
      <c r="V147" s="98">
        <f>IF(RES_hhdet_fec!V147=0,0,RES_hhdet_fec!V147*1000*11630/RES_hhdet_num!V143)</f>
        <v>0</v>
      </c>
      <c r="W147" s="98">
        <f>IF(RES_hhdet_fec!W147=0,0,RES_hhdet_fec!W147*1000*11630/RES_hhdet_num!W143)</f>
        <v>0</v>
      </c>
      <c r="DA147" s="63" t="s">
        <v>2380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2389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14613.661204878263</v>
      </c>
      <c r="C161" s="117">
        <f t="shared" si="54"/>
        <v>17635.793931904071</v>
      </c>
      <c r="D161" s="117">
        <f t="shared" si="54"/>
        <v>16107.336956115298</v>
      </c>
      <c r="E161" s="117">
        <f t="shared" si="54"/>
        <v>15694.959186787879</v>
      </c>
      <c r="F161" s="117">
        <f t="shared" si="54"/>
        <v>15421.573401737629</v>
      </c>
      <c r="G161" s="117">
        <f t="shared" si="54"/>
        <v>14935.73901683135</v>
      </c>
      <c r="H161" s="117">
        <f t="shared" si="54"/>
        <v>13875.468586654801</v>
      </c>
      <c r="I161" s="117">
        <f t="shared" si="54"/>
        <v>16354.502497943988</v>
      </c>
      <c r="J161" s="117">
        <f t="shared" si="54"/>
        <v>16028.433470849197</v>
      </c>
      <c r="K161" s="117">
        <f t="shared" si="54"/>
        <v>15903.139871949583</v>
      </c>
      <c r="L161" s="117">
        <f t="shared" si="54"/>
        <v>18656.284670672623</v>
      </c>
      <c r="M161" s="117">
        <f t="shared" si="54"/>
        <v>15914.557394179663</v>
      </c>
      <c r="N161" s="117">
        <f t="shared" si="54"/>
        <v>16142.193905655915</v>
      </c>
      <c r="O161" s="117">
        <f t="shared" si="54"/>
        <v>15788.401054074027</v>
      </c>
      <c r="P161" s="117">
        <f t="shared" si="54"/>
        <v>14978.678551214318</v>
      </c>
      <c r="Q161" s="117">
        <f t="shared" si="54"/>
        <v>14488.723867605629</v>
      </c>
      <c r="R161" s="117">
        <f t="shared" ref="R161:V161" si="55">R162+R164+R166+R175</f>
        <v>15358.837388099517</v>
      </c>
      <c r="S161" s="117">
        <f t="shared" si="55"/>
        <v>14791.322949954883</v>
      </c>
      <c r="T161" s="117">
        <f t="shared" si="55"/>
        <v>17619.218341333486</v>
      </c>
      <c r="U161" s="117">
        <f t="shared" si="55"/>
        <v>14715.179595812333</v>
      </c>
      <c r="V161" s="117">
        <f t="shared" si="55"/>
        <v>13802.460344642926</v>
      </c>
      <c r="W161" s="117">
        <f t="shared" ref="W161" si="56">W162+W164+W166+W175</f>
        <v>15247.68057180074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11743.179657652463</v>
      </c>
      <c r="C162" s="122">
        <f t="shared" si="57"/>
        <v>14616.072576391012</v>
      </c>
      <c r="D162" s="122">
        <f t="shared" si="57"/>
        <v>13314.453340814211</v>
      </c>
      <c r="E162" s="122">
        <f t="shared" si="57"/>
        <v>12958.478133127272</v>
      </c>
      <c r="F162" s="122">
        <f t="shared" si="57"/>
        <v>12722.509674331091</v>
      </c>
      <c r="G162" s="122">
        <f t="shared" si="57"/>
        <v>12355.607048490294</v>
      </c>
      <c r="H162" s="122">
        <f t="shared" si="57"/>
        <v>11236.15117033613</v>
      </c>
      <c r="I162" s="122">
        <f t="shared" si="57"/>
        <v>13914.528105833397</v>
      </c>
      <c r="J162" s="122">
        <f t="shared" si="57"/>
        <v>13650.787343152846</v>
      </c>
      <c r="K162" s="122">
        <f t="shared" si="57"/>
        <v>13660.141297069613</v>
      </c>
      <c r="L162" s="122">
        <f t="shared" si="57"/>
        <v>16247.847597270389</v>
      </c>
      <c r="M162" s="122">
        <f t="shared" si="57"/>
        <v>13677.33500273861</v>
      </c>
      <c r="N162" s="122">
        <f t="shared" si="57"/>
        <v>13860.202370121306</v>
      </c>
      <c r="O162" s="122">
        <f t="shared" si="57"/>
        <v>13589.855613330286</v>
      </c>
      <c r="P162" s="122">
        <f t="shared" si="57"/>
        <v>12924.090432794434</v>
      </c>
      <c r="Q162" s="122">
        <f t="shared" si="57"/>
        <v>12412.077916814127</v>
      </c>
      <c r="R162" s="122">
        <f t="shared" si="57"/>
        <v>13073.751073303703</v>
      </c>
      <c r="S162" s="122">
        <f t="shared" si="57"/>
        <v>12548.188579453677</v>
      </c>
      <c r="T162" s="122">
        <f t="shared" si="57"/>
        <v>15518.264784846764</v>
      </c>
      <c r="U162" s="122">
        <f t="shared" si="57"/>
        <v>12472.576176084474</v>
      </c>
      <c r="V162" s="122">
        <f t="shared" si="57"/>
        <v>11767.703664808429</v>
      </c>
      <c r="W162" s="122">
        <f t="shared" si="57"/>
        <v>13065.985389459505</v>
      </c>
      <c r="DA162" s="130" t="s">
        <v>2394</v>
      </c>
    </row>
    <row r="163" spans="1:105" ht="12" customHeight="1" x14ac:dyDescent="0.25">
      <c r="A163" s="97" t="s">
        <v>53</v>
      </c>
      <c r="B163" s="33">
        <v>11743.179657652463</v>
      </c>
      <c r="C163" s="33">
        <v>14616.072576391012</v>
      </c>
      <c r="D163" s="33">
        <v>13314.453340814211</v>
      </c>
      <c r="E163" s="33">
        <v>12958.478133127272</v>
      </c>
      <c r="F163" s="33">
        <v>12722.509674331091</v>
      </c>
      <c r="G163" s="33">
        <v>12355.607048490294</v>
      </c>
      <c r="H163" s="33">
        <v>11236.15117033613</v>
      </c>
      <c r="I163" s="33">
        <v>13914.528105833397</v>
      </c>
      <c r="J163" s="33">
        <v>13650.787343152846</v>
      </c>
      <c r="K163" s="33">
        <v>13660.141297069613</v>
      </c>
      <c r="L163" s="33">
        <v>16247.847597270389</v>
      </c>
      <c r="M163" s="33">
        <v>13677.33500273861</v>
      </c>
      <c r="N163" s="33">
        <v>13860.202370121306</v>
      </c>
      <c r="O163" s="33">
        <v>13589.855613330286</v>
      </c>
      <c r="P163" s="33">
        <v>12924.090432794434</v>
      </c>
      <c r="Q163" s="33">
        <v>12412.077916814127</v>
      </c>
      <c r="R163" s="33">
        <v>13073.751073303703</v>
      </c>
      <c r="S163" s="33">
        <v>12548.188579453677</v>
      </c>
      <c r="T163" s="33">
        <v>15518.264784846764</v>
      </c>
      <c r="U163" s="33">
        <v>12472.576176084474</v>
      </c>
      <c r="V163" s="33">
        <v>11767.703664808429</v>
      </c>
      <c r="W163" s="33">
        <v>13065.985389459505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0.10426641852935926</v>
      </c>
      <c r="C164" s="122">
        <f t="shared" si="58"/>
        <v>0.1193004665785511</v>
      </c>
      <c r="D164" s="122">
        <f t="shared" si="58"/>
        <v>0.13600741360087343</v>
      </c>
      <c r="E164" s="122">
        <f t="shared" si="58"/>
        <v>0.13344768502175006</v>
      </c>
      <c r="F164" s="122">
        <f t="shared" si="58"/>
        <v>0.14676218113991882</v>
      </c>
      <c r="G164" s="122">
        <f t="shared" si="58"/>
        <v>0.17327656076553691</v>
      </c>
      <c r="H164" s="122">
        <f t="shared" si="58"/>
        <v>0.22917907831134698</v>
      </c>
      <c r="I164" s="122">
        <f t="shared" si="58"/>
        <v>0.28955254959233073</v>
      </c>
      <c r="J164" s="122">
        <f t="shared" si="58"/>
        <v>0.40086328353343653</v>
      </c>
      <c r="K164" s="122">
        <f t="shared" si="58"/>
        <v>0.48513984569326041</v>
      </c>
      <c r="L164" s="122">
        <f t="shared" si="58"/>
        <v>1.1484665609053877</v>
      </c>
      <c r="M164" s="122">
        <f t="shared" si="58"/>
        <v>0.83188607767456979</v>
      </c>
      <c r="N164" s="122">
        <f t="shared" si="58"/>
        <v>0.70820087379544827</v>
      </c>
      <c r="O164" s="122">
        <f t="shared" si="58"/>
        <v>0.6789553790766738</v>
      </c>
      <c r="P164" s="122">
        <f t="shared" si="58"/>
        <v>0.71315296492406477</v>
      </c>
      <c r="Q164" s="122">
        <f t="shared" si="58"/>
        <v>0.59082168426772652</v>
      </c>
      <c r="R164" s="122">
        <f t="shared" si="58"/>
        <v>0.62105512784959926</v>
      </c>
      <c r="S164" s="122">
        <f t="shared" si="58"/>
        <v>0.68699808721218747</v>
      </c>
      <c r="T164" s="122">
        <f t="shared" si="58"/>
        <v>1.1226074802674011</v>
      </c>
      <c r="U164" s="122">
        <f t="shared" si="58"/>
        <v>0.94620303287990926</v>
      </c>
      <c r="V164" s="122">
        <f t="shared" si="58"/>
        <v>1.2040646508704385</v>
      </c>
      <c r="W164" s="122">
        <f t="shared" si="58"/>
        <v>2.1879693419541018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0.10426641852935926</v>
      </c>
      <c r="C165" s="98">
        <f>IF(RES_hhdet_fec!C165=0,0,RES_hhdet_fec!C165*1000*11630/RES_hhdet_num!C161)</f>
        <v>0.1193004665785511</v>
      </c>
      <c r="D165" s="98">
        <f>IF(RES_hhdet_fec!D165=0,0,RES_hhdet_fec!D165*1000*11630/RES_hhdet_num!D161)</f>
        <v>0.13600741360087343</v>
      </c>
      <c r="E165" s="98">
        <f>IF(RES_hhdet_fec!E165=0,0,RES_hhdet_fec!E165*1000*11630/RES_hhdet_num!E161)</f>
        <v>0.13344768502175006</v>
      </c>
      <c r="F165" s="98">
        <f>IF(RES_hhdet_fec!F165=0,0,RES_hhdet_fec!F165*1000*11630/RES_hhdet_num!F161)</f>
        <v>0.14676218113991882</v>
      </c>
      <c r="G165" s="98">
        <f>IF(RES_hhdet_fec!G165=0,0,RES_hhdet_fec!G165*1000*11630/RES_hhdet_num!G161)</f>
        <v>0.17327656076553691</v>
      </c>
      <c r="H165" s="98">
        <f>IF(RES_hhdet_fec!H165=0,0,RES_hhdet_fec!H165*1000*11630/RES_hhdet_num!H161)</f>
        <v>0.22917907831134698</v>
      </c>
      <c r="I165" s="98">
        <f>IF(RES_hhdet_fec!I165=0,0,RES_hhdet_fec!I165*1000*11630/RES_hhdet_num!I161)</f>
        <v>0.28955254959233073</v>
      </c>
      <c r="J165" s="98">
        <f>IF(RES_hhdet_fec!J165=0,0,RES_hhdet_fec!J165*1000*11630/RES_hhdet_num!J161)</f>
        <v>0.40086328353343653</v>
      </c>
      <c r="K165" s="98">
        <f>IF(RES_hhdet_fec!K165=0,0,RES_hhdet_fec!K165*1000*11630/RES_hhdet_num!K161)</f>
        <v>0.48513984569326041</v>
      </c>
      <c r="L165" s="98">
        <f>IF(RES_hhdet_fec!L165=0,0,RES_hhdet_fec!L165*1000*11630/RES_hhdet_num!L161)</f>
        <v>1.1484665609053877</v>
      </c>
      <c r="M165" s="98">
        <f>IF(RES_hhdet_fec!M165=0,0,RES_hhdet_fec!M165*1000*11630/RES_hhdet_num!M161)</f>
        <v>0.83188607767456979</v>
      </c>
      <c r="N165" s="98">
        <f>IF(RES_hhdet_fec!N165=0,0,RES_hhdet_fec!N165*1000*11630/RES_hhdet_num!N161)</f>
        <v>0.70820087379544827</v>
      </c>
      <c r="O165" s="98">
        <f>IF(RES_hhdet_fec!O165=0,0,RES_hhdet_fec!O165*1000*11630/RES_hhdet_num!O161)</f>
        <v>0.6789553790766738</v>
      </c>
      <c r="P165" s="98">
        <f>IF(RES_hhdet_fec!P165=0,0,RES_hhdet_fec!P165*1000*11630/RES_hhdet_num!P161)</f>
        <v>0.71315296492406477</v>
      </c>
      <c r="Q165" s="98">
        <f>IF(RES_hhdet_fec!Q165=0,0,RES_hhdet_fec!Q165*1000*11630/RES_hhdet_num!Q161)</f>
        <v>0.59082168426772652</v>
      </c>
      <c r="R165" s="98">
        <f>IF(RES_hhdet_fec!R165=0,0,RES_hhdet_fec!R165*1000*11630/RES_hhdet_num!R161)</f>
        <v>0.62105512784959926</v>
      </c>
      <c r="S165" s="98">
        <f>IF(RES_hhdet_fec!S165=0,0,RES_hhdet_fec!S165*1000*11630/RES_hhdet_num!S161)</f>
        <v>0.68699808721218747</v>
      </c>
      <c r="T165" s="98">
        <f>IF(RES_hhdet_fec!T165=0,0,RES_hhdet_fec!T165*1000*11630/RES_hhdet_num!T161)</f>
        <v>1.1226074802674011</v>
      </c>
      <c r="U165" s="98">
        <f>IF(RES_hhdet_fec!U165=0,0,RES_hhdet_fec!U165*1000*11630/RES_hhdet_num!U161)</f>
        <v>0.94620303287990926</v>
      </c>
      <c r="V165" s="98">
        <f>IF(RES_hhdet_fec!V165=0,0,RES_hhdet_fec!V165*1000*11630/RES_hhdet_num!V161)</f>
        <v>1.2040646508704385</v>
      </c>
      <c r="W165" s="98">
        <f>IF(RES_hhdet_fec!W165=0,0,RES_hhdet_fec!W165*1000*11630/RES_hhdet_num!W161)</f>
        <v>2.1879693419541018</v>
      </c>
      <c r="DA165" s="63" t="s">
        <v>2397</v>
      </c>
    </row>
    <row r="166" spans="1:105" ht="12" customHeight="1" x14ac:dyDescent="0.25">
      <c r="A166" s="121" t="s">
        <v>55</v>
      </c>
      <c r="B166" s="122">
        <v>1794.7231667797325</v>
      </c>
      <c r="C166" s="122">
        <v>1894.016560957768</v>
      </c>
      <c r="D166" s="122">
        <v>1849.7663567033569</v>
      </c>
      <c r="E166" s="122">
        <v>1813.9095818318397</v>
      </c>
      <c r="F166" s="122">
        <v>1779.2761519435853</v>
      </c>
      <c r="G166" s="122">
        <v>1739.3647196827983</v>
      </c>
      <c r="H166" s="122">
        <v>1752.3384957901931</v>
      </c>
      <c r="I166" s="122">
        <v>1682.1036883787926</v>
      </c>
      <c r="J166" s="122">
        <v>1637.3496940812818</v>
      </c>
      <c r="K166" s="122">
        <v>1564.6654187010467</v>
      </c>
      <c r="L166" s="122">
        <v>1655.6062783715579</v>
      </c>
      <c r="M166" s="122">
        <v>1525.5823373256897</v>
      </c>
      <c r="N166" s="122">
        <v>1582.8085113932007</v>
      </c>
      <c r="O166" s="122">
        <v>1528.0966479075282</v>
      </c>
      <c r="P166" s="122">
        <v>1405.0445638106371</v>
      </c>
      <c r="Q166" s="122">
        <v>1394.187858412251</v>
      </c>
      <c r="R166" s="122">
        <v>1498.4559547002043</v>
      </c>
      <c r="S166" s="122">
        <v>1473.388872630906</v>
      </c>
      <c r="T166" s="122">
        <v>1390.2952785020093</v>
      </c>
      <c r="U166" s="122">
        <v>1474.0401590240629</v>
      </c>
      <c r="V166" s="122">
        <v>1371.4784358411994</v>
      </c>
      <c r="W166" s="122">
        <v>1475.2853308674858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1794.7231667797325</v>
      </c>
      <c r="C171" s="101">
        <v>1894.016560957768</v>
      </c>
      <c r="D171" s="101">
        <v>1849.7663567033569</v>
      </c>
      <c r="E171" s="101">
        <v>1813.9095818318397</v>
      </c>
      <c r="F171" s="101">
        <v>1779.2761519435853</v>
      </c>
      <c r="G171" s="101">
        <v>1739.3647196827983</v>
      </c>
      <c r="H171" s="101">
        <v>1752.3384957901931</v>
      </c>
      <c r="I171" s="101">
        <v>1682.1036883787926</v>
      </c>
      <c r="J171" s="101">
        <v>1637.3496940812818</v>
      </c>
      <c r="K171" s="101">
        <v>1564.6654187010467</v>
      </c>
      <c r="L171" s="101">
        <v>1655.6062783715579</v>
      </c>
      <c r="M171" s="101">
        <v>1525.5823373256897</v>
      </c>
      <c r="N171" s="101">
        <v>1582.8085113932007</v>
      </c>
      <c r="O171" s="101">
        <v>1528.0966479075282</v>
      </c>
      <c r="P171" s="101">
        <v>1405.0445638106371</v>
      </c>
      <c r="Q171" s="101">
        <v>1394.187858412251</v>
      </c>
      <c r="R171" s="101">
        <v>1498.4559547002043</v>
      </c>
      <c r="S171" s="101">
        <v>1473.388872630906</v>
      </c>
      <c r="T171" s="101">
        <v>1390.2952785020093</v>
      </c>
      <c r="U171" s="101">
        <v>1474.0401590240629</v>
      </c>
      <c r="V171" s="101">
        <v>1371.4784358411994</v>
      </c>
      <c r="W171" s="101">
        <v>1475.2853308674858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2406</v>
      </c>
    </row>
    <row r="175" spans="1:105" ht="12" customHeight="1" x14ac:dyDescent="0.25">
      <c r="A175" s="121" t="s">
        <v>54</v>
      </c>
      <c r="B175" s="122">
        <v>1075.6541140275372</v>
      </c>
      <c r="C175" s="122">
        <v>1125.5854940887107</v>
      </c>
      <c r="D175" s="122">
        <v>942.981251184131</v>
      </c>
      <c r="E175" s="122">
        <v>922.43802414374443</v>
      </c>
      <c r="F175" s="122">
        <v>919.64081328181192</v>
      </c>
      <c r="G175" s="122">
        <v>840.59397209749261</v>
      </c>
      <c r="H175" s="122">
        <v>886.74974145016722</v>
      </c>
      <c r="I175" s="122">
        <v>757.58115118220758</v>
      </c>
      <c r="J175" s="122">
        <v>739.89557033153528</v>
      </c>
      <c r="K175" s="122">
        <v>677.84801633322934</v>
      </c>
      <c r="L175" s="122">
        <v>751.68232846977003</v>
      </c>
      <c r="M175" s="122">
        <v>710.80816803768857</v>
      </c>
      <c r="N175" s="122">
        <v>698.47482326761281</v>
      </c>
      <c r="O175" s="122">
        <v>669.7698374571363</v>
      </c>
      <c r="P175" s="122">
        <v>648.83040164432282</v>
      </c>
      <c r="Q175" s="122">
        <v>681.86727069498397</v>
      </c>
      <c r="R175" s="122">
        <v>786.00930496776039</v>
      </c>
      <c r="S175" s="122">
        <v>769.05849978308902</v>
      </c>
      <c r="T175" s="122">
        <v>709.53567050444781</v>
      </c>
      <c r="U175" s="122">
        <v>767.61705767091644</v>
      </c>
      <c r="V175" s="122">
        <v>662.07417934242687</v>
      </c>
      <c r="W175" s="122">
        <v>704.2218821317955</v>
      </c>
      <c r="DA175" s="130" t="s">
        <v>2407</v>
      </c>
    </row>
    <row r="176" spans="1:105" ht="12" customHeight="1" x14ac:dyDescent="0.25">
      <c r="A176" s="97" t="s">
        <v>50</v>
      </c>
      <c r="B176" s="98">
        <v>1278.5870848086324</v>
      </c>
      <c r="C176" s="98">
        <v>1626.6699266603607</v>
      </c>
      <c r="D176" s="98">
        <v>853.76177336039905</v>
      </c>
      <c r="E176" s="98">
        <v>1190.8630161785841</v>
      </c>
      <c r="F176" s="98">
        <v>1267.8879759896563</v>
      </c>
      <c r="G176" s="98">
        <v>1025.5437450798015</v>
      </c>
      <c r="H176" s="98">
        <v>1095.4937083325378</v>
      </c>
      <c r="I176" s="98">
        <v>734.69590883784326</v>
      </c>
      <c r="J176" s="98">
        <v>972.84565499498956</v>
      </c>
      <c r="K176" s="98">
        <v>845.52323747795901</v>
      </c>
      <c r="L176" s="98">
        <v>1004.3197470204087</v>
      </c>
      <c r="M176" s="98">
        <v>981.87560365066815</v>
      </c>
      <c r="N176" s="98">
        <v>774.04973701426206</v>
      </c>
      <c r="O176" s="98">
        <v>728.79305641585938</v>
      </c>
      <c r="P176" s="98">
        <v>813.76036804515468</v>
      </c>
      <c r="Q176" s="98">
        <v>848.3670467850518</v>
      </c>
      <c r="R176" s="98">
        <v>1063.1329661046345</v>
      </c>
      <c r="S176" s="98">
        <v>1055.7878756360008</v>
      </c>
      <c r="T176" s="98">
        <v>918.22180185564059</v>
      </c>
      <c r="U176" s="98">
        <v>1095.4641172946679</v>
      </c>
      <c r="V176" s="98">
        <v>821.65686185878735</v>
      </c>
      <c r="W176" s="98">
        <v>876.3077394891576</v>
      </c>
      <c r="DA176" s="63" t="s">
        <v>2408</v>
      </c>
    </row>
    <row r="177" spans="1:105" ht="12" customHeight="1" x14ac:dyDescent="0.25">
      <c r="A177" s="109" t="s">
        <v>120</v>
      </c>
      <c r="B177" s="33">
        <v>1042.5295310641156</v>
      </c>
      <c r="C177" s="33">
        <v>1052.060719761668</v>
      </c>
      <c r="D177" s="33">
        <v>953.32212376053189</v>
      </c>
      <c r="E177" s="33">
        <v>892.70515023255109</v>
      </c>
      <c r="F177" s="33">
        <v>883.69193073140923</v>
      </c>
      <c r="G177" s="33">
        <v>822.37575763456391</v>
      </c>
      <c r="H177" s="33">
        <v>866.97577734007859</v>
      </c>
      <c r="I177" s="33">
        <v>759.86967541664399</v>
      </c>
      <c r="J177" s="33">
        <v>712.30803514980585</v>
      </c>
      <c r="K177" s="33">
        <v>654.91338202743827</v>
      </c>
      <c r="L177" s="33">
        <v>714.1267210488005</v>
      </c>
      <c r="M177" s="33">
        <v>669.71167413970522</v>
      </c>
      <c r="N177" s="33">
        <v>687.36058849532174</v>
      </c>
      <c r="O177" s="33">
        <v>660.55031128668122</v>
      </c>
      <c r="P177" s="33">
        <v>615.52751879511106</v>
      </c>
      <c r="Q177" s="33">
        <v>639.06483927726708</v>
      </c>
      <c r="R177" s="33">
        <v>706.01190933499743</v>
      </c>
      <c r="S177" s="33">
        <v>689.84770863980373</v>
      </c>
      <c r="T177" s="33">
        <v>654.45088026684891</v>
      </c>
      <c r="U177" s="33">
        <v>690.56584258171256</v>
      </c>
      <c r="V177" s="33">
        <v>633.60920387120461</v>
      </c>
      <c r="W177" s="33">
        <v>680.85177088948649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11744.4973758006</v>
      </c>
      <c r="C3" s="117">
        <f t="shared" si="0"/>
        <v>9726.3197596260252</v>
      </c>
      <c r="D3" s="117">
        <f t="shared" si="0"/>
        <v>11607.775273960464</v>
      </c>
      <c r="E3" s="117">
        <f t="shared" si="0"/>
        <v>8735.6665379962578</v>
      </c>
      <c r="F3" s="117">
        <f t="shared" si="0"/>
        <v>12459.977411751286</v>
      </c>
      <c r="G3" s="117">
        <f t="shared" si="0"/>
        <v>11753.939191777654</v>
      </c>
      <c r="H3" s="117">
        <f t="shared" si="0"/>
        <v>10769.293364992445</v>
      </c>
      <c r="I3" s="117">
        <f t="shared" si="0"/>
        <v>8665.9580418996156</v>
      </c>
      <c r="J3" s="117">
        <f t="shared" si="0"/>
        <v>11545.555973586217</v>
      </c>
      <c r="K3" s="117">
        <f t="shared" si="0"/>
        <v>8937.8753760264299</v>
      </c>
      <c r="L3" s="117">
        <f t="shared" si="0"/>
        <v>10691.65252090771</v>
      </c>
      <c r="M3" s="117">
        <f t="shared" si="0"/>
        <v>12679.039771742689</v>
      </c>
      <c r="N3" s="117">
        <f t="shared" si="0"/>
        <v>11858.864277748671</v>
      </c>
      <c r="O3" s="117">
        <f t="shared" si="0"/>
        <v>12636.060202043311</v>
      </c>
      <c r="P3" s="117">
        <f t="shared" si="0"/>
        <v>12807.296704026476</v>
      </c>
      <c r="Q3" s="117">
        <f t="shared" si="0"/>
        <v>9989.3231061075785</v>
      </c>
      <c r="R3" s="117">
        <f t="shared" ref="R3:V3" si="1">R4+R7+R9+R19</f>
        <v>4895.7489091360758</v>
      </c>
      <c r="S3" s="117">
        <f t="shared" si="1"/>
        <v>9300.9285501632803</v>
      </c>
      <c r="T3" s="117">
        <f t="shared" si="1"/>
        <v>11535.014557627072</v>
      </c>
      <c r="U3" s="117">
        <f t="shared" si="1"/>
        <v>13255.506252524232</v>
      </c>
      <c r="V3" s="117">
        <f t="shared" si="1"/>
        <v>12038.352204631907</v>
      </c>
      <c r="W3" s="117">
        <f t="shared" ref="W3" si="2">W4+W7+W9+W19</f>
        <v>9910.7134518169642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9751.8607600332634</v>
      </c>
      <c r="C4" s="122">
        <f t="shared" si="3"/>
        <v>7959.2277281221859</v>
      </c>
      <c r="D4" s="122">
        <f t="shared" si="3"/>
        <v>9640.8220030156626</v>
      </c>
      <c r="E4" s="122">
        <f t="shared" si="3"/>
        <v>7198.1742728209174</v>
      </c>
      <c r="F4" s="122">
        <f t="shared" si="3"/>
        <v>10405.424236475365</v>
      </c>
      <c r="G4" s="122">
        <f t="shared" si="3"/>
        <v>9773.1956493818252</v>
      </c>
      <c r="H4" s="122">
        <f t="shared" si="3"/>
        <v>8873.6886742249408</v>
      </c>
      <c r="I4" s="122">
        <f t="shared" si="3"/>
        <v>7317.1116595655467</v>
      </c>
      <c r="J4" s="122">
        <f t="shared" si="3"/>
        <v>9891.3656460458515</v>
      </c>
      <c r="K4" s="122">
        <f t="shared" si="3"/>
        <v>7687.7986818238151</v>
      </c>
      <c r="L4" s="122">
        <f t="shared" si="3"/>
        <v>9224.8969075901823</v>
      </c>
      <c r="M4" s="122">
        <f t="shared" si="3"/>
        <v>10937.367569449823</v>
      </c>
      <c r="N4" s="122">
        <f t="shared" si="3"/>
        <v>10178.927228358061</v>
      </c>
      <c r="O4" s="122">
        <f t="shared" si="3"/>
        <v>10912.641127872927</v>
      </c>
      <c r="P4" s="122">
        <f t="shared" si="3"/>
        <v>11170.987593940461</v>
      </c>
      <c r="Q4" s="122">
        <f t="shared" si="3"/>
        <v>8582.2352972309945</v>
      </c>
      <c r="R4" s="122">
        <f t="shared" ref="R4:V4" si="4">SUM(R5:R6)</f>
        <v>3908.8372257298406</v>
      </c>
      <c r="S4" s="122">
        <f t="shared" si="4"/>
        <v>7907.167815172912</v>
      </c>
      <c r="T4" s="122">
        <f t="shared" si="4"/>
        <v>9992.4142500787548</v>
      </c>
      <c r="U4" s="122">
        <f t="shared" si="4"/>
        <v>11473.675129665267</v>
      </c>
      <c r="V4" s="122">
        <f t="shared" si="4"/>
        <v>10424.271847296604</v>
      </c>
      <c r="W4" s="122">
        <f t="shared" ref="W4" si="5">SUM(W5:W6)</f>
        <v>8447.0215313935259</v>
      </c>
      <c r="DA4" s="130" t="s">
        <v>2412</v>
      </c>
    </row>
    <row r="5" spans="1:105" ht="12" customHeight="1" x14ac:dyDescent="0.25">
      <c r="A5" s="97" t="s">
        <v>51</v>
      </c>
      <c r="B5" s="98">
        <v>9660.5841467251466</v>
      </c>
      <c r="C5" s="98">
        <v>7886.2891821369067</v>
      </c>
      <c r="D5" s="98">
        <v>9554.375043302045</v>
      </c>
      <c r="E5" s="98">
        <v>7134.981809465944</v>
      </c>
      <c r="F5" s="98">
        <v>10315.525223299348</v>
      </c>
      <c r="G5" s="98">
        <v>9690.6868712900796</v>
      </c>
      <c r="H5" s="98">
        <v>8799.8153652280107</v>
      </c>
      <c r="I5" s="98">
        <v>7257.3871949959384</v>
      </c>
      <c r="J5" s="98">
        <v>9812.1393734879548</v>
      </c>
      <c r="K5" s="98">
        <v>7627.449412887504</v>
      </c>
      <c r="L5" s="98">
        <v>9152.4674809427434</v>
      </c>
      <c r="M5" s="98">
        <v>10852.499720789559</v>
      </c>
      <c r="N5" s="98">
        <v>10100.595113268111</v>
      </c>
      <c r="O5" s="98">
        <v>10829.347628904328</v>
      </c>
      <c r="P5" s="98">
        <v>11086.244483680861</v>
      </c>
      <c r="Q5" s="98">
        <v>8517.4614413331783</v>
      </c>
      <c r="R5" s="98">
        <v>3879.5650114737227</v>
      </c>
      <c r="S5" s="98">
        <v>7848.2561411718889</v>
      </c>
      <c r="T5" s="98">
        <v>9918.2852854308312</v>
      </c>
      <c r="U5" s="98">
        <v>11388.745792502872</v>
      </c>
      <c r="V5" s="98">
        <v>10347.109169083235</v>
      </c>
      <c r="W5" s="98">
        <v>8384.6912116697604</v>
      </c>
      <c r="DA5" s="63" t="s">
        <v>2413</v>
      </c>
    </row>
    <row r="6" spans="1:105" ht="12" customHeight="1" x14ac:dyDescent="0.25">
      <c r="A6" s="97" t="s">
        <v>53</v>
      </c>
      <c r="B6" s="98">
        <v>91.276613308117376</v>
      </c>
      <c r="C6" s="98">
        <v>72.938545985279404</v>
      </c>
      <c r="D6" s="98">
        <v>86.446959713618085</v>
      </c>
      <c r="E6" s="98">
        <v>63.192463354973761</v>
      </c>
      <c r="F6" s="98">
        <v>89.899013176015657</v>
      </c>
      <c r="G6" s="98">
        <v>82.508778091745327</v>
      </c>
      <c r="H6" s="98">
        <v>73.873308996929168</v>
      </c>
      <c r="I6" s="98">
        <v>59.724464569607996</v>
      </c>
      <c r="J6" s="98">
        <v>79.226272557897104</v>
      </c>
      <c r="K6" s="98">
        <v>60.349268936311525</v>
      </c>
      <c r="L6" s="98">
        <v>72.429426647438504</v>
      </c>
      <c r="M6" s="98">
        <v>84.867848660264741</v>
      </c>
      <c r="N6" s="98">
        <v>78.332115089950619</v>
      </c>
      <c r="O6" s="98">
        <v>83.293498968598939</v>
      </c>
      <c r="P6" s="98">
        <v>84.743110259600826</v>
      </c>
      <c r="Q6" s="98">
        <v>64.773855897815722</v>
      </c>
      <c r="R6" s="98">
        <v>29.272214256118083</v>
      </c>
      <c r="S6" s="98">
        <v>58.911674001023442</v>
      </c>
      <c r="T6" s="98">
        <v>74.128964647923155</v>
      </c>
      <c r="U6" s="98">
        <v>84.929337162394461</v>
      </c>
      <c r="V6" s="98">
        <v>77.162678213370782</v>
      </c>
      <c r="W6" s="98">
        <v>62.330319723766301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4.4423016144522015E-2</v>
      </c>
      <c r="C7" s="122">
        <f t="shared" si="6"/>
        <v>5.3950179464266654E-2</v>
      </c>
      <c r="D7" s="122">
        <f t="shared" si="6"/>
        <v>7.4585230220859666E-2</v>
      </c>
      <c r="E7" s="122">
        <f t="shared" si="6"/>
        <v>7.9373827496908869E-2</v>
      </c>
      <c r="F7" s="122">
        <f t="shared" si="6"/>
        <v>0.11353087315785941</v>
      </c>
      <c r="G7" s="122">
        <f t="shared" si="6"/>
        <v>0.18457448144884023</v>
      </c>
      <c r="H7" s="122">
        <f t="shared" si="6"/>
        <v>0.25087273868341137</v>
      </c>
      <c r="I7" s="122">
        <f t="shared" si="6"/>
        <v>0.33708541430126848</v>
      </c>
      <c r="J7" s="122">
        <f t="shared" si="6"/>
        <v>0.38433803869519467</v>
      </c>
      <c r="K7" s="122">
        <f t="shared" si="6"/>
        <v>0.42201872623768871</v>
      </c>
      <c r="L7" s="122">
        <f t="shared" si="6"/>
        <v>0.67772567278138773</v>
      </c>
      <c r="M7" s="122">
        <f t="shared" si="6"/>
        <v>0.42900332296963006</v>
      </c>
      <c r="N7" s="122">
        <f t="shared" si="6"/>
        <v>0.56155242118061577</v>
      </c>
      <c r="O7" s="122">
        <f t="shared" si="6"/>
        <v>0.96857774958187137</v>
      </c>
      <c r="P7" s="122">
        <f t="shared" si="6"/>
        <v>1.6448382393119829</v>
      </c>
      <c r="Q7" s="122">
        <f t="shared" si="6"/>
        <v>2.4434880052711958</v>
      </c>
      <c r="R7" s="122">
        <f t="shared" si="6"/>
        <v>5.1938768905207171</v>
      </c>
      <c r="S7" s="122">
        <f t="shared" si="6"/>
        <v>8.2675928165443313</v>
      </c>
      <c r="T7" s="122">
        <f t="shared" si="6"/>
        <v>12.492989415626896</v>
      </c>
      <c r="U7" s="122">
        <f t="shared" si="6"/>
        <v>6.2745548122542472</v>
      </c>
      <c r="V7" s="122">
        <f t="shared" si="6"/>
        <v>4.7367939438320521</v>
      </c>
      <c r="W7" s="122">
        <f t="shared" si="6"/>
        <v>3.0826407531850708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4.4423016144522015E-2</v>
      </c>
      <c r="C8" s="98">
        <f>IF(RES_hhdet_tes!C8=0,0,RES_hhdet_tes!C8*1000*11630/RES_hhdet_num!C3)</f>
        <v>5.3950179464266654E-2</v>
      </c>
      <c r="D8" s="98">
        <f>IF(RES_hhdet_tes!D8=0,0,RES_hhdet_tes!D8*1000*11630/RES_hhdet_num!D3)</f>
        <v>7.4585230220859666E-2</v>
      </c>
      <c r="E8" s="98">
        <f>IF(RES_hhdet_tes!E8=0,0,RES_hhdet_tes!E8*1000*11630/RES_hhdet_num!E3)</f>
        <v>7.9373827496908869E-2</v>
      </c>
      <c r="F8" s="98">
        <f>IF(RES_hhdet_tes!F8=0,0,RES_hhdet_tes!F8*1000*11630/RES_hhdet_num!F3)</f>
        <v>0.11353087315785941</v>
      </c>
      <c r="G8" s="98">
        <f>IF(RES_hhdet_tes!G8=0,0,RES_hhdet_tes!G8*1000*11630/RES_hhdet_num!G3)</f>
        <v>0.18457448144884023</v>
      </c>
      <c r="H8" s="98">
        <f>IF(RES_hhdet_tes!H8=0,0,RES_hhdet_tes!H8*1000*11630/RES_hhdet_num!H3)</f>
        <v>0.25087273868341137</v>
      </c>
      <c r="I8" s="98">
        <f>IF(RES_hhdet_tes!I8=0,0,RES_hhdet_tes!I8*1000*11630/RES_hhdet_num!I3)</f>
        <v>0.33708541430126848</v>
      </c>
      <c r="J8" s="98">
        <f>IF(RES_hhdet_tes!J8=0,0,RES_hhdet_tes!J8*1000*11630/RES_hhdet_num!J3)</f>
        <v>0.38433803869519467</v>
      </c>
      <c r="K8" s="98">
        <f>IF(RES_hhdet_tes!K8=0,0,RES_hhdet_tes!K8*1000*11630/RES_hhdet_num!K3)</f>
        <v>0.42201872623768871</v>
      </c>
      <c r="L8" s="98">
        <f>IF(RES_hhdet_tes!L8=0,0,RES_hhdet_tes!L8*1000*11630/RES_hhdet_num!L3)</f>
        <v>0.67772567278138773</v>
      </c>
      <c r="M8" s="98">
        <f>IF(RES_hhdet_tes!M8=0,0,RES_hhdet_tes!M8*1000*11630/RES_hhdet_num!M3)</f>
        <v>0.42900332296963006</v>
      </c>
      <c r="N8" s="98">
        <f>IF(RES_hhdet_tes!N8=0,0,RES_hhdet_tes!N8*1000*11630/RES_hhdet_num!N3)</f>
        <v>0.56155242118061577</v>
      </c>
      <c r="O8" s="98">
        <f>IF(RES_hhdet_tes!O8=0,0,RES_hhdet_tes!O8*1000*11630/RES_hhdet_num!O3)</f>
        <v>0.96857774958187137</v>
      </c>
      <c r="P8" s="98">
        <f>IF(RES_hhdet_tes!P8=0,0,RES_hhdet_tes!P8*1000*11630/RES_hhdet_num!P3)</f>
        <v>1.6448382393119829</v>
      </c>
      <c r="Q8" s="98">
        <f>IF(RES_hhdet_tes!Q8=0,0,RES_hhdet_tes!Q8*1000*11630/RES_hhdet_num!Q3)</f>
        <v>2.4434880052711958</v>
      </c>
      <c r="R8" s="98">
        <f>IF(RES_hhdet_tes!R8=0,0,RES_hhdet_tes!R8*1000*11630/RES_hhdet_num!R3)</f>
        <v>5.1938768905207171</v>
      </c>
      <c r="S8" s="98">
        <f>IF(RES_hhdet_tes!S8=0,0,RES_hhdet_tes!S8*1000*11630/RES_hhdet_num!S3)</f>
        <v>8.2675928165443313</v>
      </c>
      <c r="T8" s="98">
        <f>IF(RES_hhdet_tes!T8=0,0,RES_hhdet_tes!T8*1000*11630/RES_hhdet_num!T3)</f>
        <v>12.492989415626896</v>
      </c>
      <c r="U8" s="98">
        <f>IF(RES_hhdet_tes!U8=0,0,RES_hhdet_tes!U8*1000*11630/RES_hhdet_num!U3)</f>
        <v>6.2745548122542472</v>
      </c>
      <c r="V8" s="98">
        <f>IF(RES_hhdet_tes!V8=0,0,RES_hhdet_tes!V8*1000*11630/RES_hhdet_num!V3)</f>
        <v>4.7367939438320521</v>
      </c>
      <c r="W8" s="98">
        <f>IF(RES_hhdet_tes!W8=0,0,RES_hhdet_tes!W8*1000*11630/RES_hhdet_num!W3)</f>
        <v>3.0826407531850708</v>
      </c>
      <c r="DA8" s="63" t="s">
        <v>2416</v>
      </c>
    </row>
    <row r="9" spans="1:105" ht="12" customHeight="1" x14ac:dyDescent="0.25">
      <c r="A9" s="121" t="s">
        <v>55</v>
      </c>
      <c r="B9" s="122">
        <v>1215.1904846455996</v>
      </c>
      <c r="C9" s="122">
        <v>1014.4606323983154</v>
      </c>
      <c r="D9" s="122">
        <v>1276.3493168827874</v>
      </c>
      <c r="E9" s="122">
        <v>918.56384700382</v>
      </c>
      <c r="F9" s="122">
        <v>1342.7090735306638</v>
      </c>
      <c r="G9" s="122">
        <v>1342.5614485319984</v>
      </c>
      <c r="H9" s="122">
        <v>1246.0327826801947</v>
      </c>
      <c r="I9" s="122">
        <v>833.33582848410003</v>
      </c>
      <c r="J9" s="122">
        <v>1099.6343574162315</v>
      </c>
      <c r="K9" s="122">
        <v>799.0492989111583</v>
      </c>
      <c r="L9" s="122">
        <v>939.93957054599309</v>
      </c>
      <c r="M9" s="122">
        <v>1197.1902052182425</v>
      </c>
      <c r="N9" s="122">
        <v>1142.7541180853852</v>
      </c>
      <c r="O9" s="122">
        <v>1199.7326771302112</v>
      </c>
      <c r="P9" s="122">
        <v>1134.0247178372986</v>
      </c>
      <c r="Q9" s="122">
        <v>886.6472010695004</v>
      </c>
      <c r="R9" s="122">
        <v>419.96086439899244</v>
      </c>
      <c r="S9" s="122">
        <v>828.66376476375524</v>
      </c>
      <c r="T9" s="122">
        <v>1006.4876246882882</v>
      </c>
      <c r="U9" s="122">
        <v>1201.7255068079007</v>
      </c>
      <c r="V9" s="122">
        <v>1096.2303938254092</v>
      </c>
      <c r="W9" s="122">
        <v>901.10199452829625</v>
      </c>
      <c r="DA9" s="130" t="s">
        <v>2417</v>
      </c>
    </row>
    <row r="10" spans="1:105" ht="12" customHeight="1" x14ac:dyDescent="0.25">
      <c r="A10" s="97" t="s">
        <v>143</v>
      </c>
      <c r="B10" s="98">
        <v>1223.1052365745575</v>
      </c>
      <c r="C10" s="98">
        <v>1005.4737432988278</v>
      </c>
      <c r="D10" s="98">
        <v>1285.0516489615377</v>
      </c>
      <c r="E10" s="98">
        <v>908.33040893445445</v>
      </c>
      <c r="F10" s="98">
        <v>1354.8314061180461</v>
      </c>
      <c r="G10" s="98">
        <v>1359.5839258474293</v>
      </c>
      <c r="H10" s="98">
        <v>1251.6539769396315</v>
      </c>
      <c r="I10" s="98">
        <v>823.01924457002076</v>
      </c>
      <c r="J10" s="98">
        <v>1101.2437712004987</v>
      </c>
      <c r="K10" s="98">
        <v>791.90127166461286</v>
      </c>
      <c r="L10" s="98">
        <v>935.95141883235181</v>
      </c>
      <c r="M10" s="98">
        <v>1221.3668718496597</v>
      </c>
      <c r="N10" s="98">
        <v>1157.1023499887503</v>
      </c>
      <c r="O10" s="98">
        <v>1221.9894917265387</v>
      </c>
      <c r="P10" s="98">
        <v>1138.7215902348569</v>
      </c>
      <c r="Q10" s="98">
        <v>885.09082905586422</v>
      </c>
      <c r="R10" s="98">
        <v>405.2976721713901</v>
      </c>
      <c r="S10" s="98">
        <v>823.29033845314518</v>
      </c>
      <c r="T10" s="98">
        <v>1006.3089132625549</v>
      </c>
      <c r="U10" s="98">
        <v>1203.9439267930827</v>
      </c>
      <c r="V10" s="98">
        <v>1097.1044118792106</v>
      </c>
      <c r="W10" s="98">
        <v>898.3036929780917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1100.3994298680627</v>
      </c>
      <c r="C15" s="101">
        <v>1167.8796677395655</v>
      </c>
      <c r="D15" s="101">
        <v>1147.3734682258707</v>
      </c>
      <c r="E15" s="101">
        <v>1132.9610582248567</v>
      </c>
      <c r="F15" s="101">
        <v>1119.2778454495019</v>
      </c>
      <c r="G15" s="101">
        <v>1102.5105092289004</v>
      </c>
      <c r="H15" s="101">
        <v>1120.0349908990597</v>
      </c>
      <c r="I15" s="101">
        <v>1081.3350429075492</v>
      </c>
      <c r="J15" s="101">
        <v>1056.9879518551813</v>
      </c>
      <c r="K15" s="101">
        <v>1013.9817795572809</v>
      </c>
      <c r="L15" s="101">
        <v>1076.3725689893038</v>
      </c>
      <c r="M15" s="101">
        <v>991.38227705333111</v>
      </c>
      <c r="N15" s="101">
        <v>1034.408020484384</v>
      </c>
      <c r="O15" s="101">
        <v>1007.3455986381165</v>
      </c>
      <c r="P15" s="101">
        <v>939.08477858065226</v>
      </c>
      <c r="Q15" s="101">
        <v>951.17677917334515</v>
      </c>
      <c r="R15" s="101">
        <v>1047.0943165949088</v>
      </c>
      <c r="S15" s="101">
        <v>1053.4131608857972</v>
      </c>
      <c r="T15" s="101">
        <v>1014.6860113437986</v>
      </c>
      <c r="U15" s="101">
        <v>1094.5018741907786</v>
      </c>
      <c r="V15" s="101">
        <v>1039.4192203283021</v>
      </c>
      <c r="W15" s="101">
        <v>1135.6929411537756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777.40170810559152</v>
      </c>
      <c r="C19" s="122">
        <v>752.57744892605774</v>
      </c>
      <c r="D19" s="122">
        <v>690.52936883179257</v>
      </c>
      <c r="E19" s="122">
        <v>618.8490443440229</v>
      </c>
      <c r="F19" s="122">
        <v>711.73057087209975</v>
      </c>
      <c r="G19" s="122">
        <v>637.99751938238171</v>
      </c>
      <c r="H19" s="122">
        <v>649.32103534862654</v>
      </c>
      <c r="I19" s="122">
        <v>515.17346843566702</v>
      </c>
      <c r="J19" s="122">
        <v>554.17163208544014</v>
      </c>
      <c r="K19" s="122">
        <v>450.60537656521848</v>
      </c>
      <c r="L19" s="122">
        <v>526.13831709875194</v>
      </c>
      <c r="M19" s="122">
        <v>544.05299375165237</v>
      </c>
      <c r="N19" s="122">
        <v>536.62137888404311</v>
      </c>
      <c r="O19" s="122">
        <v>522.71781929059148</v>
      </c>
      <c r="P19" s="122">
        <v>500.63955400940313</v>
      </c>
      <c r="Q19" s="122">
        <v>517.99711980181314</v>
      </c>
      <c r="R19" s="122">
        <v>561.75694211672203</v>
      </c>
      <c r="S19" s="122">
        <v>556.82937741006958</v>
      </c>
      <c r="T19" s="122">
        <v>523.61969344440104</v>
      </c>
      <c r="U19" s="122">
        <v>573.83106123880805</v>
      </c>
      <c r="V19" s="122">
        <v>513.1131695660614</v>
      </c>
      <c r="W19" s="122">
        <v>559.507285141956</v>
      </c>
      <c r="DA19" s="130" t="s">
        <v>2427</v>
      </c>
    </row>
    <row r="20" spans="1:105" ht="12" customHeight="1" x14ac:dyDescent="0.25">
      <c r="A20" s="97" t="s">
        <v>51</v>
      </c>
      <c r="B20" s="98">
        <v>827.4932786061712</v>
      </c>
      <c r="C20" s="98">
        <v>682.94751697233642</v>
      </c>
      <c r="D20" s="98">
        <v>724.63883499893916</v>
      </c>
      <c r="E20" s="98">
        <v>542.16939773364697</v>
      </c>
      <c r="F20" s="98">
        <v>821.13341578212419</v>
      </c>
      <c r="G20" s="98">
        <v>700.55975588743263</v>
      </c>
      <c r="H20" s="98">
        <v>659.30133271189197</v>
      </c>
      <c r="I20" s="98">
        <v>436.03257442829448</v>
      </c>
      <c r="J20" s="98">
        <v>589.97657961155664</v>
      </c>
      <c r="K20" s="98">
        <v>368.19548058245749</v>
      </c>
      <c r="L20" s="98">
        <v>494.78260371257642</v>
      </c>
      <c r="M20" s="98">
        <v>619.81650146845004</v>
      </c>
      <c r="N20" s="98">
        <v>598.43889918246384</v>
      </c>
      <c r="O20" s="98">
        <v>593.17188234106357</v>
      </c>
      <c r="P20" s="98">
        <v>556.93333928497691</v>
      </c>
      <c r="Q20" s="98">
        <v>565.32538408185553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723.72384986434338</v>
      </c>
      <c r="C21" s="98">
        <v>921.56686616385207</v>
      </c>
      <c r="D21" s="98">
        <v>483.77642284771554</v>
      </c>
      <c r="E21" s="98">
        <v>676.58548605685326</v>
      </c>
      <c r="F21" s="98">
        <v>722.6259117015976</v>
      </c>
      <c r="G21" s="98">
        <v>587.07915465992426</v>
      </c>
      <c r="H21" s="98">
        <v>630.16183549236075</v>
      </c>
      <c r="I21" s="98">
        <v>423.75673018900324</v>
      </c>
      <c r="J21" s="98">
        <v>561.93925970247778</v>
      </c>
      <c r="K21" s="98">
        <v>489.02631952677018</v>
      </c>
      <c r="L21" s="98">
        <v>581.37464581139864</v>
      </c>
      <c r="M21" s="98">
        <v>568.88770697632617</v>
      </c>
      <c r="N21" s="98">
        <v>448.79346199116532</v>
      </c>
      <c r="O21" s="98">
        <v>422.92891896321623</v>
      </c>
      <c r="P21" s="98">
        <v>472.64096313773189</v>
      </c>
      <c r="Q21" s="98">
        <v>493.0133338620048</v>
      </c>
      <c r="R21" s="98">
        <v>618.7123619129095</v>
      </c>
      <c r="S21" s="98">
        <v>615.43757707939881</v>
      </c>
      <c r="T21" s="98">
        <v>536.4046703577103</v>
      </c>
      <c r="U21" s="98">
        <v>640.9705097236905</v>
      </c>
      <c r="V21" s="98">
        <v>481.23707143728308</v>
      </c>
      <c r="W21" s="98">
        <v>513.97740858418081</v>
      </c>
      <c r="DA21" s="63" t="s">
        <v>2429</v>
      </c>
    </row>
    <row r="22" spans="1:105" ht="12" customHeight="1" x14ac:dyDescent="0.25">
      <c r="A22" s="109" t="s">
        <v>120</v>
      </c>
      <c r="B22" s="33">
        <v>757.13526481275903</v>
      </c>
      <c r="C22" s="33">
        <v>766.54290173232641</v>
      </c>
      <c r="D22" s="33">
        <v>697.21038532712157</v>
      </c>
      <c r="E22" s="33">
        <v>655.35912038874369</v>
      </c>
      <c r="F22" s="33">
        <v>651.39328387895182</v>
      </c>
      <c r="G22" s="33">
        <v>609.13273618097435</v>
      </c>
      <c r="H22" s="33">
        <v>645.45097205815011</v>
      </c>
      <c r="I22" s="33">
        <v>567.4499851728084</v>
      </c>
      <c r="J22" s="33">
        <v>532.95648615173877</v>
      </c>
      <c r="K22" s="33">
        <v>491.02620164850077</v>
      </c>
      <c r="L22" s="33">
        <v>536.36958465226326</v>
      </c>
      <c r="M22" s="33">
        <v>504.08875455836454</v>
      </c>
      <c r="N22" s="33">
        <v>518.89650046433303</v>
      </c>
      <c r="O22" s="33">
        <v>500.59837718266311</v>
      </c>
      <c r="P22" s="33">
        <v>468.59809979950728</v>
      </c>
      <c r="Q22" s="33">
        <v>489.90608440283637</v>
      </c>
      <c r="R22" s="33">
        <v>546.80193174124372</v>
      </c>
      <c r="S22" s="33">
        <v>541.23567904046661</v>
      </c>
      <c r="T22" s="33">
        <v>520.23480073716746</v>
      </c>
      <c r="U22" s="33">
        <v>557.18772409331416</v>
      </c>
      <c r="V22" s="33">
        <v>519.55806372324605</v>
      </c>
      <c r="W22" s="33">
        <v>566.76717434251259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2432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2433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0</v>
      </c>
      <c r="I29" s="98">
        <f>IF(RES_hhdet_tes!I29=0,0,RES_hhdet_tes!I29*1000*11630/RES_hhdet_num!I24)</f>
        <v>0</v>
      </c>
      <c r="J29" s="98">
        <f>IF(RES_hhdet_tes!J29=0,0,RES_hhdet_tes!J29*1000*11630/RES_hhdet_num!J24)</f>
        <v>0</v>
      </c>
      <c r="K29" s="98">
        <f>IF(RES_hhdet_tes!K29=0,0,RES_hhdet_tes!K29*1000*11630/RES_hhdet_num!K24)</f>
        <v>0</v>
      </c>
      <c r="L29" s="98">
        <f>IF(RES_hhdet_tes!L29=0,0,RES_hhdet_tes!L29*1000*11630/RES_hhdet_num!L24)</f>
        <v>0</v>
      </c>
      <c r="M29" s="98">
        <f>IF(RES_hhdet_tes!M29=0,0,RES_hhdet_tes!M29*1000*11630/RES_hhdet_num!M24)</f>
        <v>0</v>
      </c>
      <c r="N29" s="98">
        <f>IF(RES_hhdet_tes!N29=0,0,RES_hhdet_tes!N29*1000*11630/RES_hhdet_num!N24)</f>
        <v>0</v>
      </c>
      <c r="O29" s="98">
        <f>IF(RES_hhdet_tes!O29=0,0,RES_hhdet_tes!O29*1000*11630/RES_hhdet_num!O24)</f>
        <v>0</v>
      </c>
      <c r="P29" s="98">
        <f>IF(RES_hhdet_tes!P29=0,0,RES_hhdet_tes!P29*1000*11630/RES_hhdet_num!P24)</f>
        <v>0</v>
      </c>
      <c r="Q29" s="98">
        <f>IF(RES_hhdet_tes!Q29=0,0,RES_hhdet_tes!Q29*1000*11630/RES_hhdet_num!Q24)</f>
        <v>0</v>
      </c>
      <c r="R29" s="98">
        <f>IF(RES_hhdet_tes!R29=0,0,RES_hhdet_tes!R29*1000*11630/RES_hhdet_num!R24)</f>
        <v>0</v>
      </c>
      <c r="S29" s="98">
        <f>IF(RES_hhdet_tes!S29=0,0,RES_hhdet_tes!S29*1000*11630/RES_hhdet_num!S24)</f>
        <v>0</v>
      </c>
      <c r="T29" s="98">
        <f>IF(RES_hhdet_tes!T29=0,0,RES_hhdet_tes!T29*1000*11630/RES_hhdet_num!T24)</f>
        <v>0</v>
      </c>
      <c r="U29" s="98">
        <f>IF(RES_hhdet_tes!U29=0,0,RES_hhdet_tes!U29*1000*11630/RES_hhdet_num!U24)</f>
        <v>0</v>
      </c>
      <c r="V29" s="98">
        <f>IF(RES_hhdet_tes!V29=0,0,RES_hhdet_tes!V29*1000*11630/RES_hhdet_num!V24)</f>
        <v>0</v>
      </c>
      <c r="W29" s="98">
        <f>IF(RES_hhdet_tes!W29=0,0,RES_hhdet_tes!W29*1000*11630/RES_hhdet_num!W24)</f>
        <v>0</v>
      </c>
      <c r="DA29" s="63" t="s">
        <v>2436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2445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2446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10394.86297725419</v>
      </c>
      <c r="C43" s="117">
        <f t="shared" si="14"/>
        <v>12762.642328025093</v>
      </c>
      <c r="D43" s="117">
        <f t="shared" si="14"/>
        <v>10713.284952582533</v>
      </c>
      <c r="E43" s="117">
        <f t="shared" si="14"/>
        <v>10830.609275292914</v>
      </c>
      <c r="F43" s="117">
        <f t="shared" si="14"/>
        <v>8567.2178640272687</v>
      </c>
      <c r="G43" s="117">
        <f t="shared" si="14"/>
        <v>9581.6432890880715</v>
      </c>
      <c r="H43" s="117">
        <f t="shared" si="14"/>
        <v>11325.770067819121</v>
      </c>
      <c r="I43" s="117">
        <f t="shared" si="14"/>
        <v>10219.216083579679</v>
      </c>
      <c r="J43" s="117">
        <f t="shared" si="14"/>
        <v>12447.014746665502</v>
      </c>
      <c r="K43" s="117">
        <f t="shared" si="14"/>
        <v>10479.899966712035</v>
      </c>
      <c r="L43" s="117">
        <f t="shared" si="14"/>
        <v>9539.9203863910097</v>
      </c>
      <c r="M43" s="117">
        <f t="shared" si="14"/>
        <v>12061.361423952374</v>
      </c>
      <c r="N43" s="117">
        <f t="shared" si="14"/>
        <v>12601.916816319128</v>
      </c>
      <c r="O43" s="117">
        <f t="shared" si="14"/>
        <v>10904.53996657045</v>
      </c>
      <c r="P43" s="117">
        <f t="shared" si="14"/>
        <v>11207.817638380264</v>
      </c>
      <c r="Q43" s="117">
        <f t="shared" si="14"/>
        <v>12147.103704533776</v>
      </c>
      <c r="R43" s="117">
        <f t="shared" ref="R43:V43" si="15">R44+R47+R49+R58</f>
        <v>11283.969494708619</v>
      </c>
      <c r="S43" s="117">
        <f t="shared" si="15"/>
        <v>9684.0302544407477</v>
      </c>
      <c r="T43" s="117">
        <f t="shared" si="15"/>
        <v>11177.719111951181</v>
      </c>
      <c r="U43" s="117">
        <f t="shared" si="15"/>
        <v>12317.70329982922</v>
      </c>
      <c r="V43" s="117">
        <f t="shared" si="15"/>
        <v>13214.201245748547</v>
      </c>
      <c r="W43" s="117">
        <f t="shared" ref="W43" si="16">W44+W47+W49+W58</f>
        <v>8986.5125632123745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8567.7261405982208</v>
      </c>
      <c r="C44" s="122">
        <f t="shared" si="17"/>
        <v>10625.029775876714</v>
      </c>
      <c r="D44" s="122">
        <f t="shared" si="17"/>
        <v>8867.5354841107292</v>
      </c>
      <c r="E44" s="122">
        <f t="shared" si="17"/>
        <v>9026.4048286788948</v>
      </c>
      <c r="F44" s="122">
        <f t="shared" si="17"/>
        <v>6994.2457620670757</v>
      </c>
      <c r="G44" s="122">
        <f t="shared" si="17"/>
        <v>7898.9125555536002</v>
      </c>
      <c r="H44" s="122">
        <f t="shared" si="17"/>
        <v>9364.0483474922366</v>
      </c>
      <c r="I44" s="122">
        <f t="shared" si="17"/>
        <v>8679.7674161733994</v>
      </c>
      <c r="J44" s="122">
        <f t="shared" si="17"/>
        <v>10727.817602792828</v>
      </c>
      <c r="K44" s="122">
        <f t="shared" si="17"/>
        <v>9057.6451026276118</v>
      </c>
      <c r="L44" s="122">
        <f t="shared" si="17"/>
        <v>8163.7373740170369</v>
      </c>
      <c r="M44" s="122">
        <f t="shared" si="17"/>
        <v>10476.352279769009</v>
      </c>
      <c r="N44" s="122">
        <f t="shared" si="17"/>
        <v>10965.676593003835</v>
      </c>
      <c r="O44" s="122">
        <f t="shared" si="17"/>
        <v>9443.2820896026897</v>
      </c>
      <c r="P44" s="122">
        <f t="shared" si="17"/>
        <v>9745.2139612445953</v>
      </c>
      <c r="Q44" s="122">
        <f t="shared" si="17"/>
        <v>10570.716527042101</v>
      </c>
      <c r="R44" s="122">
        <f t="shared" ref="R44:V44" si="18">SUM(R45:R46)</f>
        <v>9715.328491173881</v>
      </c>
      <c r="S44" s="122">
        <f t="shared" si="18"/>
        <v>8259.6727852753975</v>
      </c>
      <c r="T44" s="122">
        <f t="shared" si="18"/>
        <v>9671.6381751242498</v>
      </c>
      <c r="U44" s="122">
        <f t="shared" si="18"/>
        <v>10625.705692636271</v>
      </c>
      <c r="V44" s="122">
        <f t="shared" si="18"/>
        <v>11494.755593360647</v>
      </c>
      <c r="W44" s="122">
        <f t="shared" ref="W44" si="19">SUM(W45:W46)</f>
        <v>7601.7492792722651</v>
      </c>
      <c r="DA44" s="130" t="s">
        <v>2450</v>
      </c>
    </row>
    <row r="45" spans="1:105" ht="12" customHeight="1" x14ac:dyDescent="0.25">
      <c r="A45" s="97" t="s">
        <v>216</v>
      </c>
      <c r="B45" s="98">
        <v>8370.0188987787787</v>
      </c>
      <c r="C45" s="98">
        <v>10384.910421625649</v>
      </c>
      <c r="D45" s="98">
        <v>8671.3909480859147</v>
      </c>
      <c r="E45" s="98">
        <v>8830.8736163041322</v>
      </c>
      <c r="F45" s="98">
        <v>6845.1092533490846</v>
      </c>
      <c r="G45" s="98">
        <v>7734.2837955236901</v>
      </c>
      <c r="H45" s="98">
        <v>9171.5631390989056</v>
      </c>
      <c r="I45" s="98">
        <v>8504.7925364854909</v>
      </c>
      <c r="J45" s="98">
        <v>10515.552969678318</v>
      </c>
      <c r="K45" s="98">
        <v>8881.9573967505694</v>
      </c>
      <c r="L45" s="98">
        <v>8005.358358408911</v>
      </c>
      <c r="M45" s="98">
        <v>10275.463881689919</v>
      </c>
      <c r="N45" s="98">
        <v>10757.117649615697</v>
      </c>
      <c r="O45" s="98">
        <v>9265.1262101186239</v>
      </c>
      <c r="P45" s="98">
        <v>9562.4753644729153</v>
      </c>
      <c r="Q45" s="98">
        <v>10373.494835963837</v>
      </c>
      <c r="R45" s="98">
        <v>9535.4603629497851</v>
      </c>
      <c r="S45" s="98">
        <v>8107.5281412237518</v>
      </c>
      <c r="T45" s="98">
        <v>9494.2390356612796</v>
      </c>
      <c r="U45" s="98">
        <v>10431.233499852791</v>
      </c>
      <c r="V45" s="98">
        <v>11284.374950109099</v>
      </c>
      <c r="W45" s="98">
        <v>7463.0517442085693</v>
      </c>
      <c r="DA45" s="63" t="s">
        <v>2451</v>
      </c>
    </row>
    <row r="46" spans="1:105" ht="12" customHeight="1" x14ac:dyDescent="0.25">
      <c r="A46" s="97" t="s">
        <v>53</v>
      </c>
      <c r="B46" s="98">
        <v>197.7072418194426</v>
      </c>
      <c r="C46" s="98">
        <v>240.11935425106503</v>
      </c>
      <c r="D46" s="98">
        <v>196.14453602481376</v>
      </c>
      <c r="E46" s="98">
        <v>195.5312123747633</v>
      </c>
      <c r="F46" s="98">
        <v>149.13650871799101</v>
      </c>
      <c r="G46" s="98">
        <v>164.62876002991015</v>
      </c>
      <c r="H46" s="98">
        <v>192.48520839333082</v>
      </c>
      <c r="I46" s="98">
        <v>174.97487968790892</v>
      </c>
      <c r="J46" s="98">
        <v>212.26463311450885</v>
      </c>
      <c r="K46" s="98">
        <v>175.68770587704307</v>
      </c>
      <c r="L46" s="98">
        <v>158.37901560812566</v>
      </c>
      <c r="M46" s="98">
        <v>200.88839807909056</v>
      </c>
      <c r="N46" s="98">
        <v>208.55894338813809</v>
      </c>
      <c r="O46" s="98">
        <v>178.15587948406602</v>
      </c>
      <c r="P46" s="98">
        <v>182.73859677167951</v>
      </c>
      <c r="Q46" s="98">
        <v>197.22169107826454</v>
      </c>
      <c r="R46" s="98">
        <v>179.86812822409524</v>
      </c>
      <c r="S46" s="98">
        <v>152.1446440516462</v>
      </c>
      <c r="T46" s="98">
        <v>177.39913946297017</v>
      </c>
      <c r="U46" s="98">
        <v>194.47219278347922</v>
      </c>
      <c r="V46" s="98">
        <v>210.38064325154846</v>
      </c>
      <c r="W46" s="98">
        <v>138.69753506369599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3.4963203711447427E-2</v>
      </c>
      <c r="C47" s="122">
        <f t="shared" si="20"/>
        <v>6.3981540958403749E-2</v>
      </c>
      <c r="D47" s="122">
        <f t="shared" si="20"/>
        <v>7.1681134266026389E-2</v>
      </c>
      <c r="E47" s="122">
        <f t="shared" si="20"/>
        <v>8.5792329787533206E-2</v>
      </c>
      <c r="F47" s="122">
        <f t="shared" si="20"/>
        <v>0.11240595601078178</v>
      </c>
      <c r="G47" s="122">
        <f t="shared" si="20"/>
        <v>8.6189160974440251E-2</v>
      </c>
      <c r="H47" s="122">
        <f t="shared" si="20"/>
        <v>9.7050574330436873E-2</v>
      </c>
      <c r="I47" s="122">
        <f t="shared" si="20"/>
        <v>9.5353777507620766E-2</v>
      </c>
      <c r="J47" s="122">
        <f t="shared" si="20"/>
        <v>9.9772873315526131E-2</v>
      </c>
      <c r="K47" s="122">
        <f t="shared" si="20"/>
        <v>5.7567351926654971E-2</v>
      </c>
      <c r="L47" s="122">
        <f t="shared" si="20"/>
        <v>0.37459211597703934</v>
      </c>
      <c r="M47" s="122">
        <f t="shared" si="20"/>
        <v>0.41530267170002844</v>
      </c>
      <c r="N47" s="122">
        <f t="shared" si="20"/>
        <v>0.67434242693857316</v>
      </c>
      <c r="O47" s="122">
        <f t="shared" si="20"/>
        <v>1.2050301203555722</v>
      </c>
      <c r="P47" s="122">
        <f t="shared" si="20"/>
        <v>1.8166601923532288</v>
      </c>
      <c r="Q47" s="122">
        <f t="shared" si="20"/>
        <v>1.8985202743445149</v>
      </c>
      <c r="R47" s="122">
        <f t="shared" si="20"/>
        <v>2.6032309757905252</v>
      </c>
      <c r="S47" s="122">
        <f t="shared" si="20"/>
        <v>3.1534515543054136</v>
      </c>
      <c r="T47" s="122">
        <f t="shared" si="20"/>
        <v>3.7792681897374321</v>
      </c>
      <c r="U47" s="122">
        <f t="shared" si="20"/>
        <v>2.3939275599098422</v>
      </c>
      <c r="V47" s="122">
        <f t="shared" si="20"/>
        <v>1.7303475802620463</v>
      </c>
      <c r="W47" s="122">
        <f t="shared" si="20"/>
        <v>1.3981537743266981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3.4963203711447427E-2</v>
      </c>
      <c r="C48" s="98">
        <f>IF(RES_hhdet_tes!C48=0,0,RES_hhdet_tes!C48*1000*11630/RES_hhdet_num!C43)</f>
        <v>6.3981540958403749E-2</v>
      </c>
      <c r="D48" s="98">
        <f>IF(RES_hhdet_tes!D48=0,0,RES_hhdet_tes!D48*1000*11630/RES_hhdet_num!D43)</f>
        <v>7.1681134266026389E-2</v>
      </c>
      <c r="E48" s="98">
        <f>IF(RES_hhdet_tes!E48=0,0,RES_hhdet_tes!E48*1000*11630/RES_hhdet_num!E43)</f>
        <v>8.5792329787533206E-2</v>
      </c>
      <c r="F48" s="98">
        <f>IF(RES_hhdet_tes!F48=0,0,RES_hhdet_tes!F48*1000*11630/RES_hhdet_num!F43)</f>
        <v>0.11240595601078178</v>
      </c>
      <c r="G48" s="98">
        <f>IF(RES_hhdet_tes!G48=0,0,RES_hhdet_tes!G48*1000*11630/RES_hhdet_num!G43)</f>
        <v>8.6189160974440251E-2</v>
      </c>
      <c r="H48" s="98">
        <f>IF(RES_hhdet_tes!H48=0,0,RES_hhdet_tes!H48*1000*11630/RES_hhdet_num!H43)</f>
        <v>9.7050574330436873E-2</v>
      </c>
      <c r="I48" s="98">
        <f>IF(RES_hhdet_tes!I48=0,0,RES_hhdet_tes!I48*1000*11630/RES_hhdet_num!I43)</f>
        <v>9.5353777507620766E-2</v>
      </c>
      <c r="J48" s="98">
        <f>IF(RES_hhdet_tes!J48=0,0,RES_hhdet_tes!J48*1000*11630/RES_hhdet_num!J43)</f>
        <v>9.9772873315526131E-2</v>
      </c>
      <c r="K48" s="98">
        <f>IF(RES_hhdet_tes!K48=0,0,RES_hhdet_tes!K48*1000*11630/RES_hhdet_num!K43)</f>
        <v>5.7567351926654971E-2</v>
      </c>
      <c r="L48" s="98">
        <f>IF(RES_hhdet_tes!L48=0,0,RES_hhdet_tes!L48*1000*11630/RES_hhdet_num!L43)</f>
        <v>0.37459211597703934</v>
      </c>
      <c r="M48" s="98">
        <f>IF(RES_hhdet_tes!M48=0,0,RES_hhdet_tes!M48*1000*11630/RES_hhdet_num!M43)</f>
        <v>0.41530267170002844</v>
      </c>
      <c r="N48" s="98">
        <f>IF(RES_hhdet_tes!N48=0,0,RES_hhdet_tes!N48*1000*11630/RES_hhdet_num!N43)</f>
        <v>0.67434242693857316</v>
      </c>
      <c r="O48" s="98">
        <f>IF(RES_hhdet_tes!O48=0,0,RES_hhdet_tes!O48*1000*11630/RES_hhdet_num!O43)</f>
        <v>1.2050301203555722</v>
      </c>
      <c r="P48" s="98">
        <f>IF(RES_hhdet_tes!P48=0,0,RES_hhdet_tes!P48*1000*11630/RES_hhdet_num!P43)</f>
        <v>1.8166601923532288</v>
      </c>
      <c r="Q48" s="98">
        <f>IF(RES_hhdet_tes!Q48=0,0,RES_hhdet_tes!Q48*1000*11630/RES_hhdet_num!Q43)</f>
        <v>1.8985202743445149</v>
      </c>
      <c r="R48" s="98">
        <f>IF(RES_hhdet_tes!R48=0,0,RES_hhdet_tes!R48*1000*11630/RES_hhdet_num!R43)</f>
        <v>2.6032309757905252</v>
      </c>
      <c r="S48" s="98">
        <f>IF(RES_hhdet_tes!S48=0,0,RES_hhdet_tes!S48*1000*11630/RES_hhdet_num!S43)</f>
        <v>3.1534515543054136</v>
      </c>
      <c r="T48" s="98">
        <f>IF(RES_hhdet_tes!T48=0,0,RES_hhdet_tes!T48*1000*11630/RES_hhdet_num!T43)</f>
        <v>3.7792681897374321</v>
      </c>
      <c r="U48" s="98">
        <f>IF(RES_hhdet_tes!U48=0,0,RES_hhdet_tes!U48*1000*11630/RES_hhdet_num!U43)</f>
        <v>2.3939275599098422</v>
      </c>
      <c r="V48" s="98">
        <f>IF(RES_hhdet_tes!V48=0,0,RES_hhdet_tes!V48*1000*11630/RES_hhdet_num!V43)</f>
        <v>1.7303475802620463</v>
      </c>
      <c r="W48" s="98">
        <f>IF(RES_hhdet_tes!W48=0,0,RES_hhdet_tes!W48*1000*11630/RES_hhdet_num!W43)</f>
        <v>1.3981537743266981</v>
      </c>
      <c r="DA48" s="63" t="s">
        <v>2454</v>
      </c>
    </row>
    <row r="49" spans="1:105" ht="12" customHeight="1" x14ac:dyDescent="0.25">
      <c r="A49" s="121" t="s">
        <v>55</v>
      </c>
      <c r="B49" s="122">
        <v>1074.6579972326986</v>
      </c>
      <c r="C49" s="122">
        <v>1350.2403850030885</v>
      </c>
      <c r="D49" s="122">
        <v>1174.2868462728868</v>
      </c>
      <c r="E49" s="122">
        <v>1146.2435129456392</v>
      </c>
      <c r="F49" s="122">
        <v>913.46274607774262</v>
      </c>
      <c r="G49" s="122">
        <v>1075.7552867320676</v>
      </c>
      <c r="H49" s="122">
        <v>1317.5262492379534</v>
      </c>
      <c r="I49" s="122">
        <v>984.25505823584899</v>
      </c>
      <c r="J49" s="122">
        <v>1183.4104898854882</v>
      </c>
      <c r="K49" s="122">
        <v>931.37932416436752</v>
      </c>
      <c r="L49" s="122">
        <v>834.10716302325864</v>
      </c>
      <c r="M49" s="122">
        <v>1072.5669664381971</v>
      </c>
      <c r="N49" s="122">
        <v>1124.7843699410805</v>
      </c>
      <c r="O49" s="122">
        <v>969.3089279523424</v>
      </c>
      <c r="P49" s="122">
        <v>991.65539686581576</v>
      </c>
      <c r="Q49" s="122">
        <v>1084.1509741695154</v>
      </c>
      <c r="R49" s="122">
        <v>1008.5783462948252</v>
      </c>
      <c r="S49" s="122">
        <v>868.74614799363223</v>
      </c>
      <c r="T49" s="122">
        <v>979.62172804099305</v>
      </c>
      <c r="U49" s="122">
        <v>1120.9878433575075</v>
      </c>
      <c r="V49" s="122">
        <v>1202.3150340991424</v>
      </c>
      <c r="W49" s="122">
        <v>821.19658696928093</v>
      </c>
      <c r="DA49" s="130" t="s">
        <v>2455</v>
      </c>
    </row>
    <row r="50" spans="1:105" ht="12" customHeight="1" x14ac:dyDescent="0.25">
      <c r="A50" s="97" t="s">
        <v>138</v>
      </c>
      <c r="B50" s="98">
        <v>1073.8714438327488</v>
      </c>
      <c r="C50" s="98">
        <v>1355.8198594443234</v>
      </c>
      <c r="D50" s="98">
        <v>1175.0490816806469</v>
      </c>
      <c r="E50" s="98">
        <v>1146.6092647766629</v>
      </c>
      <c r="F50" s="98">
        <v>907.61990209879218</v>
      </c>
      <c r="G50" s="98">
        <v>1074.9504110004302</v>
      </c>
      <c r="H50" s="98">
        <v>1322.9836933050794</v>
      </c>
      <c r="I50" s="98">
        <v>981.1148013249931</v>
      </c>
      <c r="J50" s="98">
        <v>1188.0019131234183</v>
      </c>
      <c r="K50" s="98">
        <v>927.98206016938184</v>
      </c>
      <c r="L50" s="98">
        <v>824.12680981597396</v>
      </c>
      <c r="M50" s="98">
        <v>1075.7627001885248</v>
      </c>
      <c r="N50" s="98">
        <v>1128.4286161201219</v>
      </c>
      <c r="O50" s="98">
        <v>967.76976609341307</v>
      </c>
      <c r="P50" s="98">
        <v>993.77967513913165</v>
      </c>
      <c r="Q50" s="98">
        <v>1089.571968015995</v>
      </c>
      <c r="R50" s="98">
        <v>1006.9382016296727</v>
      </c>
      <c r="S50" s="98">
        <v>860.8276757288844</v>
      </c>
      <c r="T50" s="98">
        <v>978.01333495281631</v>
      </c>
      <c r="U50" s="98">
        <v>1121.8097766470439</v>
      </c>
      <c r="V50" s="98">
        <v>1208.888700057114</v>
      </c>
      <c r="W50" s="98">
        <v>807.75043052749993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1100.3994298680625</v>
      </c>
      <c r="C54" s="101">
        <v>1167.8796677395651</v>
      </c>
      <c r="D54" s="101">
        <v>1147.768849672241</v>
      </c>
      <c r="E54" s="101">
        <v>1133.5430959166404</v>
      </c>
      <c r="F54" s="101">
        <v>1120.3525396960333</v>
      </c>
      <c r="G54" s="101">
        <v>1105.1675009679707</v>
      </c>
      <c r="H54" s="101">
        <v>1124.2752824820436</v>
      </c>
      <c r="I54" s="101">
        <v>1085.864799708542</v>
      </c>
      <c r="J54" s="101">
        <v>1059.196093359348</v>
      </c>
      <c r="K54" s="101">
        <v>1015.9226652967268</v>
      </c>
      <c r="L54" s="101">
        <v>1076.8616127519615</v>
      </c>
      <c r="M54" s="101">
        <v>994.17749738604073</v>
      </c>
      <c r="N54" s="101">
        <v>1035.4829850013364</v>
      </c>
      <c r="O54" s="101">
        <v>1007.1959890952138</v>
      </c>
      <c r="P54" s="101">
        <v>939.4318032752916</v>
      </c>
      <c r="Q54" s="101">
        <v>952.14400699301132</v>
      </c>
      <c r="R54" s="101">
        <v>1049.0208608013484</v>
      </c>
      <c r="S54" s="101">
        <v>1056.7460056340976</v>
      </c>
      <c r="T54" s="101">
        <v>1017.9500388026347</v>
      </c>
      <c r="U54" s="101">
        <v>1101.7646688716172</v>
      </c>
      <c r="V54" s="101">
        <v>1047.3225989567466</v>
      </c>
      <c r="W54" s="101">
        <v>1149.2013122915143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752.44387621955798</v>
      </c>
      <c r="C58" s="122">
        <v>787.30818560433318</v>
      </c>
      <c r="D58" s="122">
        <v>671.39094106464995</v>
      </c>
      <c r="E58" s="122">
        <v>657.87514133859315</v>
      </c>
      <c r="F58" s="122">
        <v>659.39694992644013</v>
      </c>
      <c r="G58" s="122">
        <v>606.88925764142857</v>
      </c>
      <c r="H58" s="122">
        <v>644.09842051460237</v>
      </c>
      <c r="I58" s="122">
        <v>555.09825539292171</v>
      </c>
      <c r="J58" s="122">
        <v>535.68688111387075</v>
      </c>
      <c r="K58" s="122">
        <v>490.81797256812922</v>
      </c>
      <c r="L58" s="122">
        <v>541.70125723473757</v>
      </c>
      <c r="M58" s="122">
        <v>512.02687507346809</v>
      </c>
      <c r="N58" s="122">
        <v>510.78151094727417</v>
      </c>
      <c r="O58" s="122">
        <v>490.74391889506052</v>
      </c>
      <c r="P58" s="122">
        <v>469.13162007750071</v>
      </c>
      <c r="Q58" s="122">
        <v>490.33768304781552</v>
      </c>
      <c r="R58" s="122">
        <v>557.45942626412148</v>
      </c>
      <c r="S58" s="122">
        <v>552.45786961741135</v>
      </c>
      <c r="T58" s="122">
        <v>522.67994059620071</v>
      </c>
      <c r="U58" s="122">
        <v>568.61583627553284</v>
      </c>
      <c r="V58" s="122">
        <v>515.40027070849533</v>
      </c>
      <c r="W58" s="122">
        <v>562.1685431965011</v>
      </c>
      <c r="DA58" s="130" t="s">
        <v>2464</v>
      </c>
    </row>
    <row r="59" spans="1:105" ht="12" customHeight="1" x14ac:dyDescent="0.25">
      <c r="A59" s="97" t="s">
        <v>50</v>
      </c>
      <c r="B59" s="98">
        <v>723.72384986434326</v>
      </c>
      <c r="C59" s="98">
        <v>921.56686616385173</v>
      </c>
      <c r="D59" s="98">
        <v>483.77642284771554</v>
      </c>
      <c r="E59" s="98">
        <v>676.58548605685314</v>
      </c>
      <c r="F59" s="98">
        <v>722.62591170159749</v>
      </c>
      <c r="G59" s="98">
        <v>587.07915465992414</v>
      </c>
      <c r="H59" s="98">
        <v>630.16183549236075</v>
      </c>
      <c r="I59" s="98">
        <v>423.75673018900341</v>
      </c>
      <c r="J59" s="98">
        <v>561.93925970247767</v>
      </c>
      <c r="K59" s="98">
        <v>489.02631952677001</v>
      </c>
      <c r="L59" s="98">
        <v>581.37464581139898</v>
      </c>
      <c r="M59" s="98">
        <v>568.88770697632594</v>
      </c>
      <c r="N59" s="98">
        <v>448.79346199116532</v>
      </c>
      <c r="O59" s="98">
        <v>422.92891896321657</v>
      </c>
      <c r="P59" s="98">
        <v>472.64096313773177</v>
      </c>
      <c r="Q59" s="98">
        <v>493.01333386200486</v>
      </c>
      <c r="R59" s="98">
        <v>618.71236191290939</v>
      </c>
      <c r="S59" s="98">
        <v>615.43757707939869</v>
      </c>
      <c r="T59" s="98">
        <v>536.40467035771042</v>
      </c>
      <c r="U59" s="98">
        <v>640.97050972369084</v>
      </c>
      <c r="V59" s="98">
        <v>481.23707143728313</v>
      </c>
      <c r="W59" s="98">
        <v>513.97740858418069</v>
      </c>
      <c r="DA59" s="63" t="s">
        <v>2465</v>
      </c>
    </row>
    <row r="60" spans="1:105" ht="12" customHeight="1" x14ac:dyDescent="0.25">
      <c r="A60" s="109" t="s">
        <v>120</v>
      </c>
      <c r="B60" s="33">
        <v>757.13526481275926</v>
      </c>
      <c r="C60" s="33">
        <v>766.5429017323263</v>
      </c>
      <c r="D60" s="33">
        <v>697.21038532712146</v>
      </c>
      <c r="E60" s="33">
        <v>655.35912038874369</v>
      </c>
      <c r="F60" s="33">
        <v>651.39328387895193</v>
      </c>
      <c r="G60" s="33">
        <v>609.13273618097446</v>
      </c>
      <c r="H60" s="33">
        <v>645.45097205815</v>
      </c>
      <c r="I60" s="33">
        <v>567.44998517280817</v>
      </c>
      <c r="J60" s="33">
        <v>532.95648615173877</v>
      </c>
      <c r="K60" s="33">
        <v>491.02620164850072</v>
      </c>
      <c r="L60" s="33">
        <v>536.36958465226314</v>
      </c>
      <c r="M60" s="33">
        <v>504.08875455836454</v>
      </c>
      <c r="N60" s="33">
        <v>518.89650046433246</v>
      </c>
      <c r="O60" s="33">
        <v>500.59837718266289</v>
      </c>
      <c r="P60" s="33">
        <v>468.59809979950757</v>
      </c>
      <c r="Q60" s="33">
        <v>489.9060844028366</v>
      </c>
      <c r="R60" s="33">
        <v>546.80193174124383</v>
      </c>
      <c r="S60" s="33">
        <v>541.23567904046729</v>
      </c>
      <c r="T60" s="33">
        <v>520.23480073716735</v>
      </c>
      <c r="U60" s="33">
        <v>557.18772409331427</v>
      </c>
      <c r="V60" s="33">
        <v>519.5580637232473</v>
      </c>
      <c r="W60" s="33">
        <v>566.76717434251339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10853.470732842166</v>
      </c>
      <c r="C62" s="117">
        <f t="shared" si="21"/>
        <v>11178.35075818213</v>
      </c>
      <c r="D62" s="117">
        <f t="shared" si="21"/>
        <v>10199.129784742456</v>
      </c>
      <c r="E62" s="117">
        <f t="shared" si="21"/>
        <v>10200.565564569448</v>
      </c>
      <c r="F62" s="117">
        <f t="shared" si="21"/>
        <v>10065.022471602617</v>
      </c>
      <c r="G62" s="117">
        <f t="shared" si="21"/>
        <v>10860.88750897822</v>
      </c>
      <c r="H62" s="117">
        <f t="shared" si="21"/>
        <v>10539.186905613547</v>
      </c>
      <c r="I62" s="117">
        <f t="shared" si="21"/>
        <v>11005.681731516401</v>
      </c>
      <c r="J62" s="117">
        <f t="shared" si="21"/>
        <v>10915.825476252745</v>
      </c>
      <c r="K62" s="117">
        <f t="shared" si="21"/>
        <v>11153.879514663233</v>
      </c>
      <c r="L62" s="117">
        <f t="shared" si="21"/>
        <v>11973.082023392324</v>
      </c>
      <c r="M62" s="117">
        <f t="shared" si="21"/>
        <v>11182.600816465872</v>
      </c>
      <c r="N62" s="117">
        <f t="shared" si="21"/>
        <v>11930.313425260383</v>
      </c>
      <c r="O62" s="117">
        <f t="shared" si="21"/>
        <v>11346.917739347973</v>
      </c>
      <c r="P62" s="117">
        <f t="shared" si="21"/>
        <v>11093.097585497346</v>
      </c>
      <c r="Q62" s="117">
        <f t="shared" si="21"/>
        <v>10407.445492241852</v>
      </c>
      <c r="R62" s="117">
        <f t="shared" ref="R62:V62" si="22">R63+R66+R68+R77</f>
        <v>12038.422775299736</v>
      </c>
      <c r="S62" s="117">
        <f t="shared" si="22"/>
        <v>11319.930929683826</v>
      </c>
      <c r="T62" s="117">
        <f t="shared" si="22"/>
        <v>11542.73810964519</v>
      </c>
      <c r="U62" s="117">
        <f t="shared" si="22"/>
        <v>11898.82792842752</v>
      </c>
      <c r="V62" s="117">
        <f t="shared" si="22"/>
        <v>11398.479956044679</v>
      </c>
      <c r="W62" s="117">
        <f t="shared" ref="W62" si="23">W63+W66+W68+W77</f>
        <v>12137.182536358296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8967.2994226126575</v>
      </c>
      <c r="C63" s="122">
        <f t="shared" si="24"/>
        <v>9218.3425548726191</v>
      </c>
      <c r="D63" s="122">
        <f t="shared" si="24"/>
        <v>8441.1401008272423</v>
      </c>
      <c r="E63" s="122">
        <f t="shared" si="24"/>
        <v>8482.145115586085</v>
      </c>
      <c r="F63" s="122">
        <f t="shared" si="24"/>
        <v>8345.9899555665233</v>
      </c>
      <c r="G63" s="122">
        <f t="shared" si="24"/>
        <v>9013.3167938650058</v>
      </c>
      <c r="H63" s="122">
        <f t="shared" si="24"/>
        <v>8675.1889452262658</v>
      </c>
      <c r="I63" s="122">
        <f t="shared" si="24"/>
        <v>9386.7662639398968</v>
      </c>
      <c r="J63" s="122">
        <f t="shared" si="24"/>
        <v>9321.1391669439017</v>
      </c>
      <c r="K63" s="122">
        <f t="shared" si="24"/>
        <v>9690.4166340905485</v>
      </c>
      <c r="L63" s="122">
        <f t="shared" si="24"/>
        <v>10371.321190372306</v>
      </c>
      <c r="M63" s="122">
        <f t="shared" si="24"/>
        <v>9673.3943305101693</v>
      </c>
      <c r="N63" s="122">
        <f t="shared" si="24"/>
        <v>10346.196675898462</v>
      </c>
      <c r="O63" s="122">
        <f t="shared" si="24"/>
        <v>9851.3689336143289</v>
      </c>
      <c r="P63" s="122">
        <f t="shared" si="24"/>
        <v>9631.4599783394278</v>
      </c>
      <c r="Q63" s="122">
        <f t="shared" si="24"/>
        <v>8996.2373681548179</v>
      </c>
      <c r="R63" s="122">
        <f t="shared" ref="R63:V63" si="25">SUM(R64:R65)</f>
        <v>10382.493113413042</v>
      </c>
      <c r="S63" s="122">
        <f t="shared" si="25"/>
        <v>9761.4125875575191</v>
      </c>
      <c r="T63" s="122">
        <f t="shared" si="25"/>
        <v>10016.427497465189</v>
      </c>
      <c r="U63" s="122">
        <f t="shared" si="25"/>
        <v>10243.613675264223</v>
      </c>
      <c r="V63" s="122">
        <f t="shared" si="25"/>
        <v>9846.6632303914394</v>
      </c>
      <c r="W63" s="122">
        <f t="shared" ref="W63" si="26">SUM(W64:W65)</f>
        <v>10453.940440164663</v>
      </c>
      <c r="DA63" s="130" t="s">
        <v>2468</v>
      </c>
    </row>
    <row r="64" spans="1:105" ht="12" customHeight="1" x14ac:dyDescent="0.25">
      <c r="A64" s="97" t="s">
        <v>217</v>
      </c>
      <c r="B64" s="98">
        <v>8760.3717026645445</v>
      </c>
      <c r="C64" s="98">
        <v>9010.0134952621975</v>
      </c>
      <c r="D64" s="98">
        <v>8254.4271734796221</v>
      </c>
      <c r="E64" s="98">
        <v>8298.4037313397548</v>
      </c>
      <c r="F64" s="98">
        <v>8168.0305520638422</v>
      </c>
      <c r="G64" s="98">
        <v>8825.4616736703301</v>
      </c>
      <c r="H64" s="98">
        <v>8496.8637711128067</v>
      </c>
      <c r="I64" s="98">
        <v>9197.5390394141614</v>
      </c>
      <c r="J64" s="98">
        <v>9136.7076023202135</v>
      </c>
      <c r="K64" s="98">
        <v>9502.4552988708438</v>
      </c>
      <c r="L64" s="98">
        <v>10170.114369839983</v>
      </c>
      <c r="M64" s="98">
        <v>9487.9029839852701</v>
      </c>
      <c r="N64" s="98">
        <v>10149.419775858574</v>
      </c>
      <c r="O64" s="98">
        <v>9665.5141344208951</v>
      </c>
      <c r="P64" s="98">
        <v>9450.8544535860692</v>
      </c>
      <c r="Q64" s="98">
        <v>8828.3913056338843</v>
      </c>
      <c r="R64" s="98">
        <v>10190.273199870673</v>
      </c>
      <c r="S64" s="98">
        <v>9581.6056288335876</v>
      </c>
      <c r="T64" s="98">
        <v>9832.7041626620103</v>
      </c>
      <c r="U64" s="98">
        <v>10056.134549540271</v>
      </c>
      <c r="V64" s="98">
        <v>9666.4464935094784</v>
      </c>
      <c r="W64" s="98">
        <v>10263.203319340766</v>
      </c>
      <c r="DA64" s="63" t="s">
        <v>2469</v>
      </c>
    </row>
    <row r="65" spans="1:105" ht="12" customHeight="1" x14ac:dyDescent="0.25">
      <c r="A65" s="97" t="s">
        <v>53</v>
      </c>
      <c r="B65" s="98">
        <v>206.92771994811224</v>
      </c>
      <c r="C65" s="98">
        <v>208.32905961042178</v>
      </c>
      <c r="D65" s="98">
        <v>186.71292734762008</v>
      </c>
      <c r="E65" s="98">
        <v>183.74138424633077</v>
      </c>
      <c r="F65" s="98">
        <v>177.95940350268111</v>
      </c>
      <c r="G65" s="98">
        <v>187.85512019467646</v>
      </c>
      <c r="H65" s="98">
        <v>178.32517411345862</v>
      </c>
      <c r="I65" s="98">
        <v>189.22722452573535</v>
      </c>
      <c r="J65" s="98">
        <v>184.43156462368825</v>
      </c>
      <c r="K65" s="98">
        <v>187.96133521970469</v>
      </c>
      <c r="L65" s="98">
        <v>201.20682053232247</v>
      </c>
      <c r="M65" s="98">
        <v>185.49134652489872</v>
      </c>
      <c r="N65" s="98">
        <v>196.77690003988752</v>
      </c>
      <c r="O65" s="98">
        <v>185.85479919343467</v>
      </c>
      <c r="P65" s="98">
        <v>180.60552475335859</v>
      </c>
      <c r="Q65" s="98">
        <v>167.84606252093332</v>
      </c>
      <c r="R65" s="98">
        <v>192.21991354236951</v>
      </c>
      <c r="S65" s="98">
        <v>179.80695872393187</v>
      </c>
      <c r="T65" s="98">
        <v>183.72333480317863</v>
      </c>
      <c r="U65" s="98">
        <v>187.47912572395168</v>
      </c>
      <c r="V65" s="98">
        <v>180.21673688196034</v>
      </c>
      <c r="W65" s="98">
        <v>190.73712082389736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4.1244728446046458E-2</v>
      </c>
      <c r="C66" s="122">
        <f t="shared" si="27"/>
        <v>6.1644009937503935E-2</v>
      </c>
      <c r="D66" s="122">
        <f t="shared" si="27"/>
        <v>8.4780101742843644E-2</v>
      </c>
      <c r="E66" s="122">
        <f t="shared" si="27"/>
        <v>0.10906032080202985</v>
      </c>
      <c r="F66" s="122">
        <f t="shared" si="27"/>
        <v>0.18119020973021643</v>
      </c>
      <c r="G66" s="122">
        <f t="shared" si="27"/>
        <v>0.33029343105230086</v>
      </c>
      <c r="H66" s="122">
        <f t="shared" si="27"/>
        <v>0.42437543075848594</v>
      </c>
      <c r="I66" s="122">
        <f t="shared" si="27"/>
        <v>0.55020578760972605</v>
      </c>
      <c r="J66" s="122">
        <f t="shared" si="27"/>
        <v>0.62719765926940663</v>
      </c>
      <c r="K66" s="122">
        <f t="shared" si="27"/>
        <v>0.67402834507278442</v>
      </c>
      <c r="L66" s="122">
        <f t="shared" si="27"/>
        <v>1.4001979601796704</v>
      </c>
      <c r="M66" s="122">
        <f t="shared" si="27"/>
        <v>0.9426377530184411</v>
      </c>
      <c r="N66" s="122">
        <f t="shared" si="27"/>
        <v>0.82344839483118193</v>
      </c>
      <c r="O66" s="122">
        <f t="shared" si="27"/>
        <v>0.87155117391876158</v>
      </c>
      <c r="P66" s="122">
        <f t="shared" si="27"/>
        <v>1.1571781293715584</v>
      </c>
      <c r="Q66" s="122">
        <f t="shared" si="27"/>
        <v>1.1579260701430538</v>
      </c>
      <c r="R66" s="122">
        <f t="shared" si="27"/>
        <v>1.3966685868981845</v>
      </c>
      <c r="S66" s="122">
        <f t="shared" si="27"/>
        <v>1.5441488360897271</v>
      </c>
      <c r="T66" s="122">
        <f t="shared" si="27"/>
        <v>2.2448830252132748</v>
      </c>
      <c r="U66" s="122">
        <f t="shared" si="27"/>
        <v>1.6169217070062458</v>
      </c>
      <c r="V66" s="122">
        <f t="shared" si="27"/>
        <v>1.9264343501856322</v>
      </c>
      <c r="W66" s="122">
        <f t="shared" si="27"/>
        <v>3.2536423058705397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4.1244728446046458E-2</v>
      </c>
      <c r="C67" s="98">
        <f>IF(RES_hhdet_tes!C67=0,0,RES_hhdet_tes!C67*1000*11630/RES_hhdet_num!C62)</f>
        <v>6.1644009937503935E-2</v>
      </c>
      <c r="D67" s="98">
        <f>IF(RES_hhdet_tes!D67=0,0,RES_hhdet_tes!D67*1000*11630/RES_hhdet_num!D62)</f>
        <v>8.4780101742843644E-2</v>
      </c>
      <c r="E67" s="98">
        <f>IF(RES_hhdet_tes!E67=0,0,RES_hhdet_tes!E67*1000*11630/RES_hhdet_num!E62)</f>
        <v>0.10906032080202985</v>
      </c>
      <c r="F67" s="98">
        <f>IF(RES_hhdet_tes!F67=0,0,RES_hhdet_tes!F67*1000*11630/RES_hhdet_num!F62)</f>
        <v>0.18119020973021643</v>
      </c>
      <c r="G67" s="98">
        <f>IF(RES_hhdet_tes!G67=0,0,RES_hhdet_tes!G67*1000*11630/RES_hhdet_num!G62)</f>
        <v>0.33029343105230086</v>
      </c>
      <c r="H67" s="98">
        <f>IF(RES_hhdet_tes!H67=0,0,RES_hhdet_tes!H67*1000*11630/RES_hhdet_num!H62)</f>
        <v>0.42437543075848594</v>
      </c>
      <c r="I67" s="98">
        <f>IF(RES_hhdet_tes!I67=0,0,RES_hhdet_tes!I67*1000*11630/RES_hhdet_num!I62)</f>
        <v>0.55020578760972605</v>
      </c>
      <c r="J67" s="98">
        <f>IF(RES_hhdet_tes!J67=0,0,RES_hhdet_tes!J67*1000*11630/RES_hhdet_num!J62)</f>
        <v>0.62719765926940663</v>
      </c>
      <c r="K67" s="98">
        <f>IF(RES_hhdet_tes!K67=0,0,RES_hhdet_tes!K67*1000*11630/RES_hhdet_num!K62)</f>
        <v>0.67402834507278442</v>
      </c>
      <c r="L67" s="98">
        <f>IF(RES_hhdet_tes!L67=0,0,RES_hhdet_tes!L67*1000*11630/RES_hhdet_num!L62)</f>
        <v>1.4001979601796704</v>
      </c>
      <c r="M67" s="98">
        <f>IF(RES_hhdet_tes!M67=0,0,RES_hhdet_tes!M67*1000*11630/RES_hhdet_num!M62)</f>
        <v>0.9426377530184411</v>
      </c>
      <c r="N67" s="98">
        <f>IF(RES_hhdet_tes!N67=0,0,RES_hhdet_tes!N67*1000*11630/RES_hhdet_num!N62)</f>
        <v>0.82344839483118193</v>
      </c>
      <c r="O67" s="98">
        <f>IF(RES_hhdet_tes!O67=0,0,RES_hhdet_tes!O67*1000*11630/RES_hhdet_num!O62)</f>
        <v>0.87155117391876158</v>
      </c>
      <c r="P67" s="98">
        <f>IF(RES_hhdet_tes!P67=0,0,RES_hhdet_tes!P67*1000*11630/RES_hhdet_num!P62)</f>
        <v>1.1571781293715584</v>
      </c>
      <c r="Q67" s="98">
        <f>IF(RES_hhdet_tes!Q67=0,0,RES_hhdet_tes!Q67*1000*11630/RES_hhdet_num!Q62)</f>
        <v>1.1579260701430538</v>
      </c>
      <c r="R67" s="98">
        <f>IF(RES_hhdet_tes!R67=0,0,RES_hhdet_tes!R67*1000*11630/RES_hhdet_num!R62)</f>
        <v>1.3966685868981845</v>
      </c>
      <c r="S67" s="98">
        <f>IF(RES_hhdet_tes!S67=0,0,RES_hhdet_tes!S67*1000*11630/RES_hhdet_num!S62)</f>
        <v>1.5441488360897271</v>
      </c>
      <c r="T67" s="98">
        <f>IF(RES_hhdet_tes!T67=0,0,RES_hhdet_tes!T67*1000*11630/RES_hhdet_num!T62)</f>
        <v>2.2448830252132748</v>
      </c>
      <c r="U67" s="98">
        <f>IF(RES_hhdet_tes!U67=0,0,RES_hhdet_tes!U67*1000*11630/RES_hhdet_num!U62)</f>
        <v>1.6169217070062458</v>
      </c>
      <c r="V67" s="98">
        <f>IF(RES_hhdet_tes!V67=0,0,RES_hhdet_tes!V67*1000*11630/RES_hhdet_num!V62)</f>
        <v>1.9264343501856322</v>
      </c>
      <c r="W67" s="98">
        <f>IF(RES_hhdet_tes!W67=0,0,RES_hhdet_tes!W67*1000*11630/RES_hhdet_num!W62)</f>
        <v>3.2536423058705397</v>
      </c>
      <c r="DA67" s="63" t="s">
        <v>2472</v>
      </c>
    </row>
    <row r="68" spans="1:105" ht="12" customHeight="1" x14ac:dyDescent="0.25">
      <c r="A68" s="121" t="s">
        <v>55</v>
      </c>
      <c r="B68" s="122">
        <v>1125.4958271765993</v>
      </c>
      <c r="C68" s="122">
        <v>1171.0493384021449</v>
      </c>
      <c r="D68" s="122">
        <v>1118.6048952060455</v>
      </c>
      <c r="E68" s="122">
        <v>1078.3669229944169</v>
      </c>
      <c r="F68" s="122">
        <v>1082.5011208692329</v>
      </c>
      <c r="G68" s="122">
        <v>1220.1256916933951</v>
      </c>
      <c r="H68" s="122">
        <v>1219.3408355411882</v>
      </c>
      <c r="I68" s="122">
        <v>1056.3179413520822</v>
      </c>
      <c r="J68" s="122">
        <v>1036.6563938665684</v>
      </c>
      <c r="K68" s="122">
        <v>996.64301096447389</v>
      </c>
      <c r="L68" s="122">
        <v>1050.2770089798048</v>
      </c>
      <c r="M68" s="122">
        <v>994.58251193940509</v>
      </c>
      <c r="N68" s="122">
        <v>1063.6546905648913</v>
      </c>
      <c r="O68" s="122">
        <v>1010.7584179532456</v>
      </c>
      <c r="P68" s="122">
        <v>981.17579393746257</v>
      </c>
      <c r="Q68" s="122">
        <v>928.73421266195044</v>
      </c>
      <c r="R68" s="122">
        <v>1076.1842975675145</v>
      </c>
      <c r="S68" s="122">
        <v>1017.48658612626</v>
      </c>
      <c r="T68" s="122">
        <v>1010.7139162182746</v>
      </c>
      <c r="U68" s="122">
        <v>1079.8382000075387</v>
      </c>
      <c r="V68" s="122">
        <v>1035.7508531280148</v>
      </c>
      <c r="W68" s="122">
        <v>1111.0290891256891</v>
      </c>
      <c r="DA68" s="130" t="s">
        <v>2473</v>
      </c>
    </row>
    <row r="69" spans="1:105" ht="12" customHeight="1" x14ac:dyDescent="0.25">
      <c r="A69" s="97" t="s">
        <v>134</v>
      </c>
      <c r="B69" s="98">
        <v>1126.309104664145</v>
      </c>
      <c r="C69" s="98">
        <v>1171.1549764632859</v>
      </c>
      <c r="D69" s="98">
        <v>1117.6758721641122</v>
      </c>
      <c r="E69" s="98">
        <v>1076.6268036423016</v>
      </c>
      <c r="F69" s="98">
        <v>1081.3487499230309</v>
      </c>
      <c r="G69" s="98">
        <v>1223.8145324522727</v>
      </c>
      <c r="H69" s="98">
        <v>1222.4768287898689</v>
      </c>
      <c r="I69" s="98">
        <v>1055.5207052027024</v>
      </c>
      <c r="J69" s="98">
        <v>1036.0236911901047</v>
      </c>
      <c r="K69" s="98">
        <v>996.12265145875097</v>
      </c>
      <c r="L69" s="98">
        <v>1049.4979214651978</v>
      </c>
      <c r="M69" s="98">
        <v>994.66141207201031</v>
      </c>
      <c r="N69" s="98">
        <v>1064.6101362219238</v>
      </c>
      <c r="O69" s="98">
        <v>1010.8567865701594</v>
      </c>
      <c r="P69" s="98">
        <v>982.66827452786674</v>
      </c>
      <c r="Q69" s="98">
        <v>928.17439370035174</v>
      </c>
      <c r="R69" s="98">
        <v>1077.4238574418516</v>
      </c>
      <c r="S69" s="98">
        <v>1016.6687281864157</v>
      </c>
      <c r="T69" s="98">
        <v>1011.0469359397546</v>
      </c>
      <c r="U69" s="98">
        <v>1079.9129671434566</v>
      </c>
      <c r="V69" s="98">
        <v>1036.3110292782667</v>
      </c>
      <c r="W69" s="98">
        <v>1110.9470570138039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1100.3994298680625</v>
      </c>
      <c r="C73" s="101">
        <v>1167.7711854482225</v>
      </c>
      <c r="D73" s="101">
        <v>1147.3991041842507</v>
      </c>
      <c r="E73" s="101">
        <v>1132.6526116843932</v>
      </c>
      <c r="F73" s="101">
        <v>1118.6378520022304</v>
      </c>
      <c r="G73" s="101">
        <v>1102.539892831727</v>
      </c>
      <c r="H73" s="101">
        <v>1120.2657460825733</v>
      </c>
      <c r="I73" s="101">
        <v>1081.0735428190706</v>
      </c>
      <c r="J73" s="101">
        <v>1055.7710804109345</v>
      </c>
      <c r="K73" s="101">
        <v>1011.9728320527007</v>
      </c>
      <c r="L73" s="101">
        <v>1073.3057260587102</v>
      </c>
      <c r="M73" s="101">
        <v>992.23465497145389</v>
      </c>
      <c r="N73" s="101">
        <v>1034.9681429269328</v>
      </c>
      <c r="O73" s="101">
        <v>1007.7919838893596</v>
      </c>
      <c r="P73" s="101">
        <v>936.07686793476398</v>
      </c>
      <c r="Q73" s="101">
        <v>945.66268222846577</v>
      </c>
      <c r="R73" s="101">
        <v>1038.6157046131034</v>
      </c>
      <c r="S73" s="101">
        <v>1042.2418970197261</v>
      </c>
      <c r="T73" s="101">
        <v>1000.5968307925675</v>
      </c>
      <c r="U73" s="101">
        <v>1077.5654759836536</v>
      </c>
      <c r="V73" s="101">
        <v>1018.6575139683374</v>
      </c>
      <c r="W73" s="101">
        <v>1113.5396310140993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760.63423832446472</v>
      </c>
      <c r="C77" s="122">
        <v>788.89722089742884</v>
      </c>
      <c r="D77" s="122">
        <v>639.30000860742553</v>
      </c>
      <c r="E77" s="122">
        <v>639.9444656681452</v>
      </c>
      <c r="F77" s="122">
        <v>636.35020495713138</v>
      </c>
      <c r="G77" s="122">
        <v>627.11472998876627</v>
      </c>
      <c r="H77" s="122">
        <v>644.23274941533464</v>
      </c>
      <c r="I77" s="122">
        <v>562.04732043681099</v>
      </c>
      <c r="J77" s="122">
        <v>557.40271778300621</v>
      </c>
      <c r="K77" s="122">
        <v>466.14584126313764</v>
      </c>
      <c r="L77" s="122">
        <v>550.0836260800329</v>
      </c>
      <c r="M77" s="122">
        <v>513.68133626328017</v>
      </c>
      <c r="N77" s="122">
        <v>519.63861040219854</v>
      </c>
      <c r="O77" s="122">
        <v>483.91883660647892</v>
      </c>
      <c r="P77" s="122">
        <v>479.30463509108461</v>
      </c>
      <c r="Q77" s="122">
        <v>481.31598535494038</v>
      </c>
      <c r="R77" s="122">
        <v>578.34869573228139</v>
      </c>
      <c r="S77" s="122">
        <v>539.48760716395543</v>
      </c>
      <c r="T77" s="122">
        <v>513.3518129365151</v>
      </c>
      <c r="U77" s="122">
        <v>573.7591314487521</v>
      </c>
      <c r="V77" s="122">
        <v>514.13943817503889</v>
      </c>
      <c r="W77" s="122">
        <v>568.95936476207282</v>
      </c>
      <c r="DA77" s="130" t="s">
        <v>2482</v>
      </c>
    </row>
    <row r="78" spans="1:105" ht="12" customHeight="1" x14ac:dyDescent="0.25">
      <c r="A78" s="97" t="s">
        <v>192</v>
      </c>
      <c r="B78" s="98">
        <v>760.95087610984945</v>
      </c>
      <c r="C78" s="98">
        <v>790.93164185659418</v>
      </c>
      <c r="D78" s="98">
        <v>634.2696457378637</v>
      </c>
      <c r="E78" s="98">
        <v>638.71804532454496</v>
      </c>
      <c r="F78" s="98">
        <v>635.27006455854973</v>
      </c>
      <c r="G78" s="98">
        <v>628.31647005505556</v>
      </c>
      <c r="H78" s="98">
        <v>644.15257313324719</v>
      </c>
      <c r="I78" s="98">
        <v>561.63958322413669</v>
      </c>
      <c r="J78" s="98">
        <v>559.49522336138807</v>
      </c>
      <c r="K78" s="98">
        <v>463.55860317373981</v>
      </c>
      <c r="L78" s="98">
        <v>551.26449270975161</v>
      </c>
      <c r="M78" s="98">
        <v>514.41489928843725</v>
      </c>
      <c r="N78" s="98">
        <v>519.68945306225658</v>
      </c>
      <c r="O78" s="98">
        <v>482.76871623949921</v>
      </c>
      <c r="P78" s="98">
        <v>480.05748784188557</v>
      </c>
      <c r="Q78" s="98">
        <v>480.70412006006808</v>
      </c>
      <c r="R78" s="98">
        <v>580.61292848912217</v>
      </c>
      <c r="S78" s="98">
        <v>539.36089890425728</v>
      </c>
      <c r="T78" s="98">
        <v>512.85551109394316</v>
      </c>
      <c r="U78" s="98">
        <v>574.93470355764134</v>
      </c>
      <c r="V78" s="98">
        <v>513.76181394031494</v>
      </c>
      <c r="W78" s="98">
        <v>569.11064175939828</v>
      </c>
      <c r="DA78" s="63" t="s">
        <v>2483</v>
      </c>
    </row>
    <row r="79" spans="1:105" ht="12" customHeight="1" x14ac:dyDescent="0.25">
      <c r="A79" s="109" t="s">
        <v>120</v>
      </c>
      <c r="B79" s="33">
        <v>757.13526481275892</v>
      </c>
      <c r="C79" s="33">
        <v>766.54290173232607</v>
      </c>
      <c r="D79" s="33">
        <v>697.21038532712157</v>
      </c>
      <c r="E79" s="33">
        <v>655.35912038874369</v>
      </c>
      <c r="F79" s="33">
        <v>651.39328387895171</v>
      </c>
      <c r="G79" s="33">
        <v>609.13273618097458</v>
      </c>
      <c r="H79" s="33">
        <v>645.45097205815</v>
      </c>
      <c r="I79" s="33">
        <v>567.44998517280828</v>
      </c>
      <c r="J79" s="33">
        <v>532.95648615173855</v>
      </c>
      <c r="K79" s="33">
        <v>491.02620164850072</v>
      </c>
      <c r="L79" s="33">
        <v>536.36958465226292</v>
      </c>
      <c r="M79" s="33">
        <v>504.0887545583646</v>
      </c>
      <c r="N79" s="33">
        <v>518.89650046433223</v>
      </c>
      <c r="O79" s="33">
        <v>500.5983771826626</v>
      </c>
      <c r="P79" s="33">
        <v>468.59809979950734</v>
      </c>
      <c r="Q79" s="33">
        <v>489.90608440283637</v>
      </c>
      <c r="R79" s="33">
        <v>546.80193174124395</v>
      </c>
      <c r="S79" s="33">
        <v>541.23567904046695</v>
      </c>
      <c r="T79" s="33">
        <v>520.23480073716723</v>
      </c>
      <c r="U79" s="33">
        <v>557.18772409331575</v>
      </c>
      <c r="V79" s="33">
        <v>519.55806372324764</v>
      </c>
      <c r="W79" s="33">
        <v>566.76717434251293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10863.609090394395</v>
      </c>
      <c r="C81" s="117">
        <f t="shared" si="28"/>
        <v>10956.106473278098</v>
      </c>
      <c r="D81" s="117">
        <f t="shared" si="28"/>
        <v>10173.190729618833</v>
      </c>
      <c r="E81" s="117">
        <f t="shared" si="28"/>
        <v>11115.439406868534</v>
      </c>
      <c r="F81" s="117">
        <f t="shared" si="28"/>
        <v>10991.804229441896</v>
      </c>
      <c r="G81" s="117">
        <f t="shared" si="28"/>
        <v>9801.2095863112027</v>
      </c>
      <c r="H81" s="117">
        <f t="shared" si="28"/>
        <v>9470.0202798142182</v>
      </c>
      <c r="I81" s="117">
        <f t="shared" si="28"/>
        <v>11452.837573392391</v>
      </c>
      <c r="J81" s="117">
        <f t="shared" si="28"/>
        <v>11151.700848778486</v>
      </c>
      <c r="K81" s="117">
        <f t="shared" si="28"/>
        <v>11557.103961562727</v>
      </c>
      <c r="L81" s="117">
        <f t="shared" si="28"/>
        <v>12155.343552164191</v>
      </c>
      <c r="M81" s="117">
        <f t="shared" si="28"/>
        <v>10830.20023296824</v>
      </c>
      <c r="N81" s="117">
        <f t="shared" si="28"/>
        <v>11771.547689398569</v>
      </c>
      <c r="O81" s="117">
        <f t="shared" si="28"/>
        <v>11404.0307180089</v>
      </c>
      <c r="P81" s="117">
        <f t="shared" si="28"/>
        <v>11112.415135869895</v>
      </c>
      <c r="Q81" s="117">
        <f t="shared" si="28"/>
        <v>10731.175208766237</v>
      </c>
      <c r="R81" s="117">
        <f t="shared" ref="R81:V81" si="29">R82+R85+R87+R100</f>
        <v>11437.027785206019</v>
      </c>
      <c r="S81" s="117">
        <f t="shared" si="29"/>
        <v>11685.464413426465</v>
      </c>
      <c r="T81" s="117">
        <f t="shared" si="29"/>
        <v>11848.604650286319</v>
      </c>
      <c r="U81" s="117">
        <f t="shared" si="29"/>
        <v>11452.850721142237</v>
      </c>
      <c r="V81" s="117">
        <f t="shared" si="29"/>
        <v>11863.43230120748</v>
      </c>
      <c r="W81" s="117">
        <f t="shared" ref="W81" si="30">W82+W85+W87+W100</f>
        <v>11768.159660935555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8982.4812126652432</v>
      </c>
      <c r="C82" s="122">
        <f t="shared" si="31"/>
        <v>9036.424492976801</v>
      </c>
      <c r="D82" s="122">
        <f t="shared" si="31"/>
        <v>8410.0954395130448</v>
      </c>
      <c r="E82" s="122">
        <f t="shared" si="31"/>
        <v>9260.9125209153026</v>
      </c>
      <c r="F82" s="122">
        <f t="shared" si="31"/>
        <v>9131.0877976893134</v>
      </c>
      <c r="G82" s="122">
        <f t="shared" si="31"/>
        <v>8118.9102850394165</v>
      </c>
      <c r="H82" s="122">
        <f t="shared" si="31"/>
        <v>7774.4582709359265</v>
      </c>
      <c r="I82" s="122">
        <f t="shared" si="31"/>
        <v>9779.6173121907414</v>
      </c>
      <c r="J82" s="122">
        <f t="shared" si="31"/>
        <v>9532.3109291230467</v>
      </c>
      <c r="K82" s="122">
        <f t="shared" si="31"/>
        <v>10038.717236525412</v>
      </c>
      <c r="L82" s="122">
        <f t="shared" si="31"/>
        <v>10524.197976710013</v>
      </c>
      <c r="M82" s="122">
        <f t="shared" si="31"/>
        <v>9370.1621565964888</v>
      </c>
      <c r="N82" s="122">
        <f t="shared" si="31"/>
        <v>10209.285848518135</v>
      </c>
      <c r="O82" s="122">
        <f t="shared" si="31"/>
        <v>9896.6120149306134</v>
      </c>
      <c r="P82" s="122">
        <f t="shared" si="31"/>
        <v>9641.4097300918802</v>
      </c>
      <c r="Q82" s="122">
        <f t="shared" si="31"/>
        <v>9282.9506959147384</v>
      </c>
      <c r="R82" s="122">
        <f t="shared" ref="R82:V82" si="32">SUM(R83:R84)</f>
        <v>9869.4334282177515</v>
      </c>
      <c r="S82" s="122">
        <f t="shared" si="32"/>
        <v>10087.651534136514</v>
      </c>
      <c r="T82" s="122">
        <f t="shared" si="32"/>
        <v>10252.857660998105</v>
      </c>
      <c r="U82" s="122">
        <f t="shared" si="32"/>
        <v>9868.0137306156994</v>
      </c>
      <c r="V82" s="122">
        <f t="shared" si="32"/>
        <v>10249.936135401269</v>
      </c>
      <c r="W82" s="122">
        <f t="shared" ref="W82" si="33">SUM(W83:W84)</f>
        <v>10138.160649581347</v>
      </c>
      <c r="DA82" s="130" t="s">
        <v>2486</v>
      </c>
    </row>
    <row r="83" spans="1:105" ht="12" customHeight="1" x14ac:dyDescent="0.25">
      <c r="A83" s="97" t="s">
        <v>204</v>
      </c>
      <c r="B83" s="98">
        <v>8898.405928535256</v>
      </c>
      <c r="C83" s="98">
        <v>8953.6144910598196</v>
      </c>
      <c r="D83" s="98">
        <v>8334.6841124063048</v>
      </c>
      <c r="E83" s="98">
        <v>9179.6113669100087</v>
      </c>
      <c r="F83" s="98">
        <v>9052.1985795680266</v>
      </c>
      <c r="G83" s="98">
        <v>8050.3675697303788</v>
      </c>
      <c r="H83" s="98">
        <v>7709.7360365622098</v>
      </c>
      <c r="I83" s="98">
        <v>9699.7931363627431</v>
      </c>
      <c r="J83" s="98">
        <v>9455.9605553928814</v>
      </c>
      <c r="K83" s="98">
        <v>9959.9132418637128</v>
      </c>
      <c r="L83" s="98">
        <v>10441.567066791653</v>
      </c>
      <c r="M83" s="98">
        <v>9297.4549444836412</v>
      </c>
      <c r="N83" s="98">
        <v>10130.720108128091</v>
      </c>
      <c r="O83" s="98">
        <v>9821.0736156559615</v>
      </c>
      <c r="P83" s="98">
        <v>9568.2699972845185</v>
      </c>
      <c r="Q83" s="98">
        <v>9212.8882366766757</v>
      </c>
      <c r="R83" s="98">
        <v>9795.5239371814896</v>
      </c>
      <c r="S83" s="98">
        <v>10012.494353650902</v>
      </c>
      <c r="T83" s="98">
        <v>10176.796590663043</v>
      </c>
      <c r="U83" s="98">
        <v>9794.9696662004771</v>
      </c>
      <c r="V83" s="98">
        <v>10174.063927221214</v>
      </c>
      <c r="W83" s="98">
        <v>10063.351464787536</v>
      </c>
      <c r="DA83" s="63" t="s">
        <v>2487</v>
      </c>
    </row>
    <row r="84" spans="1:105" ht="12" customHeight="1" x14ac:dyDescent="0.25">
      <c r="A84" s="97" t="s">
        <v>53</v>
      </c>
      <c r="B84" s="98">
        <v>84.075284129987722</v>
      </c>
      <c r="C84" s="98">
        <v>82.810001916981889</v>
      </c>
      <c r="D84" s="98">
        <v>75.411327106739691</v>
      </c>
      <c r="E84" s="98">
        <v>81.301154005293867</v>
      </c>
      <c r="F84" s="98">
        <v>78.889218121286589</v>
      </c>
      <c r="G84" s="98">
        <v>68.542715309037888</v>
      </c>
      <c r="H84" s="98">
        <v>64.722234373716688</v>
      </c>
      <c r="I84" s="98">
        <v>79.824175827998886</v>
      </c>
      <c r="J84" s="98">
        <v>76.350373730165813</v>
      </c>
      <c r="K84" s="98">
        <v>78.803994661698724</v>
      </c>
      <c r="L84" s="98">
        <v>82.630909918359649</v>
      </c>
      <c r="M84" s="98">
        <v>72.707212112847884</v>
      </c>
      <c r="N84" s="98">
        <v>78.565740390043629</v>
      </c>
      <c r="O84" s="98">
        <v>75.53839927465134</v>
      </c>
      <c r="P84" s="98">
        <v>73.139732807362392</v>
      </c>
      <c r="Q84" s="98">
        <v>70.062459238062686</v>
      </c>
      <c r="R84" s="98">
        <v>73.90949103626123</v>
      </c>
      <c r="S84" s="98">
        <v>75.157180485612187</v>
      </c>
      <c r="T84" s="98">
        <v>76.061070335062041</v>
      </c>
      <c r="U84" s="98">
        <v>73.044064415221897</v>
      </c>
      <c r="V84" s="98">
        <v>75.872208180054486</v>
      </c>
      <c r="W84" s="98">
        <v>74.809184793810104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4.2641167289484229E-2</v>
      </c>
      <c r="C85" s="122">
        <f t="shared" si="34"/>
        <v>5.906303666713171E-2</v>
      </c>
      <c r="D85" s="122">
        <f t="shared" si="34"/>
        <v>8.7533872884993341E-2</v>
      </c>
      <c r="E85" s="122">
        <f t="shared" si="34"/>
        <v>0.11100001529287758</v>
      </c>
      <c r="F85" s="122">
        <f t="shared" si="34"/>
        <v>0.18191863157890903</v>
      </c>
      <c r="G85" s="122">
        <f t="shared" si="34"/>
        <v>0.29289531644597822</v>
      </c>
      <c r="H85" s="122">
        <f t="shared" si="34"/>
        <v>0.36179321728816782</v>
      </c>
      <c r="I85" s="122">
        <f t="shared" si="34"/>
        <v>0.47538116775553685</v>
      </c>
      <c r="J85" s="122">
        <f t="shared" si="34"/>
        <v>0.57427451950853425</v>
      </c>
      <c r="K85" s="122">
        <f t="shared" si="34"/>
        <v>0.64277403722022242</v>
      </c>
      <c r="L85" s="122">
        <f t="shared" si="34"/>
        <v>1.4099737643797563</v>
      </c>
      <c r="M85" s="122">
        <f t="shared" si="34"/>
        <v>1.0061921743916236</v>
      </c>
      <c r="N85" s="122">
        <f t="shared" si="34"/>
        <v>0.87292687650200895</v>
      </c>
      <c r="O85" s="122">
        <f t="shared" si="34"/>
        <v>0.91419039718384154</v>
      </c>
      <c r="P85" s="122">
        <f t="shared" si="34"/>
        <v>1.1938946050471484</v>
      </c>
      <c r="Q85" s="122">
        <f t="shared" si="34"/>
        <v>1.1806109076934013</v>
      </c>
      <c r="R85" s="122">
        <f t="shared" si="34"/>
        <v>1.4303456955836213</v>
      </c>
      <c r="S85" s="122">
        <f t="shared" si="34"/>
        <v>1.5830773877117144</v>
      </c>
      <c r="T85" s="122">
        <f t="shared" si="34"/>
        <v>2.3121573906070947</v>
      </c>
      <c r="U85" s="122">
        <f t="shared" si="34"/>
        <v>1.6965423832047766</v>
      </c>
      <c r="V85" s="122">
        <f t="shared" si="34"/>
        <v>1.9758313696531655</v>
      </c>
      <c r="W85" s="122">
        <f t="shared" si="34"/>
        <v>3.2934885041644151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4.2641167289484229E-2</v>
      </c>
      <c r="C86" s="98">
        <f>IF(RES_hhdet_tes!C86=0,0,RES_hhdet_tes!C86*1000*11630/RES_hhdet_num!C81)</f>
        <v>5.906303666713171E-2</v>
      </c>
      <c r="D86" s="98">
        <f>IF(RES_hhdet_tes!D86=0,0,RES_hhdet_tes!D86*1000*11630/RES_hhdet_num!D81)</f>
        <v>8.7533872884993341E-2</v>
      </c>
      <c r="E86" s="98">
        <f>IF(RES_hhdet_tes!E86=0,0,RES_hhdet_tes!E86*1000*11630/RES_hhdet_num!E81)</f>
        <v>0.11100001529287758</v>
      </c>
      <c r="F86" s="98">
        <f>IF(RES_hhdet_tes!F86=0,0,RES_hhdet_tes!F86*1000*11630/RES_hhdet_num!F81)</f>
        <v>0.18191863157890903</v>
      </c>
      <c r="G86" s="98">
        <f>IF(RES_hhdet_tes!G86=0,0,RES_hhdet_tes!G86*1000*11630/RES_hhdet_num!G81)</f>
        <v>0.29289531644597822</v>
      </c>
      <c r="H86" s="98">
        <f>IF(RES_hhdet_tes!H86=0,0,RES_hhdet_tes!H86*1000*11630/RES_hhdet_num!H81)</f>
        <v>0.36179321728816782</v>
      </c>
      <c r="I86" s="98">
        <f>IF(RES_hhdet_tes!I86=0,0,RES_hhdet_tes!I86*1000*11630/RES_hhdet_num!I81)</f>
        <v>0.47538116775553685</v>
      </c>
      <c r="J86" s="98">
        <f>IF(RES_hhdet_tes!J86=0,0,RES_hhdet_tes!J86*1000*11630/RES_hhdet_num!J81)</f>
        <v>0.57427451950853425</v>
      </c>
      <c r="K86" s="98">
        <f>IF(RES_hhdet_tes!K86=0,0,RES_hhdet_tes!K86*1000*11630/RES_hhdet_num!K81)</f>
        <v>0.64277403722022242</v>
      </c>
      <c r="L86" s="98">
        <f>IF(RES_hhdet_tes!L86=0,0,RES_hhdet_tes!L86*1000*11630/RES_hhdet_num!L81)</f>
        <v>1.4099737643797563</v>
      </c>
      <c r="M86" s="98">
        <f>IF(RES_hhdet_tes!M86=0,0,RES_hhdet_tes!M86*1000*11630/RES_hhdet_num!M81)</f>
        <v>1.0061921743916236</v>
      </c>
      <c r="N86" s="98">
        <f>IF(RES_hhdet_tes!N86=0,0,RES_hhdet_tes!N86*1000*11630/RES_hhdet_num!N81)</f>
        <v>0.87292687650200895</v>
      </c>
      <c r="O86" s="98">
        <f>IF(RES_hhdet_tes!O86=0,0,RES_hhdet_tes!O86*1000*11630/RES_hhdet_num!O81)</f>
        <v>0.91419039718384154</v>
      </c>
      <c r="P86" s="98">
        <f>IF(RES_hhdet_tes!P86=0,0,RES_hhdet_tes!P86*1000*11630/RES_hhdet_num!P81)</f>
        <v>1.1938946050471484</v>
      </c>
      <c r="Q86" s="98">
        <f>IF(RES_hhdet_tes!Q86=0,0,RES_hhdet_tes!Q86*1000*11630/RES_hhdet_num!Q81)</f>
        <v>1.1806109076934013</v>
      </c>
      <c r="R86" s="98">
        <f>IF(RES_hhdet_tes!R86=0,0,RES_hhdet_tes!R86*1000*11630/RES_hhdet_num!R81)</f>
        <v>1.4303456955836213</v>
      </c>
      <c r="S86" s="98">
        <f>IF(RES_hhdet_tes!S86=0,0,RES_hhdet_tes!S86*1000*11630/RES_hhdet_num!S81)</f>
        <v>1.5830773877117144</v>
      </c>
      <c r="T86" s="98">
        <f>IF(RES_hhdet_tes!T86=0,0,RES_hhdet_tes!T86*1000*11630/RES_hhdet_num!T81)</f>
        <v>2.3121573906070947</v>
      </c>
      <c r="U86" s="98">
        <f>IF(RES_hhdet_tes!U86=0,0,RES_hhdet_tes!U86*1000*11630/RES_hhdet_num!U81)</f>
        <v>1.6965423832047766</v>
      </c>
      <c r="V86" s="98">
        <f>IF(RES_hhdet_tes!V86=0,0,RES_hhdet_tes!V86*1000*11630/RES_hhdet_num!V81)</f>
        <v>1.9758313696531655</v>
      </c>
      <c r="W86" s="98">
        <f>IF(RES_hhdet_tes!W86=0,0,RES_hhdet_tes!W86*1000*11630/RES_hhdet_num!W81)</f>
        <v>3.2934885041644151</v>
      </c>
      <c r="DA86" s="63" t="s">
        <v>2490</v>
      </c>
    </row>
    <row r="87" spans="1:105" ht="12" customHeight="1" x14ac:dyDescent="0.25">
      <c r="A87" s="121" t="s">
        <v>55</v>
      </c>
      <c r="B87" s="122">
        <v>1124.1425768550166</v>
      </c>
      <c r="C87" s="122">
        <v>1149.6667783706123</v>
      </c>
      <c r="D87" s="122">
        <v>1115.5960284391065</v>
      </c>
      <c r="E87" s="122">
        <v>1171.6597814958488</v>
      </c>
      <c r="F87" s="122">
        <v>1178.260785028292</v>
      </c>
      <c r="G87" s="122">
        <v>1102.1286322264461</v>
      </c>
      <c r="H87" s="122">
        <v>1096.3448921696106</v>
      </c>
      <c r="I87" s="122">
        <v>1097.6709284702888</v>
      </c>
      <c r="J87" s="122">
        <v>1058.6358408631897</v>
      </c>
      <c r="K87" s="122">
        <v>1032.2981929182622</v>
      </c>
      <c r="L87" s="122">
        <v>1070.9526518949447</v>
      </c>
      <c r="M87" s="122">
        <v>960.94192893419347</v>
      </c>
      <c r="N87" s="122">
        <v>1047.5991862544022</v>
      </c>
      <c r="O87" s="122">
        <v>1014.4960094307229</v>
      </c>
      <c r="P87" s="122">
        <v>986.4603861622046</v>
      </c>
      <c r="Q87" s="122">
        <v>956.04014112917127</v>
      </c>
      <c r="R87" s="122">
        <v>1019.6051301172708</v>
      </c>
      <c r="S87" s="122">
        <v>1043.0119599202674</v>
      </c>
      <c r="T87" s="122">
        <v>1055.269226442947</v>
      </c>
      <c r="U87" s="122">
        <v>1032.6935185164145</v>
      </c>
      <c r="V87" s="122">
        <v>1077.4039987744754</v>
      </c>
      <c r="W87" s="122">
        <v>1077.1367166801572</v>
      </c>
      <c r="DA87" s="130" t="s">
        <v>2491</v>
      </c>
    </row>
    <row r="88" spans="1:105" ht="12" customHeight="1" x14ac:dyDescent="0.25">
      <c r="A88" s="97" t="s">
        <v>132</v>
      </c>
      <c r="B88" s="98">
        <v>1126.4460355430776</v>
      </c>
      <c r="C88" s="98">
        <v>1147.9746977688508</v>
      </c>
      <c r="D88" s="98">
        <v>1112.799462796668</v>
      </c>
      <c r="E88" s="98">
        <v>1174.8838460486463</v>
      </c>
      <c r="F88" s="98">
        <v>1182.867003173991</v>
      </c>
      <c r="G88" s="98">
        <v>1102.0596006873382</v>
      </c>
      <c r="H88" s="98">
        <v>1094.7218554865235</v>
      </c>
      <c r="I88" s="98">
        <v>1098.6846284150295</v>
      </c>
      <c r="J88" s="98">
        <v>1058.7881183780462</v>
      </c>
      <c r="K88" s="98">
        <v>1033.4244874362955</v>
      </c>
      <c r="L88" s="98">
        <v>1070.8256004852101</v>
      </c>
      <c r="M88" s="98">
        <v>959.16099620959403</v>
      </c>
      <c r="N88" s="98">
        <v>1048.3155561490091</v>
      </c>
      <c r="O88" s="98">
        <v>1014.8647810210399</v>
      </c>
      <c r="P88" s="98">
        <v>989.15788344560826</v>
      </c>
      <c r="Q88" s="98">
        <v>956.65777159357833</v>
      </c>
      <c r="R88" s="98">
        <v>1018.5626637785177</v>
      </c>
      <c r="S88" s="98">
        <v>1043.0488122086397</v>
      </c>
      <c r="T88" s="98">
        <v>1057.8112729612601</v>
      </c>
      <c r="U88" s="98">
        <v>1030.2510200730349</v>
      </c>
      <c r="V88" s="98">
        <v>1081.4101923059686</v>
      </c>
      <c r="W88" s="98">
        <v>1074.8582630321662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1100.3994298680627</v>
      </c>
      <c r="C96" s="101">
        <v>1167.779631589164</v>
      </c>
      <c r="D96" s="101">
        <v>1147.3962446521084</v>
      </c>
      <c r="E96" s="101">
        <v>1132.7139274173512</v>
      </c>
      <c r="F96" s="101">
        <v>1118.9618061780334</v>
      </c>
      <c r="G96" s="101">
        <v>1103.0893539187143</v>
      </c>
      <c r="H96" s="101">
        <v>1120.7368228514661</v>
      </c>
      <c r="I96" s="101">
        <v>1081.2790088417423</v>
      </c>
      <c r="J96" s="101">
        <v>1055.9994850001708</v>
      </c>
      <c r="K96" s="101">
        <v>1012.0441636447099</v>
      </c>
      <c r="L96" s="101">
        <v>1073.2932548674671</v>
      </c>
      <c r="M96" s="101">
        <v>992.104370378981</v>
      </c>
      <c r="N96" s="101">
        <v>1034.9627926451742</v>
      </c>
      <c r="O96" s="101">
        <v>1007.8864373986763</v>
      </c>
      <c r="P96" s="101">
        <v>936.4585537613159</v>
      </c>
      <c r="Q96" s="101">
        <v>945.11996045407477</v>
      </c>
      <c r="R96" s="101">
        <v>1038.5220502632089</v>
      </c>
      <c r="S96" s="101">
        <v>1042.3255298510371</v>
      </c>
      <c r="T96" s="101">
        <v>1001.7367174102301</v>
      </c>
      <c r="U96" s="101">
        <v>1075.455765463975</v>
      </c>
      <c r="V96" s="101">
        <v>1015.9684128182105</v>
      </c>
      <c r="W96" s="101">
        <v>1111.1663805577866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2503</v>
      </c>
    </row>
    <row r="100" spans="1:105" ht="12" customHeight="1" x14ac:dyDescent="0.25">
      <c r="A100" s="121" t="s">
        <v>54</v>
      </c>
      <c r="B100" s="122">
        <v>756.9426597068466</v>
      </c>
      <c r="C100" s="122">
        <v>769.9561388940167</v>
      </c>
      <c r="D100" s="122">
        <v>647.41172779379735</v>
      </c>
      <c r="E100" s="122">
        <v>682.75610444208837</v>
      </c>
      <c r="F100" s="122">
        <v>682.27372809270946</v>
      </c>
      <c r="G100" s="122">
        <v>579.87777372889445</v>
      </c>
      <c r="H100" s="122">
        <v>598.85532349139191</v>
      </c>
      <c r="I100" s="122">
        <v>575.0739515636069</v>
      </c>
      <c r="J100" s="122">
        <v>560.17980427273972</v>
      </c>
      <c r="K100" s="122">
        <v>485.44575808183271</v>
      </c>
      <c r="L100" s="122">
        <v>558.78294979485497</v>
      </c>
      <c r="M100" s="122">
        <v>498.08995526316767</v>
      </c>
      <c r="N100" s="122">
        <v>513.78972774953002</v>
      </c>
      <c r="O100" s="122">
        <v>492.00850325038141</v>
      </c>
      <c r="P100" s="122">
        <v>483.3511250107627</v>
      </c>
      <c r="Q100" s="122">
        <v>491.00376081463372</v>
      </c>
      <c r="R100" s="122">
        <v>546.55888117541338</v>
      </c>
      <c r="S100" s="122">
        <v>553.2178419819719</v>
      </c>
      <c r="T100" s="122">
        <v>538.16560545466029</v>
      </c>
      <c r="U100" s="122">
        <v>550.44692962691749</v>
      </c>
      <c r="V100" s="122">
        <v>534.11633566208332</v>
      </c>
      <c r="W100" s="122">
        <v>549.56880616988542</v>
      </c>
      <c r="DA100" s="130" t="s">
        <v>2504</v>
      </c>
    </row>
    <row r="101" spans="1:105" ht="12" customHeight="1" x14ac:dyDescent="0.25">
      <c r="A101" s="97" t="s">
        <v>207</v>
      </c>
      <c r="B101" s="98">
        <v>759.710656843577</v>
      </c>
      <c r="C101" s="98">
        <v>760.17980458224747</v>
      </c>
      <c r="D101" s="98">
        <v>631.06577406000508</v>
      </c>
      <c r="E101" s="98">
        <v>696.87565724537876</v>
      </c>
      <c r="F101" s="98">
        <v>695.26086543509189</v>
      </c>
      <c r="G101" s="98">
        <v>565.92514434244276</v>
      </c>
      <c r="H101" s="98">
        <v>576.54506865612109</v>
      </c>
      <c r="I101" s="98">
        <v>584.84994195482875</v>
      </c>
      <c r="J101" s="98">
        <v>572.15766255650408</v>
      </c>
      <c r="K101" s="98">
        <v>482.71754175914901</v>
      </c>
      <c r="L101" s="98">
        <v>566.8094634103436</v>
      </c>
      <c r="M101" s="98">
        <v>491.1120444559669</v>
      </c>
      <c r="N101" s="98">
        <v>515.59871697769699</v>
      </c>
      <c r="O101" s="98">
        <v>492.98167912827336</v>
      </c>
      <c r="P101" s="98">
        <v>490.88918735543189</v>
      </c>
      <c r="Q101" s="98">
        <v>491.25364189384106</v>
      </c>
      <c r="R101" s="98">
        <v>534.96604534696587</v>
      </c>
      <c r="S101" s="98">
        <v>549.6188754527725</v>
      </c>
      <c r="T101" s="98">
        <v>548.12608096298231</v>
      </c>
      <c r="U101" s="98">
        <v>532.94074036842562</v>
      </c>
      <c r="V101" s="98">
        <v>549.5364601458308</v>
      </c>
      <c r="W101" s="98">
        <v>541.23835689924431</v>
      </c>
      <c r="DA101" s="63" t="s">
        <v>2505</v>
      </c>
    </row>
    <row r="102" spans="1:105" ht="12" customHeight="1" x14ac:dyDescent="0.25">
      <c r="A102" s="97" t="s">
        <v>50</v>
      </c>
      <c r="B102" s="98">
        <v>723.72384986434326</v>
      </c>
      <c r="C102" s="98">
        <v>921.56686616385196</v>
      </c>
      <c r="D102" s="98">
        <v>483.77642284771548</v>
      </c>
      <c r="E102" s="98">
        <v>676.58548605685314</v>
      </c>
      <c r="F102" s="98">
        <v>722.62591170159749</v>
      </c>
      <c r="G102" s="98">
        <v>587.07915465992426</v>
      </c>
      <c r="H102" s="98">
        <v>630.16183549236075</v>
      </c>
      <c r="I102" s="98">
        <v>423.75673018900352</v>
      </c>
      <c r="J102" s="98">
        <v>561.93925970247767</v>
      </c>
      <c r="K102" s="98">
        <v>489.02631952677001</v>
      </c>
      <c r="L102" s="98">
        <v>581.3746458113992</v>
      </c>
      <c r="M102" s="98">
        <v>568.88770697632663</v>
      </c>
      <c r="N102" s="98">
        <v>448.7934619911656</v>
      </c>
      <c r="O102" s="98">
        <v>422.92891896321601</v>
      </c>
      <c r="P102" s="98">
        <v>472.64096313773206</v>
      </c>
      <c r="Q102" s="98">
        <v>493.01333386200508</v>
      </c>
      <c r="R102" s="98">
        <v>618.71236191291075</v>
      </c>
      <c r="S102" s="98">
        <v>615.43757707939892</v>
      </c>
      <c r="T102" s="98">
        <v>536.40467035770973</v>
      </c>
      <c r="U102" s="98">
        <v>640.97050972368868</v>
      </c>
      <c r="V102" s="98">
        <v>481.23707143728427</v>
      </c>
      <c r="W102" s="98">
        <v>513.97740858418172</v>
      </c>
      <c r="DA102" s="63" t="s">
        <v>2506</v>
      </c>
    </row>
    <row r="103" spans="1:105" ht="12" customHeight="1" x14ac:dyDescent="0.25">
      <c r="A103" s="109" t="s">
        <v>120</v>
      </c>
      <c r="B103" s="33">
        <v>757.13526481275892</v>
      </c>
      <c r="C103" s="33">
        <v>766.5429017323263</v>
      </c>
      <c r="D103" s="33">
        <v>697.21038532712157</v>
      </c>
      <c r="E103" s="33">
        <v>655.35912038874358</v>
      </c>
      <c r="F103" s="33">
        <v>651.39328387895182</v>
      </c>
      <c r="G103" s="33">
        <v>609.13273618097458</v>
      </c>
      <c r="H103" s="33">
        <v>645.45097205815</v>
      </c>
      <c r="I103" s="33">
        <v>567.44998517280806</v>
      </c>
      <c r="J103" s="33">
        <v>532.95648615173855</v>
      </c>
      <c r="K103" s="33">
        <v>491.02620164850066</v>
      </c>
      <c r="L103" s="33">
        <v>536.3695846522636</v>
      </c>
      <c r="M103" s="33">
        <v>504.08875455836488</v>
      </c>
      <c r="N103" s="33">
        <v>518.89650046433303</v>
      </c>
      <c r="O103" s="33">
        <v>500.59837718266294</v>
      </c>
      <c r="P103" s="33">
        <v>468.59809979950717</v>
      </c>
      <c r="Q103" s="33">
        <v>489.90608440283557</v>
      </c>
      <c r="R103" s="33">
        <v>546.80193174124497</v>
      </c>
      <c r="S103" s="33">
        <v>541.23567904046638</v>
      </c>
      <c r="T103" s="33">
        <v>520.23480073716746</v>
      </c>
      <c r="U103" s="33">
        <v>557.1877240933153</v>
      </c>
      <c r="V103" s="33">
        <v>519.55806372324628</v>
      </c>
      <c r="W103" s="33">
        <v>566.76717434251384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10731.95629535367</v>
      </c>
      <c r="C124" s="117">
        <f t="shared" si="42"/>
        <v>11057.980684751601</v>
      </c>
      <c r="D124" s="117">
        <f t="shared" si="42"/>
        <v>10887.587243849368</v>
      </c>
      <c r="E124" s="117">
        <f t="shared" si="42"/>
        <v>10407.869245538452</v>
      </c>
      <c r="F124" s="117">
        <f t="shared" si="42"/>
        <v>10322.583494642515</v>
      </c>
      <c r="G124" s="117">
        <f t="shared" si="42"/>
        <v>10661.921884050798</v>
      </c>
      <c r="H124" s="117">
        <f t="shared" si="42"/>
        <v>10781.904084490452</v>
      </c>
      <c r="I124" s="117">
        <f t="shared" si="42"/>
        <v>10943.613907879055</v>
      </c>
      <c r="J124" s="117">
        <f t="shared" si="42"/>
        <v>10506.211907846591</v>
      </c>
      <c r="K124" s="117">
        <f t="shared" si="42"/>
        <v>10873.411651500388</v>
      </c>
      <c r="L124" s="117">
        <f t="shared" si="42"/>
        <v>11974.129213848642</v>
      </c>
      <c r="M124" s="117">
        <f t="shared" si="42"/>
        <v>11282.672959707976</v>
      </c>
      <c r="N124" s="117">
        <f t="shared" si="42"/>
        <v>11763.664964589536</v>
      </c>
      <c r="O124" s="117">
        <f t="shared" si="42"/>
        <v>11700.045376297912</v>
      </c>
      <c r="P124" s="117">
        <f t="shared" si="42"/>
        <v>10860.755870528721</v>
      </c>
      <c r="Q124" s="117">
        <f t="shared" si="42"/>
        <v>10526.383126524021</v>
      </c>
      <c r="R124" s="117">
        <f t="shared" ref="R124:V124" si="43">R125+R128+R130+R139</f>
        <v>11637.44296964736</v>
      </c>
      <c r="S124" s="117">
        <f t="shared" si="43"/>
        <v>11647.788377469638</v>
      </c>
      <c r="T124" s="117">
        <f t="shared" si="43"/>
        <v>11828.09574713405</v>
      </c>
      <c r="U124" s="117">
        <f t="shared" si="43"/>
        <v>11823.370824165491</v>
      </c>
      <c r="V124" s="117">
        <f t="shared" si="43"/>
        <v>11461.232717086943</v>
      </c>
      <c r="W124" s="117">
        <f t="shared" ref="W124" si="44">W125+W128+W130+W139</f>
        <v>11899.104822577872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8868.803741624406</v>
      </c>
      <c r="C125" s="122">
        <f t="shared" si="45"/>
        <v>9112.162422895939</v>
      </c>
      <c r="D125" s="122">
        <f t="shared" si="45"/>
        <v>9018.5708904993116</v>
      </c>
      <c r="E125" s="122">
        <f t="shared" si="45"/>
        <v>8651.1063076503451</v>
      </c>
      <c r="F125" s="122">
        <f t="shared" si="45"/>
        <v>8552.1884436460805</v>
      </c>
      <c r="G125" s="122">
        <f t="shared" si="45"/>
        <v>8852.1330291043341</v>
      </c>
      <c r="H125" s="122">
        <f t="shared" si="45"/>
        <v>8886.0056011018405</v>
      </c>
      <c r="I125" s="122">
        <f t="shared" si="45"/>
        <v>9336.6954877825556</v>
      </c>
      <c r="J125" s="122">
        <f t="shared" si="45"/>
        <v>8971.6909760214166</v>
      </c>
      <c r="K125" s="122">
        <f t="shared" si="45"/>
        <v>9413.4596567413319</v>
      </c>
      <c r="L125" s="122">
        <f t="shared" si="45"/>
        <v>10376.741756834215</v>
      </c>
      <c r="M125" s="122">
        <f t="shared" si="45"/>
        <v>9764.0018120369477</v>
      </c>
      <c r="N125" s="122">
        <f t="shared" si="45"/>
        <v>10203.398381798435</v>
      </c>
      <c r="O125" s="122">
        <f t="shared" si="45"/>
        <v>10166.705193794767</v>
      </c>
      <c r="P125" s="122">
        <f t="shared" si="45"/>
        <v>9429.253693290404</v>
      </c>
      <c r="Q125" s="122">
        <f t="shared" si="45"/>
        <v>9096.5836150376654</v>
      </c>
      <c r="R125" s="122">
        <f t="shared" ref="R125:V125" si="46">SUM(R126:R127)</f>
        <v>10034.639323781525</v>
      </c>
      <c r="S125" s="122">
        <f t="shared" si="46"/>
        <v>10045.687051346089</v>
      </c>
      <c r="T125" s="122">
        <f t="shared" si="46"/>
        <v>10264.438632164263</v>
      </c>
      <c r="U125" s="122">
        <f t="shared" si="46"/>
        <v>10178.434992009903</v>
      </c>
      <c r="V125" s="122">
        <f t="shared" si="46"/>
        <v>9906.8870897114557</v>
      </c>
      <c r="W125" s="122">
        <f t="shared" ref="W125" si="47">SUM(W126:W127)</f>
        <v>10246.130922315035</v>
      </c>
      <c r="DA125" s="130" t="s">
        <v>2527</v>
      </c>
    </row>
    <row r="126" spans="1:105" ht="12" customHeight="1" x14ac:dyDescent="0.25">
      <c r="A126" s="97" t="s">
        <v>203</v>
      </c>
      <c r="B126" s="98">
        <v>8827.1029474422157</v>
      </c>
      <c r="C126" s="98">
        <v>9070.2182009641565</v>
      </c>
      <c r="D126" s="98">
        <v>8977.9551035102977</v>
      </c>
      <c r="E126" s="98">
        <v>8612.9650416801942</v>
      </c>
      <c r="F126" s="98">
        <v>8515.0842895593378</v>
      </c>
      <c r="G126" s="98">
        <v>8814.6082095334568</v>
      </c>
      <c r="H126" s="98">
        <v>8848.8630720338497</v>
      </c>
      <c r="I126" s="98">
        <v>9298.434883118076</v>
      </c>
      <c r="J126" s="98">
        <v>8935.6164992282356</v>
      </c>
      <c r="K126" s="98">
        <v>9376.3662055002787</v>
      </c>
      <c r="L126" s="98">
        <v>10335.844627081213</v>
      </c>
      <c r="M126" s="98">
        <v>9725.9726759681071</v>
      </c>
      <c r="N126" s="98">
        <v>10163.986517806397</v>
      </c>
      <c r="O126" s="98">
        <v>10127.756574234405</v>
      </c>
      <c r="P126" s="98">
        <v>9393.3523609679687</v>
      </c>
      <c r="Q126" s="98">
        <v>9062.1256474344136</v>
      </c>
      <c r="R126" s="98">
        <v>9996.9247703567562</v>
      </c>
      <c r="S126" s="98">
        <v>10008.124860552303</v>
      </c>
      <c r="T126" s="98">
        <v>10226.223389794828</v>
      </c>
      <c r="U126" s="98">
        <v>10140.624134613619</v>
      </c>
      <c r="V126" s="98">
        <v>9870.0844360989304</v>
      </c>
      <c r="W126" s="98">
        <v>10208.187985308659</v>
      </c>
      <c r="DA126" s="63" t="s">
        <v>2528</v>
      </c>
    </row>
    <row r="127" spans="1:105" ht="12" customHeight="1" x14ac:dyDescent="0.25">
      <c r="A127" s="97" t="s">
        <v>53</v>
      </c>
      <c r="B127" s="98">
        <v>41.700794182190016</v>
      </c>
      <c r="C127" s="98">
        <v>41.944221931783169</v>
      </c>
      <c r="D127" s="98">
        <v>40.615786989014651</v>
      </c>
      <c r="E127" s="98">
        <v>38.141265970150016</v>
      </c>
      <c r="F127" s="98">
        <v>37.104154086743605</v>
      </c>
      <c r="G127" s="98">
        <v>37.524819570878002</v>
      </c>
      <c r="H127" s="98">
        <v>37.142529067991134</v>
      </c>
      <c r="I127" s="98">
        <v>38.260604664479622</v>
      </c>
      <c r="J127" s="98">
        <v>36.074476793181056</v>
      </c>
      <c r="K127" s="98">
        <v>37.093451241052833</v>
      </c>
      <c r="L127" s="98">
        <v>40.897129753002375</v>
      </c>
      <c r="M127" s="98">
        <v>38.029136068841062</v>
      </c>
      <c r="N127" s="98">
        <v>39.411863992037198</v>
      </c>
      <c r="O127" s="98">
        <v>38.948619560362367</v>
      </c>
      <c r="P127" s="98">
        <v>35.901332322435614</v>
      </c>
      <c r="Q127" s="98">
        <v>34.45796760325215</v>
      </c>
      <c r="R127" s="98">
        <v>37.714553424768539</v>
      </c>
      <c r="S127" s="98">
        <v>37.562190793785575</v>
      </c>
      <c r="T127" s="98">
        <v>38.215242369434279</v>
      </c>
      <c r="U127" s="98">
        <v>37.81085739628422</v>
      </c>
      <c r="V127" s="98">
        <v>36.802653612524864</v>
      </c>
      <c r="W127" s="98">
        <v>37.942937006375956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4.2754068164279305E-2</v>
      </c>
      <c r="C128" s="122">
        <f t="shared" si="48"/>
        <v>6.2045333909973709E-2</v>
      </c>
      <c r="D128" s="122">
        <f t="shared" si="48"/>
        <v>8.7261638549521778E-2</v>
      </c>
      <c r="E128" s="122">
        <f t="shared" si="48"/>
        <v>0.10701689080083068</v>
      </c>
      <c r="F128" s="122">
        <f t="shared" si="48"/>
        <v>0.16138615061464098</v>
      </c>
      <c r="G128" s="122">
        <f t="shared" si="48"/>
        <v>0.25387593445791495</v>
      </c>
      <c r="H128" s="122">
        <f t="shared" si="48"/>
        <v>0.31872041719245908</v>
      </c>
      <c r="I128" s="122">
        <f t="shared" si="48"/>
        <v>0.37345053555353996</v>
      </c>
      <c r="J128" s="122">
        <f t="shared" si="48"/>
        <v>0.42880309825826435</v>
      </c>
      <c r="K128" s="122">
        <f t="shared" si="48"/>
        <v>0.45859224846703744</v>
      </c>
      <c r="L128" s="122">
        <f t="shared" si="48"/>
        <v>0.97085747090405083</v>
      </c>
      <c r="M128" s="122">
        <f t="shared" si="48"/>
        <v>0.68773016862185299</v>
      </c>
      <c r="N128" s="122">
        <f t="shared" si="48"/>
        <v>0.68166730168310452</v>
      </c>
      <c r="O128" s="122">
        <f t="shared" si="48"/>
        <v>0.8290913128161701</v>
      </c>
      <c r="P128" s="122">
        <f t="shared" si="48"/>
        <v>1.1414648291123426</v>
      </c>
      <c r="Q128" s="122">
        <f t="shared" si="48"/>
        <v>1.1604729555982563</v>
      </c>
      <c r="R128" s="122">
        <f t="shared" si="48"/>
        <v>1.389827266170113</v>
      </c>
      <c r="S128" s="122">
        <f t="shared" si="48"/>
        <v>1.5639432765187651</v>
      </c>
      <c r="T128" s="122">
        <f t="shared" si="48"/>
        <v>2.3339493325304526</v>
      </c>
      <c r="U128" s="122">
        <f t="shared" si="48"/>
        <v>1.7109268914777382</v>
      </c>
      <c r="V128" s="122">
        <f t="shared" si="48"/>
        <v>1.9793423977362488</v>
      </c>
      <c r="W128" s="122">
        <f t="shared" si="48"/>
        <v>3.2549316363063516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4.2754068164279305E-2</v>
      </c>
      <c r="C129" s="98">
        <f>IF(RES_hhdet_tes!C129=0,0,RES_hhdet_tes!C129*1000*11630/RES_hhdet_num!C124)</f>
        <v>6.2045333909973709E-2</v>
      </c>
      <c r="D129" s="98">
        <f>IF(RES_hhdet_tes!D129=0,0,RES_hhdet_tes!D129*1000*11630/RES_hhdet_num!D124)</f>
        <v>8.7261638549521778E-2</v>
      </c>
      <c r="E129" s="98">
        <f>IF(RES_hhdet_tes!E129=0,0,RES_hhdet_tes!E129*1000*11630/RES_hhdet_num!E124)</f>
        <v>0.10701689080083068</v>
      </c>
      <c r="F129" s="98">
        <f>IF(RES_hhdet_tes!F129=0,0,RES_hhdet_tes!F129*1000*11630/RES_hhdet_num!F124)</f>
        <v>0.16138615061464098</v>
      </c>
      <c r="G129" s="98">
        <f>IF(RES_hhdet_tes!G129=0,0,RES_hhdet_tes!G129*1000*11630/RES_hhdet_num!G124)</f>
        <v>0.25387593445791495</v>
      </c>
      <c r="H129" s="98">
        <f>IF(RES_hhdet_tes!H129=0,0,RES_hhdet_tes!H129*1000*11630/RES_hhdet_num!H124)</f>
        <v>0.31872041719245908</v>
      </c>
      <c r="I129" s="98">
        <f>IF(RES_hhdet_tes!I129=0,0,RES_hhdet_tes!I129*1000*11630/RES_hhdet_num!I124)</f>
        <v>0.37345053555353996</v>
      </c>
      <c r="J129" s="98">
        <f>IF(RES_hhdet_tes!J129=0,0,RES_hhdet_tes!J129*1000*11630/RES_hhdet_num!J124)</f>
        <v>0.42880309825826435</v>
      </c>
      <c r="K129" s="98">
        <f>IF(RES_hhdet_tes!K129=0,0,RES_hhdet_tes!K129*1000*11630/RES_hhdet_num!K124)</f>
        <v>0.45859224846703744</v>
      </c>
      <c r="L129" s="98">
        <f>IF(RES_hhdet_tes!L129=0,0,RES_hhdet_tes!L129*1000*11630/RES_hhdet_num!L124)</f>
        <v>0.97085747090405083</v>
      </c>
      <c r="M129" s="98">
        <f>IF(RES_hhdet_tes!M129=0,0,RES_hhdet_tes!M129*1000*11630/RES_hhdet_num!M124)</f>
        <v>0.68773016862185299</v>
      </c>
      <c r="N129" s="98">
        <f>IF(RES_hhdet_tes!N129=0,0,RES_hhdet_tes!N129*1000*11630/RES_hhdet_num!N124)</f>
        <v>0.68166730168310452</v>
      </c>
      <c r="O129" s="98">
        <f>IF(RES_hhdet_tes!O129=0,0,RES_hhdet_tes!O129*1000*11630/RES_hhdet_num!O124)</f>
        <v>0.8290913128161701</v>
      </c>
      <c r="P129" s="98">
        <f>IF(RES_hhdet_tes!P129=0,0,RES_hhdet_tes!P129*1000*11630/RES_hhdet_num!P124)</f>
        <v>1.1414648291123426</v>
      </c>
      <c r="Q129" s="98">
        <f>IF(RES_hhdet_tes!Q129=0,0,RES_hhdet_tes!Q129*1000*11630/RES_hhdet_num!Q124)</f>
        <v>1.1604729555982563</v>
      </c>
      <c r="R129" s="98">
        <f>IF(RES_hhdet_tes!R129=0,0,RES_hhdet_tes!R129*1000*11630/RES_hhdet_num!R124)</f>
        <v>1.389827266170113</v>
      </c>
      <c r="S129" s="98">
        <f>IF(RES_hhdet_tes!S129=0,0,RES_hhdet_tes!S129*1000*11630/RES_hhdet_num!S124)</f>
        <v>1.5639432765187651</v>
      </c>
      <c r="T129" s="98">
        <f>IF(RES_hhdet_tes!T129=0,0,RES_hhdet_tes!T129*1000*11630/RES_hhdet_num!T124)</f>
        <v>2.3339493325304526</v>
      </c>
      <c r="U129" s="98">
        <f>IF(RES_hhdet_tes!U129=0,0,RES_hhdet_tes!U129*1000*11630/RES_hhdet_num!U124)</f>
        <v>1.7109268914777382</v>
      </c>
      <c r="V129" s="98">
        <f>IF(RES_hhdet_tes!V129=0,0,RES_hhdet_tes!V129*1000*11630/RES_hhdet_num!V124)</f>
        <v>1.9793423977362488</v>
      </c>
      <c r="W129" s="98">
        <f>IF(RES_hhdet_tes!W129=0,0,RES_hhdet_tes!W129*1000*11630/RES_hhdet_num!W124)</f>
        <v>3.2549316363063516</v>
      </c>
      <c r="DA129" s="63" t="s">
        <v>2531</v>
      </c>
    </row>
    <row r="130" spans="1:105" ht="12" customHeight="1" x14ac:dyDescent="0.25">
      <c r="A130" s="121" t="s">
        <v>55</v>
      </c>
      <c r="B130" s="122">
        <v>1110.6638076324691</v>
      </c>
      <c r="C130" s="122">
        <v>1159.657779271085</v>
      </c>
      <c r="D130" s="122">
        <v>1193.7567181226175</v>
      </c>
      <c r="E130" s="122">
        <v>1099.1927438359182</v>
      </c>
      <c r="F130" s="122">
        <v>1112.2119549182758</v>
      </c>
      <c r="G130" s="122">
        <v>1202.342528048483</v>
      </c>
      <c r="H130" s="122">
        <v>1251.3964233897455</v>
      </c>
      <c r="I130" s="122">
        <v>1051.0707417152232</v>
      </c>
      <c r="J130" s="122">
        <v>998.40997462136772</v>
      </c>
      <c r="K130" s="122">
        <v>968.68761964215298</v>
      </c>
      <c r="L130" s="122">
        <v>1054.3855181035822</v>
      </c>
      <c r="M130" s="122">
        <v>1005.5032903616361</v>
      </c>
      <c r="N130" s="122">
        <v>1049.5009591880182</v>
      </c>
      <c r="O130" s="122">
        <v>1042.3221167107517</v>
      </c>
      <c r="P130" s="122">
        <v>961.14302191828256</v>
      </c>
      <c r="Q130" s="122">
        <v>938.18637910649898</v>
      </c>
      <c r="R130" s="122">
        <v>1040.6839331762892</v>
      </c>
      <c r="S130" s="122">
        <v>1045.2611411603134</v>
      </c>
      <c r="T130" s="122">
        <v>1038.0881346931938</v>
      </c>
      <c r="U130" s="122">
        <v>1072.0328130560424</v>
      </c>
      <c r="V130" s="122">
        <v>1037.9611124548485</v>
      </c>
      <c r="W130" s="122">
        <v>1088.6938277493202</v>
      </c>
      <c r="DA130" s="130" t="s">
        <v>2532</v>
      </c>
    </row>
    <row r="131" spans="1:105" ht="12" customHeight="1" x14ac:dyDescent="0.25">
      <c r="A131" s="97" t="s">
        <v>128</v>
      </c>
      <c r="B131" s="98">
        <v>1110.7713607512271</v>
      </c>
      <c r="C131" s="98">
        <v>1159.5385868776686</v>
      </c>
      <c r="D131" s="98">
        <v>1194.4072638065979</v>
      </c>
      <c r="E131" s="98">
        <v>1098.7162725238318</v>
      </c>
      <c r="F131" s="98">
        <v>1112.1024544285885</v>
      </c>
      <c r="G131" s="98">
        <v>1203.8185008152088</v>
      </c>
      <c r="H131" s="98">
        <v>1253.3026436992327</v>
      </c>
      <c r="I131" s="98">
        <v>1050.5952342933251</v>
      </c>
      <c r="J131" s="98">
        <v>997.47255071606742</v>
      </c>
      <c r="K131" s="98">
        <v>967.93511823571748</v>
      </c>
      <c r="L131" s="98">
        <v>1053.995082821504</v>
      </c>
      <c r="M131" s="98">
        <v>1005.768720132878</v>
      </c>
      <c r="N131" s="98">
        <v>1049.7572559975711</v>
      </c>
      <c r="O131" s="98">
        <v>1042.9175889529749</v>
      </c>
      <c r="P131" s="98">
        <v>961.5620059932088</v>
      </c>
      <c r="Q131" s="98">
        <v>938.04796522883419</v>
      </c>
      <c r="R131" s="98">
        <v>1040.7420177176912</v>
      </c>
      <c r="S131" s="98">
        <v>1045.3689407587269</v>
      </c>
      <c r="T131" s="98">
        <v>1038.9940034337058</v>
      </c>
      <c r="U131" s="98">
        <v>1071.9491276041601</v>
      </c>
      <c r="V131" s="98">
        <v>1038.1869472196929</v>
      </c>
      <c r="W131" s="98">
        <v>1088.2025374262566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1100.3994298680627</v>
      </c>
      <c r="C135" s="101">
        <v>1167.5073070633789</v>
      </c>
      <c r="D135" s="101">
        <v>1147.3162502249002</v>
      </c>
      <c r="E135" s="101">
        <v>1132.7317999710763</v>
      </c>
      <c r="F135" s="101">
        <v>1118.539660939289</v>
      </c>
      <c r="G135" s="101">
        <v>1103.0853441413124</v>
      </c>
      <c r="H135" s="101">
        <v>1121.4183064468825</v>
      </c>
      <c r="I135" s="101">
        <v>1082.0682770164296</v>
      </c>
      <c r="J135" s="101">
        <v>1056.1639275849623</v>
      </c>
      <c r="K135" s="101">
        <v>1011.5482829467154</v>
      </c>
      <c r="L135" s="101">
        <v>1072.6425422560667</v>
      </c>
      <c r="M135" s="101">
        <v>991.93133016560705</v>
      </c>
      <c r="N135" s="101">
        <v>1034.8886058611297</v>
      </c>
      <c r="O135" s="101">
        <v>1008.3709599085663</v>
      </c>
      <c r="P135" s="101">
        <v>937.28512104404194</v>
      </c>
      <c r="Q135" s="101">
        <v>945.99819701048364</v>
      </c>
      <c r="R135" s="101">
        <v>1037.4358077533957</v>
      </c>
      <c r="S135" s="101">
        <v>1039.1951646364203</v>
      </c>
      <c r="T135" s="101">
        <v>996.43549798807294</v>
      </c>
      <c r="U135" s="101">
        <v>1076.7829692696364</v>
      </c>
      <c r="V135" s="101">
        <v>1021.7438028232328</v>
      </c>
      <c r="W135" s="101">
        <v>1116.6556657068463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752.44599202862923</v>
      </c>
      <c r="C139" s="122">
        <v>786.0984372506656</v>
      </c>
      <c r="D139" s="122">
        <v>675.17237358888906</v>
      </c>
      <c r="E139" s="122">
        <v>657.46317716138833</v>
      </c>
      <c r="F139" s="122">
        <v>658.02170992754475</v>
      </c>
      <c r="G139" s="122">
        <v>607.19245096352404</v>
      </c>
      <c r="H139" s="122">
        <v>644.18333958167398</v>
      </c>
      <c r="I139" s="122">
        <v>555.4742278457237</v>
      </c>
      <c r="J139" s="122">
        <v>535.68215410554944</v>
      </c>
      <c r="K139" s="122">
        <v>490.80578286843513</v>
      </c>
      <c r="L139" s="122">
        <v>542.031081439942</v>
      </c>
      <c r="M139" s="122">
        <v>512.48012714077129</v>
      </c>
      <c r="N139" s="122">
        <v>510.08395630139768</v>
      </c>
      <c r="O139" s="122">
        <v>490.18897447957784</v>
      </c>
      <c r="P139" s="122">
        <v>469.21769049092256</v>
      </c>
      <c r="Q139" s="122">
        <v>490.45265942425709</v>
      </c>
      <c r="R139" s="122">
        <v>560.72988542337544</v>
      </c>
      <c r="S139" s="122">
        <v>555.27624168671719</v>
      </c>
      <c r="T139" s="122">
        <v>523.23503094406124</v>
      </c>
      <c r="U139" s="122">
        <v>571.19209220806852</v>
      </c>
      <c r="V139" s="122">
        <v>514.40517252290124</v>
      </c>
      <c r="W139" s="122">
        <v>561.02514087721102</v>
      </c>
      <c r="DA139" s="130" t="s">
        <v>2541</v>
      </c>
    </row>
    <row r="140" spans="1:105" ht="12" customHeight="1" x14ac:dyDescent="0.25">
      <c r="A140" s="97" t="s">
        <v>50</v>
      </c>
      <c r="B140" s="98">
        <v>723.72384986434315</v>
      </c>
      <c r="C140" s="98">
        <v>921.56686616385173</v>
      </c>
      <c r="D140" s="98">
        <v>483.77642284771542</v>
      </c>
      <c r="E140" s="98">
        <v>676.58548605685326</v>
      </c>
      <c r="F140" s="98">
        <v>722.62591170159772</v>
      </c>
      <c r="G140" s="98">
        <v>587.07915465992414</v>
      </c>
      <c r="H140" s="98">
        <v>630.16183549236098</v>
      </c>
      <c r="I140" s="98">
        <v>423.75673018900329</v>
      </c>
      <c r="J140" s="98">
        <v>561.93925970247881</v>
      </c>
      <c r="K140" s="98">
        <v>489.02631952677046</v>
      </c>
      <c r="L140" s="98">
        <v>581.37464581139784</v>
      </c>
      <c r="M140" s="98">
        <v>568.88770697632447</v>
      </c>
      <c r="N140" s="98">
        <v>448.79346199116634</v>
      </c>
      <c r="O140" s="98">
        <v>422.92891896321549</v>
      </c>
      <c r="P140" s="98">
        <v>472.64096313773115</v>
      </c>
      <c r="Q140" s="98">
        <v>493.01333386200633</v>
      </c>
      <c r="R140" s="98">
        <v>618.71236191291143</v>
      </c>
      <c r="S140" s="98">
        <v>615.43757707940085</v>
      </c>
      <c r="T140" s="98">
        <v>536.40467035771053</v>
      </c>
      <c r="U140" s="98">
        <v>640.97050972368777</v>
      </c>
      <c r="V140" s="98">
        <v>481.23707143728473</v>
      </c>
      <c r="W140" s="98">
        <v>513.9774085841799</v>
      </c>
      <c r="DA140" s="63" t="s">
        <v>2542</v>
      </c>
    </row>
    <row r="141" spans="1:105" ht="12" customHeight="1" x14ac:dyDescent="0.25">
      <c r="A141" s="109" t="s">
        <v>120</v>
      </c>
      <c r="B141" s="33">
        <v>757.13526481275903</v>
      </c>
      <c r="C141" s="33">
        <v>766.54290173232619</v>
      </c>
      <c r="D141" s="33">
        <v>697.21038532712134</v>
      </c>
      <c r="E141" s="33">
        <v>655.35912038874369</v>
      </c>
      <c r="F141" s="33">
        <v>651.39328387895193</v>
      </c>
      <c r="G141" s="33">
        <v>609.1327361809748</v>
      </c>
      <c r="H141" s="33">
        <v>645.45097205815034</v>
      </c>
      <c r="I141" s="33">
        <v>567.4499851728084</v>
      </c>
      <c r="J141" s="33">
        <v>532.95648615173923</v>
      </c>
      <c r="K141" s="33">
        <v>491.0262016485006</v>
      </c>
      <c r="L141" s="33">
        <v>536.36958465226394</v>
      </c>
      <c r="M141" s="33">
        <v>504.08875455836534</v>
      </c>
      <c r="N141" s="33">
        <v>518.89650046433189</v>
      </c>
      <c r="O141" s="33">
        <v>500.59837718266215</v>
      </c>
      <c r="P141" s="33">
        <v>468.59809979950586</v>
      </c>
      <c r="Q141" s="33">
        <v>489.90608440283825</v>
      </c>
      <c r="R141" s="33">
        <v>546.80193174124372</v>
      </c>
      <c r="S141" s="33">
        <v>541.23567904046627</v>
      </c>
      <c r="T141" s="33">
        <v>520.23480073717076</v>
      </c>
      <c r="U141" s="33">
        <v>557.18772409330984</v>
      </c>
      <c r="V141" s="33">
        <v>519.55806372324594</v>
      </c>
      <c r="W141" s="33">
        <v>566.76717434251225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2545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0</v>
      </c>
      <c r="S147" s="98">
        <f>IF(RES_hhdet_tes!S147=0,0,RES_hhdet_tes!S147*1000*11630/RES_hhdet_num!S143)</f>
        <v>0</v>
      </c>
      <c r="T147" s="98">
        <f>IF(RES_hhdet_tes!T147=0,0,RES_hhdet_tes!T147*1000*11630/RES_hhdet_num!T143)</f>
        <v>0</v>
      </c>
      <c r="U147" s="98">
        <f>IF(RES_hhdet_tes!U147=0,0,RES_hhdet_tes!U147*1000*11630/RES_hhdet_num!U143)</f>
        <v>0</v>
      </c>
      <c r="V147" s="98">
        <f>IF(RES_hhdet_tes!V147=0,0,RES_hhdet_tes!V147*1000*11630/RES_hhdet_num!V143)</f>
        <v>0</v>
      </c>
      <c r="W147" s="98">
        <f>IF(RES_hhdet_tes!W147=0,0,RES_hhdet_tes!W147*1000*11630/RES_hhdet_num!W143)</f>
        <v>0</v>
      </c>
      <c r="DA147" s="63" t="s">
        <v>2548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2557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9583.3879373624168</v>
      </c>
      <c r="C161" s="117">
        <f t="shared" si="54"/>
        <v>11617.226671716751</v>
      </c>
      <c r="D161" s="117">
        <f t="shared" si="54"/>
        <v>10668.712341614566</v>
      </c>
      <c r="E161" s="117">
        <f t="shared" si="54"/>
        <v>10452.011068436323</v>
      </c>
      <c r="F161" s="117">
        <f t="shared" si="54"/>
        <v>10336.157506480051</v>
      </c>
      <c r="G161" s="117">
        <f t="shared" si="54"/>
        <v>10102.598029739946</v>
      </c>
      <c r="H161" s="117">
        <f t="shared" si="54"/>
        <v>9484.8093079896535</v>
      </c>
      <c r="I161" s="117">
        <f t="shared" si="54"/>
        <v>11318.153883308743</v>
      </c>
      <c r="J161" s="117">
        <f t="shared" si="54"/>
        <v>11192.99584116358</v>
      </c>
      <c r="K161" s="117">
        <f t="shared" si="54"/>
        <v>11191.9268968465</v>
      </c>
      <c r="L161" s="117">
        <f t="shared" si="54"/>
        <v>13211.004528535253</v>
      </c>
      <c r="M161" s="117">
        <f t="shared" si="54"/>
        <v>11326.424330592037</v>
      </c>
      <c r="N161" s="117">
        <f t="shared" si="54"/>
        <v>11565.798216209972</v>
      </c>
      <c r="O161" s="117">
        <f t="shared" si="54"/>
        <v>11386.529792826255</v>
      </c>
      <c r="P161" s="117">
        <f t="shared" si="54"/>
        <v>10845.878913604458</v>
      </c>
      <c r="Q161" s="117">
        <f t="shared" si="54"/>
        <v>10566.59189988875</v>
      </c>
      <c r="R161" s="117">
        <f t="shared" ref="R161:V161" si="55">R162+R164+R166+R175</f>
        <v>11340.594177423498</v>
      </c>
      <c r="S161" s="117">
        <f t="shared" si="55"/>
        <v>11099.611012032798</v>
      </c>
      <c r="T161" s="117">
        <f t="shared" si="55"/>
        <v>13476.236943033828</v>
      </c>
      <c r="U161" s="117">
        <f t="shared" si="55"/>
        <v>11429.068493271179</v>
      </c>
      <c r="V161" s="117">
        <f t="shared" si="55"/>
        <v>10929.610763976698</v>
      </c>
      <c r="W161" s="117">
        <f t="shared" ref="W161" si="56">W162+W164+W166+W175</f>
        <v>12317.577092519885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7730.3291587685426</v>
      </c>
      <c r="C162" s="122">
        <f t="shared" si="57"/>
        <v>9662.7778595312338</v>
      </c>
      <c r="D162" s="122">
        <f t="shared" si="57"/>
        <v>8845.799682953153</v>
      </c>
      <c r="E162" s="122">
        <f t="shared" si="57"/>
        <v>8661.1394715301976</v>
      </c>
      <c r="F162" s="122">
        <f t="shared" si="57"/>
        <v>8558.1903758772987</v>
      </c>
      <c r="G162" s="122">
        <f t="shared" si="57"/>
        <v>8391.1912816396452</v>
      </c>
      <c r="H162" s="122">
        <f t="shared" si="57"/>
        <v>7718.1791895940441</v>
      </c>
      <c r="I162" s="122">
        <f t="shared" si="57"/>
        <v>9680.6493578091449</v>
      </c>
      <c r="J162" s="122">
        <f t="shared" si="57"/>
        <v>9599.2013359404518</v>
      </c>
      <c r="K162" s="122">
        <f t="shared" si="57"/>
        <v>9686.752671860424</v>
      </c>
      <c r="L162" s="122">
        <f t="shared" si="57"/>
        <v>11590.304497868548</v>
      </c>
      <c r="M162" s="122">
        <f t="shared" si="57"/>
        <v>9817.0923540980748</v>
      </c>
      <c r="N162" s="122">
        <f t="shared" si="57"/>
        <v>10016.375553351403</v>
      </c>
      <c r="O162" s="122">
        <f t="shared" si="57"/>
        <v>9883.5757339265929</v>
      </c>
      <c r="P162" s="122">
        <f t="shared" si="57"/>
        <v>9432.3468009553144</v>
      </c>
      <c r="Q162" s="122">
        <f t="shared" si="57"/>
        <v>9121.0377444726964</v>
      </c>
      <c r="R162" s="122">
        <f t="shared" si="57"/>
        <v>9728.1055397036416</v>
      </c>
      <c r="S162" s="122">
        <f t="shared" si="57"/>
        <v>9488.145098084482</v>
      </c>
      <c r="T162" s="122">
        <f t="shared" si="57"/>
        <v>11937.700843532713</v>
      </c>
      <c r="U162" s="122">
        <f t="shared" si="57"/>
        <v>9762.283085170382</v>
      </c>
      <c r="V162" s="122">
        <f t="shared" si="57"/>
        <v>9379.6790898984291</v>
      </c>
      <c r="W162" s="122">
        <f t="shared" si="57"/>
        <v>10620.437883895764</v>
      </c>
      <c r="DA162" s="130" t="s">
        <v>2562</v>
      </c>
    </row>
    <row r="163" spans="1:105" ht="12" customHeight="1" x14ac:dyDescent="0.25">
      <c r="A163" s="97" t="s">
        <v>53</v>
      </c>
      <c r="B163" s="33">
        <v>7730.3291587685426</v>
      </c>
      <c r="C163" s="33">
        <v>9662.7778595312338</v>
      </c>
      <c r="D163" s="33">
        <v>8845.799682953153</v>
      </c>
      <c r="E163" s="33">
        <v>8661.1394715301976</v>
      </c>
      <c r="F163" s="33">
        <v>8558.1903758772987</v>
      </c>
      <c r="G163" s="33">
        <v>8391.1912816396452</v>
      </c>
      <c r="H163" s="33">
        <v>7718.1791895940441</v>
      </c>
      <c r="I163" s="33">
        <v>9680.6493578091449</v>
      </c>
      <c r="J163" s="33">
        <v>9599.2013359404518</v>
      </c>
      <c r="K163" s="33">
        <v>9686.752671860424</v>
      </c>
      <c r="L163" s="33">
        <v>11590.304497868548</v>
      </c>
      <c r="M163" s="33">
        <v>9817.0923540980748</v>
      </c>
      <c r="N163" s="33">
        <v>10016.375553351403</v>
      </c>
      <c r="O163" s="33">
        <v>9883.5757339265929</v>
      </c>
      <c r="P163" s="33">
        <v>9432.3468009553144</v>
      </c>
      <c r="Q163" s="33">
        <v>9121.0377444726964</v>
      </c>
      <c r="R163" s="33">
        <v>9728.1055397036416</v>
      </c>
      <c r="S163" s="33">
        <v>9488.145098084482</v>
      </c>
      <c r="T163" s="33">
        <v>11937.700843532713</v>
      </c>
      <c r="U163" s="33">
        <v>9762.283085170382</v>
      </c>
      <c r="V163" s="33">
        <v>9379.6790898984291</v>
      </c>
      <c r="W163" s="33">
        <v>10620.437883895764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0.21251336099094262</v>
      </c>
      <c r="C164" s="122">
        <f t="shared" si="58"/>
        <v>0.25848330294323107</v>
      </c>
      <c r="D164" s="122">
        <f t="shared" si="58"/>
        <v>0.31772494921985661</v>
      </c>
      <c r="E164" s="122">
        <f t="shared" si="58"/>
        <v>0.32976716997762995</v>
      </c>
      <c r="F164" s="122">
        <f t="shared" si="58"/>
        <v>0.38939038963365979</v>
      </c>
      <c r="G164" s="122">
        <f t="shared" si="58"/>
        <v>0.49788016419249848</v>
      </c>
      <c r="H164" s="122">
        <f t="shared" si="58"/>
        <v>0.6978037998465878</v>
      </c>
      <c r="I164" s="122">
        <f t="shared" si="58"/>
        <v>0.92765087802909241</v>
      </c>
      <c r="J164" s="122">
        <f t="shared" si="58"/>
        <v>1.3266560884558285</v>
      </c>
      <c r="K164" s="122">
        <f t="shared" si="58"/>
        <v>1.6537017195567325</v>
      </c>
      <c r="L164" s="122">
        <f t="shared" si="58"/>
        <v>3.9859695351922708</v>
      </c>
      <c r="M164" s="122">
        <f t="shared" si="58"/>
        <v>2.9307540730034396</v>
      </c>
      <c r="N164" s="122">
        <f t="shared" si="58"/>
        <v>2.5324827793888574</v>
      </c>
      <c r="O164" s="122">
        <f t="shared" si="58"/>
        <v>2.4773827210447381</v>
      </c>
      <c r="P164" s="122">
        <f t="shared" si="58"/>
        <v>2.6758274077424953</v>
      </c>
      <c r="Q164" s="122">
        <f t="shared" si="58"/>
        <v>2.3191370079469751</v>
      </c>
      <c r="R164" s="122">
        <f t="shared" si="58"/>
        <v>2.6017231931917597</v>
      </c>
      <c r="S164" s="122">
        <f t="shared" si="58"/>
        <v>3.0673552089022986</v>
      </c>
      <c r="T164" s="122">
        <f t="shared" si="58"/>
        <v>5.21398045155044</v>
      </c>
      <c r="U164" s="122">
        <f t="shared" si="58"/>
        <v>4.5014502010637845</v>
      </c>
      <c r="V164" s="122">
        <f t="shared" si="58"/>
        <v>5.8232249231131927</v>
      </c>
      <c r="W164" s="122">
        <f t="shared" si="58"/>
        <v>10.710635201818718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0.21251336099094262</v>
      </c>
      <c r="C165" s="98">
        <f>IF(RES_hhdet_tes!C165=0,0,RES_hhdet_tes!C165*1000*11630/RES_hhdet_num!C161)</f>
        <v>0.25848330294323107</v>
      </c>
      <c r="D165" s="98">
        <f>IF(RES_hhdet_tes!D165=0,0,RES_hhdet_tes!D165*1000*11630/RES_hhdet_num!D161)</f>
        <v>0.31772494921985661</v>
      </c>
      <c r="E165" s="98">
        <f>IF(RES_hhdet_tes!E165=0,0,RES_hhdet_tes!E165*1000*11630/RES_hhdet_num!E161)</f>
        <v>0.32976716997762995</v>
      </c>
      <c r="F165" s="98">
        <f>IF(RES_hhdet_tes!F165=0,0,RES_hhdet_tes!F165*1000*11630/RES_hhdet_num!F161)</f>
        <v>0.38939038963365979</v>
      </c>
      <c r="G165" s="98">
        <f>IF(RES_hhdet_tes!G165=0,0,RES_hhdet_tes!G165*1000*11630/RES_hhdet_num!G161)</f>
        <v>0.49788016419249848</v>
      </c>
      <c r="H165" s="98">
        <f>IF(RES_hhdet_tes!H165=0,0,RES_hhdet_tes!H165*1000*11630/RES_hhdet_num!H161)</f>
        <v>0.6978037998465878</v>
      </c>
      <c r="I165" s="98">
        <f>IF(RES_hhdet_tes!I165=0,0,RES_hhdet_tes!I165*1000*11630/RES_hhdet_num!I161)</f>
        <v>0.92765087802909241</v>
      </c>
      <c r="J165" s="98">
        <f>IF(RES_hhdet_tes!J165=0,0,RES_hhdet_tes!J165*1000*11630/RES_hhdet_num!J161)</f>
        <v>1.3266560884558285</v>
      </c>
      <c r="K165" s="98">
        <f>IF(RES_hhdet_tes!K165=0,0,RES_hhdet_tes!K165*1000*11630/RES_hhdet_num!K161)</f>
        <v>1.6537017195567325</v>
      </c>
      <c r="L165" s="98">
        <f>IF(RES_hhdet_tes!L165=0,0,RES_hhdet_tes!L165*1000*11630/RES_hhdet_num!L161)</f>
        <v>3.9859695351922708</v>
      </c>
      <c r="M165" s="98">
        <f>IF(RES_hhdet_tes!M165=0,0,RES_hhdet_tes!M165*1000*11630/RES_hhdet_num!M161)</f>
        <v>2.9307540730034396</v>
      </c>
      <c r="N165" s="98">
        <f>IF(RES_hhdet_tes!N165=0,0,RES_hhdet_tes!N165*1000*11630/RES_hhdet_num!N161)</f>
        <v>2.5324827793888574</v>
      </c>
      <c r="O165" s="98">
        <f>IF(RES_hhdet_tes!O165=0,0,RES_hhdet_tes!O165*1000*11630/RES_hhdet_num!O161)</f>
        <v>2.4773827210447381</v>
      </c>
      <c r="P165" s="98">
        <f>IF(RES_hhdet_tes!P165=0,0,RES_hhdet_tes!P165*1000*11630/RES_hhdet_num!P161)</f>
        <v>2.6758274077424953</v>
      </c>
      <c r="Q165" s="98">
        <f>IF(RES_hhdet_tes!Q165=0,0,RES_hhdet_tes!Q165*1000*11630/RES_hhdet_num!Q161)</f>
        <v>2.3191370079469751</v>
      </c>
      <c r="R165" s="98">
        <f>IF(RES_hhdet_tes!R165=0,0,RES_hhdet_tes!R165*1000*11630/RES_hhdet_num!R161)</f>
        <v>2.6017231931917597</v>
      </c>
      <c r="S165" s="98">
        <f>IF(RES_hhdet_tes!S165=0,0,RES_hhdet_tes!S165*1000*11630/RES_hhdet_num!S161)</f>
        <v>3.0673552089022986</v>
      </c>
      <c r="T165" s="98">
        <f>IF(RES_hhdet_tes!T165=0,0,RES_hhdet_tes!T165*1000*11630/RES_hhdet_num!T161)</f>
        <v>5.21398045155044</v>
      </c>
      <c r="U165" s="98">
        <f>IF(RES_hhdet_tes!U165=0,0,RES_hhdet_tes!U165*1000*11630/RES_hhdet_num!U161)</f>
        <v>4.5014502010637845</v>
      </c>
      <c r="V165" s="98">
        <f>IF(RES_hhdet_tes!V165=0,0,RES_hhdet_tes!V165*1000*11630/RES_hhdet_num!V161)</f>
        <v>5.8232249231131927</v>
      </c>
      <c r="W165" s="98">
        <f>IF(RES_hhdet_tes!W165=0,0,RES_hhdet_tes!W165*1000*11630/RES_hhdet_num!W161)</f>
        <v>10.710635201818718</v>
      </c>
      <c r="DA165" s="63" t="s">
        <v>2565</v>
      </c>
    </row>
    <row r="166" spans="1:105" ht="12" customHeight="1" x14ac:dyDescent="0.25">
      <c r="A166" s="121" t="s">
        <v>55</v>
      </c>
      <c r="B166" s="122">
        <v>1100.3994298680627</v>
      </c>
      <c r="C166" s="122">
        <v>1167.8111595386838</v>
      </c>
      <c r="D166" s="122">
        <v>1147.5529457501418</v>
      </c>
      <c r="E166" s="122">
        <v>1133.0659754755648</v>
      </c>
      <c r="F166" s="122">
        <v>1119.5192826475625</v>
      </c>
      <c r="G166" s="122">
        <v>1103.7536917185819</v>
      </c>
      <c r="H166" s="122">
        <v>1121.804332100895</v>
      </c>
      <c r="I166" s="122">
        <v>1082.1899126291055</v>
      </c>
      <c r="J166" s="122">
        <v>1056.4424653493763</v>
      </c>
      <c r="K166" s="122">
        <v>1012.734952224489</v>
      </c>
      <c r="L166" s="122">
        <v>1074.5201035357911</v>
      </c>
      <c r="M166" s="122">
        <v>993.78166240786845</v>
      </c>
      <c r="N166" s="122">
        <v>1036.981443840858</v>
      </c>
      <c r="O166" s="122">
        <v>1010.3713646155121</v>
      </c>
      <c r="P166" s="122">
        <v>941.57898921060792</v>
      </c>
      <c r="Q166" s="122">
        <v>952.69349956118458</v>
      </c>
      <c r="R166" s="122">
        <v>1046.9765875409585</v>
      </c>
      <c r="S166" s="122">
        <v>1051.1012620409438</v>
      </c>
      <c r="T166" s="122">
        <v>1009.7104719532441</v>
      </c>
      <c r="U166" s="122">
        <v>1089.1525614335092</v>
      </c>
      <c r="V166" s="122">
        <v>1030.3510750928526</v>
      </c>
      <c r="W166" s="122">
        <v>1125.9733204146407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1100.3994298680627</v>
      </c>
      <c r="C171" s="101">
        <v>1167.8111595386838</v>
      </c>
      <c r="D171" s="101">
        <v>1147.5529457501418</v>
      </c>
      <c r="E171" s="101">
        <v>1133.0659754755648</v>
      </c>
      <c r="F171" s="101">
        <v>1119.5192826475625</v>
      </c>
      <c r="G171" s="101">
        <v>1103.7536917185819</v>
      </c>
      <c r="H171" s="101">
        <v>1121.804332100895</v>
      </c>
      <c r="I171" s="101">
        <v>1082.1899126291055</v>
      </c>
      <c r="J171" s="101">
        <v>1056.4424653493763</v>
      </c>
      <c r="K171" s="101">
        <v>1012.734952224489</v>
      </c>
      <c r="L171" s="101">
        <v>1074.5201035357911</v>
      </c>
      <c r="M171" s="101">
        <v>993.78166240786845</v>
      </c>
      <c r="N171" s="101">
        <v>1036.981443840858</v>
      </c>
      <c r="O171" s="101">
        <v>1010.3713646155121</v>
      </c>
      <c r="P171" s="101">
        <v>941.57898921060792</v>
      </c>
      <c r="Q171" s="101">
        <v>952.69349956118458</v>
      </c>
      <c r="R171" s="101">
        <v>1046.9765875409585</v>
      </c>
      <c r="S171" s="101">
        <v>1051.1012620409438</v>
      </c>
      <c r="T171" s="101">
        <v>1009.7104719532441</v>
      </c>
      <c r="U171" s="101">
        <v>1089.1525614335092</v>
      </c>
      <c r="V171" s="101">
        <v>1030.3510750928526</v>
      </c>
      <c r="W171" s="101">
        <v>1125.9733204146407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2574</v>
      </c>
    </row>
    <row r="175" spans="1:105" ht="12" customHeight="1" x14ac:dyDescent="0.25">
      <c r="A175" s="121" t="s">
        <v>54</v>
      </c>
      <c r="B175" s="122">
        <v>752.44683536482069</v>
      </c>
      <c r="C175" s="122">
        <v>786.37916934389102</v>
      </c>
      <c r="D175" s="122">
        <v>675.04198796205037</v>
      </c>
      <c r="E175" s="122">
        <v>657.47585426058129</v>
      </c>
      <c r="F175" s="122">
        <v>658.05845756555652</v>
      </c>
      <c r="G175" s="122">
        <v>607.15517621752576</v>
      </c>
      <c r="H175" s="122">
        <v>644.12798249486707</v>
      </c>
      <c r="I175" s="122">
        <v>554.38696199246226</v>
      </c>
      <c r="J175" s="122">
        <v>536.02538378529437</v>
      </c>
      <c r="K175" s="122">
        <v>490.78557104202901</v>
      </c>
      <c r="L175" s="122">
        <v>542.19395759572149</v>
      </c>
      <c r="M175" s="122">
        <v>512.61956001308977</v>
      </c>
      <c r="N175" s="122">
        <v>509.908736238323</v>
      </c>
      <c r="O175" s="122">
        <v>490.1053115631056</v>
      </c>
      <c r="P175" s="122">
        <v>469.27729603079479</v>
      </c>
      <c r="Q175" s="122">
        <v>490.54151884692135</v>
      </c>
      <c r="R175" s="122">
        <v>562.91032698570655</v>
      </c>
      <c r="S175" s="122">
        <v>557.29729669846847</v>
      </c>
      <c r="T175" s="122">
        <v>523.61164709632124</v>
      </c>
      <c r="U175" s="122">
        <v>573.1313964662238</v>
      </c>
      <c r="V175" s="122">
        <v>513.75737406230246</v>
      </c>
      <c r="W175" s="122">
        <v>560.45525300766121</v>
      </c>
      <c r="DA175" s="130" t="s">
        <v>2575</v>
      </c>
    </row>
    <row r="176" spans="1:105" ht="12" customHeight="1" x14ac:dyDescent="0.25">
      <c r="A176" s="97" t="s">
        <v>50</v>
      </c>
      <c r="B176" s="98">
        <v>723.72384986434315</v>
      </c>
      <c r="C176" s="98">
        <v>921.56686616385173</v>
      </c>
      <c r="D176" s="98">
        <v>483.77642284771565</v>
      </c>
      <c r="E176" s="98">
        <v>676.58548605685314</v>
      </c>
      <c r="F176" s="98">
        <v>722.62591170159772</v>
      </c>
      <c r="G176" s="98">
        <v>587.07915465992448</v>
      </c>
      <c r="H176" s="98">
        <v>630.16183549236064</v>
      </c>
      <c r="I176" s="98">
        <v>423.75673018900346</v>
      </c>
      <c r="J176" s="98">
        <v>561.93925970247744</v>
      </c>
      <c r="K176" s="98">
        <v>489.0263195267699</v>
      </c>
      <c r="L176" s="98">
        <v>581.37464581139909</v>
      </c>
      <c r="M176" s="98">
        <v>568.88770697632629</v>
      </c>
      <c r="N176" s="98">
        <v>448.79346199116537</v>
      </c>
      <c r="O176" s="98">
        <v>422.92891896321657</v>
      </c>
      <c r="P176" s="98">
        <v>472.64096313773314</v>
      </c>
      <c r="Q176" s="98">
        <v>493.01333386200605</v>
      </c>
      <c r="R176" s="98">
        <v>618.71236191290814</v>
      </c>
      <c r="S176" s="98">
        <v>615.4375770793979</v>
      </c>
      <c r="T176" s="98">
        <v>536.40467035771121</v>
      </c>
      <c r="U176" s="98">
        <v>640.97050972369084</v>
      </c>
      <c r="V176" s="98">
        <v>481.23707143728217</v>
      </c>
      <c r="W176" s="98">
        <v>513.9774085841816</v>
      </c>
      <c r="DA176" s="63" t="s">
        <v>2576</v>
      </c>
    </row>
    <row r="177" spans="1:105" ht="12" customHeight="1" x14ac:dyDescent="0.25">
      <c r="A177" s="109" t="s">
        <v>120</v>
      </c>
      <c r="B177" s="33">
        <v>757.13526481275915</v>
      </c>
      <c r="C177" s="33">
        <v>766.54290173232619</v>
      </c>
      <c r="D177" s="33">
        <v>697.21038532712134</v>
      </c>
      <c r="E177" s="33">
        <v>655.35912038874346</v>
      </c>
      <c r="F177" s="33">
        <v>651.39328387895171</v>
      </c>
      <c r="G177" s="33">
        <v>609.13273618097458</v>
      </c>
      <c r="H177" s="33">
        <v>645.45097205815068</v>
      </c>
      <c r="I177" s="33">
        <v>567.44998517280817</v>
      </c>
      <c r="J177" s="33">
        <v>532.95648615173877</v>
      </c>
      <c r="K177" s="33">
        <v>491.02620164850094</v>
      </c>
      <c r="L177" s="33">
        <v>536.3695846522636</v>
      </c>
      <c r="M177" s="33">
        <v>504.08875455836494</v>
      </c>
      <c r="N177" s="33">
        <v>518.89650046433223</v>
      </c>
      <c r="O177" s="33">
        <v>500.59837718266391</v>
      </c>
      <c r="P177" s="33">
        <v>468.59809979950546</v>
      </c>
      <c r="Q177" s="33">
        <v>489.9060844028341</v>
      </c>
      <c r="R177" s="33">
        <v>546.80193174124634</v>
      </c>
      <c r="S177" s="33">
        <v>541.23567904047059</v>
      </c>
      <c r="T177" s="33">
        <v>520.23480073717121</v>
      </c>
      <c r="U177" s="33">
        <v>557.18772409331689</v>
      </c>
      <c r="V177" s="33">
        <v>519.55806372324378</v>
      </c>
      <c r="W177" s="33">
        <v>566.76717434250861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6820.9335620816028</v>
      </c>
      <c r="C3" s="117">
        <f t="shared" si="0"/>
        <v>5564.3634499252948</v>
      </c>
      <c r="D3" s="117">
        <f t="shared" si="0"/>
        <v>6691.0799825031481</v>
      </c>
      <c r="E3" s="117">
        <f t="shared" si="0"/>
        <v>5006.9153081348059</v>
      </c>
      <c r="F3" s="117">
        <f t="shared" si="0"/>
        <v>7100.5374849252512</v>
      </c>
      <c r="G3" s="117">
        <f t="shared" si="0"/>
        <v>6669.6173052806771</v>
      </c>
      <c r="H3" s="117">
        <f t="shared" si="0"/>
        <v>6077.3731867884353</v>
      </c>
      <c r="I3" s="117">
        <f t="shared" si="0"/>
        <v>4953.283227623755</v>
      </c>
      <c r="J3" s="117">
        <f t="shared" si="0"/>
        <v>6817.1251755463318</v>
      </c>
      <c r="K3" s="117">
        <f t="shared" si="0"/>
        <v>5124.7513987512957</v>
      </c>
      <c r="L3" s="117">
        <f t="shared" si="0"/>
        <v>6139.3514115059061</v>
      </c>
      <c r="M3" s="117">
        <f t="shared" si="0"/>
        <v>7009.8959627525519</v>
      </c>
      <c r="N3" s="117">
        <f t="shared" si="0"/>
        <v>6315.0791939496485</v>
      </c>
      <c r="O3" s="117">
        <f t="shared" si="0"/>
        <v>6598.9542845329688</v>
      </c>
      <c r="P3" s="117">
        <f t="shared" si="0"/>
        <v>6724.4871099272113</v>
      </c>
      <c r="Q3" s="117">
        <f t="shared" si="0"/>
        <v>5298.9863474428666</v>
      </c>
      <c r="R3" s="117">
        <f t="shared" ref="R3:V3" si="1">R4+R7+R9+R19</f>
        <v>2234.9464653454984</v>
      </c>
      <c r="S3" s="117">
        <f t="shared" si="1"/>
        <v>4462.7213333254322</v>
      </c>
      <c r="T3" s="117">
        <f t="shared" si="1"/>
        <v>5573.1678659130239</v>
      </c>
      <c r="U3" s="117">
        <f t="shared" si="1"/>
        <v>6412.8742086596576</v>
      </c>
      <c r="V3" s="117">
        <f t="shared" si="1"/>
        <v>5779.2219599466762</v>
      </c>
      <c r="W3" s="117">
        <f t="shared" ref="W3" si="2">W4+W7+W9+W19</f>
        <v>4653.4712703357236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5911.7044946437654</v>
      </c>
      <c r="C4" s="122">
        <f t="shared" si="3"/>
        <v>4803.9118138347931</v>
      </c>
      <c r="D4" s="122">
        <f t="shared" si="3"/>
        <v>5787.2946394226074</v>
      </c>
      <c r="E4" s="122">
        <f t="shared" si="3"/>
        <v>4340.2297420443547</v>
      </c>
      <c r="F4" s="122">
        <f t="shared" si="3"/>
        <v>6141.7554125515981</v>
      </c>
      <c r="G4" s="122">
        <f t="shared" si="3"/>
        <v>5749.3563795565869</v>
      </c>
      <c r="H4" s="122">
        <f t="shared" si="3"/>
        <v>5208.5822949735111</v>
      </c>
      <c r="I4" s="122">
        <f t="shared" si="3"/>
        <v>4378.0566179727148</v>
      </c>
      <c r="J4" s="122">
        <f t="shared" si="3"/>
        <v>6035.8740140516438</v>
      </c>
      <c r="K4" s="122">
        <f t="shared" si="3"/>
        <v>4589.0897746166784</v>
      </c>
      <c r="L4" s="122">
        <f t="shared" si="3"/>
        <v>5491.6346281419283</v>
      </c>
      <c r="M4" s="122">
        <f t="shared" si="3"/>
        <v>6255.9678611094869</v>
      </c>
      <c r="N4" s="122">
        <f t="shared" si="3"/>
        <v>5627.6473912430256</v>
      </c>
      <c r="O4" s="122">
        <f t="shared" si="3"/>
        <v>5877.726756302538</v>
      </c>
      <c r="P4" s="122">
        <f t="shared" si="3"/>
        <v>5989.0018350138835</v>
      </c>
      <c r="Q4" s="122">
        <f t="shared" si="3"/>
        <v>4679.995107761828</v>
      </c>
      <c r="R4" s="122">
        <f t="shared" ref="R4:V4" si="4">SUM(R5:R6)</f>
        <v>1989.9386788209506</v>
      </c>
      <c r="S4" s="122">
        <f t="shared" si="4"/>
        <v>4025.1132747317693</v>
      </c>
      <c r="T4" s="122">
        <f t="shared" si="4"/>
        <v>5061.384859791212</v>
      </c>
      <c r="U4" s="122">
        <f t="shared" si="4"/>
        <v>5803.0377090145521</v>
      </c>
      <c r="V4" s="122">
        <f t="shared" si="4"/>
        <v>5241.0133809313147</v>
      </c>
      <c r="W4" s="122">
        <f t="shared" ref="W4" si="5">SUM(W5:W6)</f>
        <v>4219.0131558563862</v>
      </c>
      <c r="DA4" s="130" t="s">
        <v>2580</v>
      </c>
    </row>
    <row r="5" spans="1:105" ht="12" customHeight="1" x14ac:dyDescent="0.25">
      <c r="A5" s="97" t="s">
        <v>51</v>
      </c>
      <c r="B5" s="98">
        <v>5911.7044946437654</v>
      </c>
      <c r="C5" s="98">
        <v>4803.9118138347931</v>
      </c>
      <c r="D5" s="98">
        <v>5787.2946394226074</v>
      </c>
      <c r="E5" s="98">
        <v>4340.2297420443547</v>
      </c>
      <c r="F5" s="98">
        <v>6141.7554125515981</v>
      </c>
      <c r="G5" s="98">
        <v>5749.3563795565869</v>
      </c>
      <c r="H5" s="98">
        <v>5208.5822949735111</v>
      </c>
      <c r="I5" s="98">
        <v>4378.0566179727148</v>
      </c>
      <c r="J5" s="98">
        <v>6035.8740140516438</v>
      </c>
      <c r="K5" s="98">
        <v>4589.0897746166784</v>
      </c>
      <c r="L5" s="98">
        <v>5491.6346281419283</v>
      </c>
      <c r="M5" s="98">
        <v>6255.9678611094869</v>
      </c>
      <c r="N5" s="98">
        <v>5627.6473912430256</v>
      </c>
      <c r="O5" s="98">
        <v>5877.726756302538</v>
      </c>
      <c r="P5" s="98">
        <v>5989.0018350138835</v>
      </c>
      <c r="Q5" s="98">
        <v>4679.995107761828</v>
      </c>
      <c r="R5" s="98">
        <v>1989.9386788209506</v>
      </c>
      <c r="S5" s="98">
        <v>4025.1132747317693</v>
      </c>
      <c r="T5" s="98">
        <v>5061.384859791212</v>
      </c>
      <c r="U5" s="98">
        <v>5803.0377090145521</v>
      </c>
      <c r="V5" s="98">
        <v>5241.0133809313147</v>
      </c>
      <c r="W5" s="98">
        <v>4219.0131558563862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711.48166802365142</v>
      </c>
      <c r="C9" s="122">
        <v>587.59666549145811</v>
      </c>
      <c r="D9" s="122">
        <v>740.9303812330586</v>
      </c>
      <c r="E9" s="122">
        <v>535.18734848454608</v>
      </c>
      <c r="F9" s="122">
        <v>776.51096490390944</v>
      </c>
      <c r="G9" s="122">
        <v>765.45563029412358</v>
      </c>
      <c r="H9" s="122">
        <v>719.59060282704968</v>
      </c>
      <c r="I9" s="122">
        <v>475.21434492927028</v>
      </c>
      <c r="J9" s="122">
        <v>641.0073594988238</v>
      </c>
      <c r="K9" s="122">
        <v>446.75290585057326</v>
      </c>
      <c r="L9" s="122">
        <v>529.56399705341687</v>
      </c>
      <c r="M9" s="122">
        <v>621.60417984668584</v>
      </c>
      <c r="N9" s="122">
        <v>566.13556421289081</v>
      </c>
      <c r="O9" s="122">
        <v>595.3299208013284</v>
      </c>
      <c r="P9" s="122">
        <v>599.02157682045595</v>
      </c>
      <c r="Q9" s="122">
        <v>466.32520357143227</v>
      </c>
      <c r="R9" s="122">
        <v>194.75612184296469</v>
      </c>
      <c r="S9" s="122">
        <v>387.09718637298187</v>
      </c>
      <c r="T9" s="122">
        <v>467.914286648884</v>
      </c>
      <c r="U9" s="122">
        <v>560.09211139892864</v>
      </c>
      <c r="V9" s="122">
        <v>506.60111381058908</v>
      </c>
      <c r="W9" s="122">
        <v>406.86225773303096</v>
      </c>
      <c r="DA9" s="130" t="s">
        <v>2585</v>
      </c>
    </row>
    <row r="10" spans="1:105" ht="12" customHeight="1" x14ac:dyDescent="0.25">
      <c r="A10" s="97" t="s">
        <v>143</v>
      </c>
      <c r="B10" s="98">
        <v>760.53776316383096</v>
      </c>
      <c r="C10" s="98">
        <v>622.01655384660626</v>
      </c>
      <c r="D10" s="98">
        <v>790.92285883153113</v>
      </c>
      <c r="E10" s="98">
        <v>560.73248759821786</v>
      </c>
      <c r="F10" s="98">
        <v>818.64081512741939</v>
      </c>
      <c r="G10" s="98">
        <v>819.73557246172561</v>
      </c>
      <c r="H10" s="98">
        <v>751.69401121679891</v>
      </c>
      <c r="I10" s="98">
        <v>494.98291023716689</v>
      </c>
      <c r="J10" s="98">
        <v>665.19805192932904</v>
      </c>
      <c r="K10" s="98">
        <v>461.61060410954883</v>
      </c>
      <c r="L10" s="98">
        <v>545.04398786523564</v>
      </c>
      <c r="M10" s="98">
        <v>694.62525909688304</v>
      </c>
      <c r="N10" s="98">
        <v>641.1086785559952</v>
      </c>
      <c r="O10" s="98">
        <v>664.20225762755661</v>
      </c>
      <c r="P10" s="98">
        <v>613.45437043082939</v>
      </c>
      <c r="Q10" s="98">
        <v>477.57237916777478</v>
      </c>
      <c r="R10" s="98">
        <v>199.30977217382537</v>
      </c>
      <c r="S10" s="98">
        <v>396.35210870830264</v>
      </c>
      <c r="T10" s="98">
        <v>478.11405311534469</v>
      </c>
      <c r="U10" s="98">
        <v>571.68022404856163</v>
      </c>
      <c r="V10" s="98">
        <v>514.39497709998284</v>
      </c>
      <c r="W10" s="98">
        <v>411.71548545946871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197.7473994141852</v>
      </c>
      <c r="C19" s="122">
        <v>172.85497059904318</v>
      </c>
      <c r="D19" s="122">
        <v>162.85496184748246</v>
      </c>
      <c r="E19" s="122">
        <v>131.49821760590496</v>
      </c>
      <c r="F19" s="122">
        <v>182.27110746974367</v>
      </c>
      <c r="G19" s="122">
        <v>154.80529542996601</v>
      </c>
      <c r="H19" s="122">
        <v>149.20028898787405</v>
      </c>
      <c r="I19" s="122">
        <v>100.01226472177005</v>
      </c>
      <c r="J19" s="122">
        <v>140.24380199586483</v>
      </c>
      <c r="K19" s="122">
        <v>88.908718284043744</v>
      </c>
      <c r="L19" s="122">
        <v>118.15278631056127</v>
      </c>
      <c r="M19" s="122">
        <v>132.3239217963789</v>
      </c>
      <c r="N19" s="122">
        <v>121.29623849373209</v>
      </c>
      <c r="O19" s="122">
        <v>125.89760742910218</v>
      </c>
      <c r="P19" s="122">
        <v>136.46369809287208</v>
      </c>
      <c r="Q19" s="122">
        <v>152.66603610960669</v>
      </c>
      <c r="R19" s="122">
        <v>50.251664681582753</v>
      </c>
      <c r="S19" s="122">
        <v>50.510872220681179</v>
      </c>
      <c r="T19" s="122">
        <v>43.868719472927914</v>
      </c>
      <c r="U19" s="122">
        <v>49.744388246176392</v>
      </c>
      <c r="V19" s="122">
        <v>31.607465204772652</v>
      </c>
      <c r="W19" s="122">
        <v>27.595856746307</v>
      </c>
      <c r="DA19" s="130" t="s">
        <v>2595</v>
      </c>
    </row>
    <row r="20" spans="1:105" ht="12" customHeight="1" x14ac:dyDescent="0.25">
      <c r="A20" s="97" t="s">
        <v>51</v>
      </c>
      <c r="B20" s="98">
        <v>512.88609455844323</v>
      </c>
      <c r="C20" s="98">
        <v>421.02478055467526</v>
      </c>
      <c r="D20" s="98">
        <v>445.14711154482319</v>
      </c>
      <c r="E20" s="98">
        <v>334.492655222216</v>
      </c>
      <c r="F20" s="98">
        <v>497.88802562492435</v>
      </c>
      <c r="G20" s="98">
        <v>424.71442726013413</v>
      </c>
      <c r="H20" s="98">
        <v>398.49687553073147</v>
      </c>
      <c r="I20" s="98">
        <v>268.7020751746266</v>
      </c>
      <c r="J20" s="98">
        <v>370.629386451806</v>
      </c>
      <c r="K20" s="98">
        <v>226.14334497886821</v>
      </c>
      <c r="L20" s="98">
        <v>304.65227372220454</v>
      </c>
      <c r="M20" s="98">
        <v>380.75725529737872</v>
      </c>
      <c r="N20" s="98">
        <v>367.49092870110735</v>
      </c>
      <c r="O20" s="98">
        <v>364.52678931842371</v>
      </c>
      <c r="P20" s="98">
        <v>340.63956094517971</v>
      </c>
      <c r="Q20" s="98">
        <v>351.68280022499164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290.44384218512897</v>
      </c>
      <c r="C21" s="98">
        <v>369.66787080976439</v>
      </c>
      <c r="D21" s="98">
        <v>194.03752915891934</v>
      </c>
      <c r="E21" s="98">
        <v>270.9260254187584</v>
      </c>
      <c r="F21" s="98">
        <v>288.41578945397663</v>
      </c>
      <c r="G21" s="98">
        <v>233.37421256665326</v>
      </c>
      <c r="H21" s="98">
        <v>249.31120475094491</v>
      </c>
      <c r="I21" s="98">
        <v>167.07673383282093</v>
      </c>
      <c r="J21" s="98">
        <v>221.32892493719942</v>
      </c>
      <c r="K21" s="98">
        <v>192.34158465539588</v>
      </c>
      <c r="L21" s="98">
        <v>228.61016430493552</v>
      </c>
      <c r="M21" s="98">
        <v>223.12739032597531</v>
      </c>
      <c r="N21" s="98">
        <v>175.67328959056198</v>
      </c>
      <c r="O21" s="98">
        <v>165.33174577242002</v>
      </c>
      <c r="P21" s="98">
        <v>184.69249408382291</v>
      </c>
      <c r="Q21" s="98">
        <v>192.6350960823884</v>
      </c>
      <c r="R21" s="98">
        <v>241.63265242665284</v>
      </c>
      <c r="S21" s="98">
        <v>240.35366733029451</v>
      </c>
      <c r="T21" s="98">
        <v>209.56394652672572</v>
      </c>
      <c r="U21" s="98">
        <v>250.41392722564984</v>
      </c>
      <c r="V21" s="98">
        <v>187.93627959594551</v>
      </c>
      <c r="W21" s="98">
        <v>200.66130119814662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2600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5772.4983190111052</v>
      </c>
      <c r="C43" s="117">
        <f t="shared" si="14"/>
        <v>7173.2223777938561</v>
      </c>
      <c r="D43" s="117">
        <f t="shared" si="14"/>
        <v>5994.7645389043819</v>
      </c>
      <c r="E43" s="117">
        <f t="shared" si="14"/>
        <v>6083.1802567077102</v>
      </c>
      <c r="F43" s="117">
        <f t="shared" si="14"/>
        <v>4728.3164935202094</v>
      </c>
      <c r="G43" s="117">
        <f t="shared" si="14"/>
        <v>5352.9860843965225</v>
      </c>
      <c r="H43" s="117">
        <f t="shared" si="14"/>
        <v>6365.2214932888164</v>
      </c>
      <c r="I43" s="117">
        <f t="shared" si="14"/>
        <v>5767.350006290616</v>
      </c>
      <c r="J43" s="117">
        <f t="shared" si="14"/>
        <v>7003.9641002015906</v>
      </c>
      <c r="K43" s="117">
        <f t="shared" si="14"/>
        <v>5786.0763219450273</v>
      </c>
      <c r="L43" s="117">
        <f t="shared" si="14"/>
        <v>5028.1261031267277</v>
      </c>
      <c r="M43" s="117">
        <f t="shared" si="14"/>
        <v>6045.8054967049447</v>
      </c>
      <c r="N43" s="117">
        <f t="shared" si="14"/>
        <v>5872.5197464941075</v>
      </c>
      <c r="O43" s="117">
        <f t="shared" si="14"/>
        <v>4727.330772470631</v>
      </c>
      <c r="P43" s="117">
        <f t="shared" si="14"/>
        <v>4876.4418201514718</v>
      </c>
      <c r="Q43" s="117">
        <f t="shared" si="14"/>
        <v>5288.084783072366</v>
      </c>
      <c r="R43" s="117">
        <f t="shared" ref="R43:V43" si="15">R44+R47+R49+R58</f>
        <v>4858.0222763965521</v>
      </c>
      <c r="S43" s="117">
        <f t="shared" si="15"/>
        <v>4122.9471530254832</v>
      </c>
      <c r="T43" s="117">
        <f t="shared" si="15"/>
        <v>4795.1505361084692</v>
      </c>
      <c r="U43" s="117">
        <f t="shared" si="15"/>
        <v>5279.8283895401773</v>
      </c>
      <c r="V43" s="117">
        <f t="shared" si="15"/>
        <v>5688.2677216820848</v>
      </c>
      <c r="W43" s="117">
        <f t="shared" ref="W43" si="16">W44+W47+W49+W58</f>
        <v>3757.6558111903632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5168.1093862219368</v>
      </c>
      <c r="C44" s="122">
        <f t="shared" si="17"/>
        <v>6412.2140790994208</v>
      </c>
      <c r="D44" s="122">
        <f t="shared" si="17"/>
        <v>5354.1930421377438</v>
      </c>
      <c r="E44" s="122">
        <f t="shared" si="17"/>
        <v>5452.6664009826736</v>
      </c>
      <c r="F44" s="122">
        <f t="shared" si="17"/>
        <v>4226.5464164136574</v>
      </c>
      <c r="G44" s="122">
        <f t="shared" si="17"/>
        <v>4775.5716161145392</v>
      </c>
      <c r="H44" s="122">
        <f t="shared" si="17"/>
        <v>5663.0268245176821</v>
      </c>
      <c r="I44" s="122">
        <f t="shared" si="17"/>
        <v>5251.3260325008314</v>
      </c>
      <c r="J44" s="122">
        <f t="shared" si="17"/>
        <v>6381.8940886433347</v>
      </c>
      <c r="K44" s="122">
        <f t="shared" si="17"/>
        <v>5301.8146316006405</v>
      </c>
      <c r="L44" s="122">
        <f t="shared" si="17"/>
        <v>4594.395484558283</v>
      </c>
      <c r="M44" s="122">
        <f t="shared" si="17"/>
        <v>5501.1885049180964</v>
      </c>
      <c r="N44" s="122">
        <f t="shared" si="17"/>
        <v>5328.4176777597668</v>
      </c>
      <c r="O44" s="122">
        <f t="shared" si="17"/>
        <v>4273.2053803842482</v>
      </c>
      <c r="P44" s="122">
        <f t="shared" si="17"/>
        <v>4408.9210255600237</v>
      </c>
      <c r="Q44" s="122">
        <f t="shared" si="17"/>
        <v>4782.479195062604</v>
      </c>
      <c r="R44" s="122">
        <f t="shared" ref="R44:V44" si="18">SUM(R45:R46)</f>
        <v>4395.7312518832186</v>
      </c>
      <c r="S44" s="122">
        <f t="shared" si="18"/>
        <v>3737.6168229505051</v>
      </c>
      <c r="T44" s="122">
        <f t="shared" si="18"/>
        <v>4377.0933137057964</v>
      </c>
      <c r="U44" s="122">
        <f t="shared" si="18"/>
        <v>4808.7922340285622</v>
      </c>
      <c r="V44" s="122">
        <f t="shared" si="18"/>
        <v>5201.0880394795195</v>
      </c>
      <c r="W44" s="122">
        <f t="shared" ref="W44" si="19">SUM(W45:W46)</f>
        <v>3439.3005864843653</v>
      </c>
      <c r="DA44" s="130" t="s">
        <v>2618</v>
      </c>
    </row>
    <row r="45" spans="1:105" ht="12" customHeight="1" x14ac:dyDescent="0.25">
      <c r="A45" s="97" t="s">
        <v>216</v>
      </c>
      <c r="B45" s="98">
        <v>5168.1093862219368</v>
      </c>
      <c r="C45" s="98">
        <v>6412.2140790994208</v>
      </c>
      <c r="D45" s="98">
        <v>5354.1930421377438</v>
      </c>
      <c r="E45" s="98">
        <v>5452.6664009826736</v>
      </c>
      <c r="F45" s="98">
        <v>4226.5464164136574</v>
      </c>
      <c r="G45" s="98">
        <v>4775.5716161145392</v>
      </c>
      <c r="H45" s="98">
        <v>5663.0268245176821</v>
      </c>
      <c r="I45" s="98">
        <v>5251.3260325008314</v>
      </c>
      <c r="J45" s="98">
        <v>6381.8940886433347</v>
      </c>
      <c r="K45" s="98">
        <v>5301.8146316006405</v>
      </c>
      <c r="L45" s="98">
        <v>4594.395484558283</v>
      </c>
      <c r="M45" s="98">
        <v>5501.1885049180964</v>
      </c>
      <c r="N45" s="98">
        <v>5328.4176777597668</v>
      </c>
      <c r="O45" s="98">
        <v>4273.2053803842482</v>
      </c>
      <c r="P45" s="98">
        <v>4408.9210255600237</v>
      </c>
      <c r="Q45" s="98">
        <v>4782.479195062604</v>
      </c>
      <c r="R45" s="98">
        <v>4395.7312518832186</v>
      </c>
      <c r="S45" s="98">
        <v>3737.6168229505051</v>
      </c>
      <c r="T45" s="98">
        <v>4377.0933137057964</v>
      </c>
      <c r="U45" s="98">
        <v>4808.7922340285622</v>
      </c>
      <c r="V45" s="98">
        <v>5201.0880394795195</v>
      </c>
      <c r="W45" s="98">
        <v>3439.3005864843653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563.60691471850316</v>
      </c>
      <c r="C49" s="122">
        <v>711.49046635512138</v>
      </c>
      <c r="D49" s="122">
        <v>617.09763892274111</v>
      </c>
      <c r="E49" s="122">
        <v>598.35676504049366</v>
      </c>
      <c r="F49" s="122">
        <v>469.22886448521967</v>
      </c>
      <c r="G49" s="122">
        <v>553.581118371152</v>
      </c>
      <c r="H49" s="122">
        <v>680.13883029584667</v>
      </c>
      <c r="I49" s="122">
        <v>501.68100328993182</v>
      </c>
      <c r="J49" s="122">
        <v>601.24085725099906</v>
      </c>
      <c r="K49" s="122">
        <v>464.24497104836553</v>
      </c>
      <c r="L49" s="122">
        <v>406.68947754781863</v>
      </c>
      <c r="M49" s="122">
        <v>517.30227849204152</v>
      </c>
      <c r="N49" s="122">
        <v>523.76678825965291</v>
      </c>
      <c r="O49" s="122">
        <v>433.14597096710378</v>
      </c>
      <c r="P49" s="122">
        <v>443.1377979693857</v>
      </c>
      <c r="Q49" s="122">
        <v>478.83847174394191</v>
      </c>
      <c r="R49" s="122">
        <v>426.46874811678032</v>
      </c>
      <c r="S49" s="122">
        <v>348.99334654102233</v>
      </c>
      <c r="T49" s="122">
        <v>386.47811486563495</v>
      </c>
      <c r="U49" s="122">
        <v>437.11571576223162</v>
      </c>
      <c r="V49" s="122">
        <v>466.95897679534778</v>
      </c>
      <c r="W49" s="122">
        <v>301.06934191658956</v>
      </c>
      <c r="DA49" s="130" t="s">
        <v>2623</v>
      </c>
    </row>
    <row r="50" spans="1:105" ht="12" customHeight="1" x14ac:dyDescent="0.25">
      <c r="A50" s="97" t="s">
        <v>138</v>
      </c>
      <c r="B50" s="98">
        <v>580.82844785097052</v>
      </c>
      <c r="C50" s="98">
        <v>733.25909576051151</v>
      </c>
      <c r="D50" s="98">
        <v>634.8355426383057</v>
      </c>
      <c r="E50" s="98">
        <v>615.58848915784654</v>
      </c>
      <c r="F50" s="98">
        <v>482.48051405989855</v>
      </c>
      <c r="G50" s="98">
        <v>568.73006309513698</v>
      </c>
      <c r="H50" s="98">
        <v>699.34608025961165</v>
      </c>
      <c r="I50" s="98">
        <v>517.18549345783254</v>
      </c>
      <c r="J50" s="98">
        <v>623.46494174344514</v>
      </c>
      <c r="K50" s="98">
        <v>482.90005025237565</v>
      </c>
      <c r="L50" s="98">
        <v>423.40968447358028</v>
      </c>
      <c r="M50" s="98">
        <v>538.39134020514632</v>
      </c>
      <c r="N50" s="98">
        <v>545.14087017464067</v>
      </c>
      <c r="O50" s="98">
        <v>450.74252603764234</v>
      </c>
      <c r="P50" s="98">
        <v>461.16313731489834</v>
      </c>
      <c r="Q50" s="98">
        <v>498.50243694443583</v>
      </c>
      <c r="R50" s="98">
        <v>443.76417226666041</v>
      </c>
      <c r="S50" s="98">
        <v>363.69279456109251</v>
      </c>
      <c r="T50" s="98">
        <v>402.69611968580807</v>
      </c>
      <c r="U50" s="98">
        <v>455.80565474333923</v>
      </c>
      <c r="V50" s="98">
        <v>486.76402293652649</v>
      </c>
      <c r="W50" s="98">
        <v>313.41131493925724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40.782018070665316</v>
      </c>
      <c r="C58" s="122">
        <v>49.517832339314147</v>
      </c>
      <c r="D58" s="122">
        <v>23.473857843896926</v>
      </c>
      <c r="E58" s="122">
        <v>32.157090684542368</v>
      </c>
      <c r="F58" s="122">
        <v>32.541212621331958</v>
      </c>
      <c r="G58" s="122">
        <v>23.833349910831306</v>
      </c>
      <c r="H58" s="122">
        <v>22.055838475287658</v>
      </c>
      <c r="I58" s="122">
        <v>14.342970499852457</v>
      </c>
      <c r="J58" s="122">
        <v>20.829154307256275</v>
      </c>
      <c r="K58" s="122">
        <v>20.016719296021755</v>
      </c>
      <c r="L58" s="122">
        <v>27.041141020626583</v>
      </c>
      <c r="M58" s="122">
        <v>27.314713294806666</v>
      </c>
      <c r="N58" s="122">
        <v>20.335280474687242</v>
      </c>
      <c r="O58" s="122">
        <v>20.9794211192789</v>
      </c>
      <c r="P58" s="122">
        <v>24.382996622062624</v>
      </c>
      <c r="Q58" s="122">
        <v>26.767116265819652</v>
      </c>
      <c r="R58" s="122">
        <v>35.822276396553043</v>
      </c>
      <c r="S58" s="122">
        <v>36.336983533955674</v>
      </c>
      <c r="T58" s="122">
        <v>31.579107537037871</v>
      </c>
      <c r="U58" s="122">
        <v>33.920439749383512</v>
      </c>
      <c r="V58" s="122">
        <v>20.220705407217658</v>
      </c>
      <c r="W58" s="122">
        <v>17.285882789408536</v>
      </c>
      <c r="DA58" s="130" t="s">
        <v>2632</v>
      </c>
    </row>
    <row r="59" spans="1:105" ht="12" customHeight="1" x14ac:dyDescent="0.25">
      <c r="A59" s="97" t="s">
        <v>50</v>
      </c>
      <c r="B59" s="98">
        <v>290.44384218512897</v>
      </c>
      <c r="C59" s="98">
        <v>369.67713644620534</v>
      </c>
      <c r="D59" s="98">
        <v>194.04439705867026</v>
      </c>
      <c r="E59" s="98">
        <v>271.2927194559112</v>
      </c>
      <c r="F59" s="98">
        <v>289.61679232985443</v>
      </c>
      <c r="G59" s="98">
        <v>234.2838212683111</v>
      </c>
      <c r="H59" s="98">
        <v>249.31746825496734</v>
      </c>
      <c r="I59" s="98">
        <v>166.85825823493838</v>
      </c>
      <c r="J59" s="98">
        <v>221.09865822094332</v>
      </c>
      <c r="K59" s="98">
        <v>192.24538179006055</v>
      </c>
      <c r="L59" s="98">
        <v>228.25636545020484</v>
      </c>
      <c r="M59" s="98">
        <v>222.97026150368828</v>
      </c>
      <c r="N59" s="98">
        <v>175.67058422971752</v>
      </c>
      <c r="O59" s="98">
        <v>165.352597224139</v>
      </c>
      <c r="P59" s="98">
        <v>184.76734097187628</v>
      </c>
      <c r="Q59" s="98">
        <v>192.70706362975295</v>
      </c>
      <c r="R59" s="98">
        <v>241.70740129162087</v>
      </c>
      <c r="S59" s="98">
        <v>240.2626411253793</v>
      </c>
      <c r="T59" s="98">
        <v>208.83470109920523</v>
      </c>
      <c r="U59" s="98">
        <v>248.68052454302634</v>
      </c>
      <c r="V59" s="98">
        <v>186.3675015031894</v>
      </c>
      <c r="W59" s="98">
        <v>198.43246270581307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4334.3825665859576</v>
      </c>
      <c r="C62" s="117">
        <f t="shared" si="21"/>
        <v>4431.3153602174907</v>
      </c>
      <c r="D62" s="117">
        <f t="shared" si="21"/>
        <v>4007.2170772365253</v>
      </c>
      <c r="E62" s="117">
        <f t="shared" si="21"/>
        <v>3936.3164272890481</v>
      </c>
      <c r="F62" s="117">
        <f t="shared" si="21"/>
        <v>3789.9698908543464</v>
      </c>
      <c r="G62" s="117">
        <f t="shared" si="21"/>
        <v>3981.1948286909642</v>
      </c>
      <c r="H62" s="117">
        <f t="shared" si="21"/>
        <v>3773.2929875796044</v>
      </c>
      <c r="I62" s="117">
        <f t="shared" si="21"/>
        <v>3862.5393780290792</v>
      </c>
      <c r="J62" s="117">
        <f t="shared" si="21"/>
        <v>3755.9974628370692</v>
      </c>
      <c r="K62" s="117">
        <f t="shared" si="21"/>
        <v>3760.2669994944395</v>
      </c>
      <c r="L62" s="117">
        <f t="shared" si="21"/>
        <v>3954.8383733055261</v>
      </c>
      <c r="M62" s="117">
        <f t="shared" si="21"/>
        <v>3613.8374966504903</v>
      </c>
      <c r="N62" s="117">
        <f t="shared" si="21"/>
        <v>3763.7202432667264</v>
      </c>
      <c r="O62" s="117">
        <f t="shared" si="21"/>
        <v>3500.1334017444865</v>
      </c>
      <c r="P62" s="117">
        <f t="shared" si="21"/>
        <v>3389.6301926425485</v>
      </c>
      <c r="Q62" s="117">
        <f t="shared" si="21"/>
        <v>3144.743829925877</v>
      </c>
      <c r="R62" s="117">
        <f t="shared" ref="R62:V62" si="22">R63+R66+R68+R77</f>
        <v>3584.93115999367</v>
      </c>
      <c r="S62" s="117">
        <f t="shared" si="22"/>
        <v>3318.8203198109468</v>
      </c>
      <c r="T62" s="117">
        <f t="shared" si="22"/>
        <v>3318.8322284187011</v>
      </c>
      <c r="U62" s="117">
        <f t="shared" si="22"/>
        <v>3348.2092110327144</v>
      </c>
      <c r="V62" s="117">
        <f t="shared" si="22"/>
        <v>3135.6492933995219</v>
      </c>
      <c r="W62" s="117">
        <f t="shared" ref="W62" si="23">W63+W66+W68+W77</f>
        <v>3274.2679874359114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3651.5009897175055</v>
      </c>
      <c r="C63" s="122">
        <f t="shared" si="24"/>
        <v>3724.0618322805408</v>
      </c>
      <c r="D63" s="122">
        <f t="shared" si="24"/>
        <v>3374.4821070439616</v>
      </c>
      <c r="E63" s="122">
        <f t="shared" si="24"/>
        <v>3322.1693623767706</v>
      </c>
      <c r="F63" s="122">
        <f t="shared" si="24"/>
        <v>3181.5007775815793</v>
      </c>
      <c r="G63" s="122">
        <f t="shared" si="24"/>
        <v>3331.6055989897404</v>
      </c>
      <c r="H63" s="122">
        <f t="shared" si="24"/>
        <v>3127.0849687368514</v>
      </c>
      <c r="I63" s="122">
        <f t="shared" si="24"/>
        <v>3310.693925374545</v>
      </c>
      <c r="J63" s="122">
        <f t="shared" si="24"/>
        <v>3219.407885774136</v>
      </c>
      <c r="K63" s="122">
        <f t="shared" si="24"/>
        <v>3276.9557711245093</v>
      </c>
      <c r="L63" s="122">
        <f t="shared" si="24"/>
        <v>3428.9904209526394</v>
      </c>
      <c r="M63" s="122">
        <f t="shared" si="24"/>
        <v>3123.1250214703036</v>
      </c>
      <c r="N63" s="122">
        <f t="shared" si="24"/>
        <v>3255.1394708564653</v>
      </c>
      <c r="O63" s="122">
        <f t="shared" si="24"/>
        <v>3027.6279028420377</v>
      </c>
      <c r="P63" s="122">
        <f t="shared" si="24"/>
        <v>2931.0018077370646</v>
      </c>
      <c r="Q63" s="122">
        <f t="shared" si="24"/>
        <v>2707.087105458982</v>
      </c>
      <c r="R63" s="122">
        <f t="shared" ref="R63:V63" si="25">SUM(R64:R65)</f>
        <v>3076.6515709125119</v>
      </c>
      <c r="S63" s="122">
        <f t="shared" si="25"/>
        <v>2848.8799587821568</v>
      </c>
      <c r="T63" s="122">
        <f t="shared" si="25"/>
        <v>2867.8331490722585</v>
      </c>
      <c r="U63" s="122">
        <f t="shared" si="25"/>
        <v>2868.7661821695133</v>
      </c>
      <c r="V63" s="122">
        <f t="shared" si="25"/>
        <v>2698.0665853221385</v>
      </c>
      <c r="W63" s="122">
        <f t="shared" ref="W63" si="26">SUM(W64:W65)</f>
        <v>2809.0555181273066</v>
      </c>
      <c r="DA63" s="130" t="s">
        <v>2636</v>
      </c>
    </row>
    <row r="64" spans="1:105" ht="12" customHeight="1" x14ac:dyDescent="0.25">
      <c r="A64" s="97" t="s">
        <v>217</v>
      </c>
      <c r="B64" s="98">
        <v>3651.5009897175055</v>
      </c>
      <c r="C64" s="98">
        <v>3724.0618322805408</v>
      </c>
      <c r="D64" s="98">
        <v>3374.4821070439616</v>
      </c>
      <c r="E64" s="98">
        <v>3322.1693623767706</v>
      </c>
      <c r="F64" s="98">
        <v>3181.5007775815793</v>
      </c>
      <c r="G64" s="98">
        <v>3331.6055989897404</v>
      </c>
      <c r="H64" s="98">
        <v>3127.0849687368514</v>
      </c>
      <c r="I64" s="98">
        <v>3310.693925374545</v>
      </c>
      <c r="J64" s="98">
        <v>3219.407885774136</v>
      </c>
      <c r="K64" s="98">
        <v>3276.9557711245093</v>
      </c>
      <c r="L64" s="98">
        <v>3428.9904209526394</v>
      </c>
      <c r="M64" s="98">
        <v>3123.1250214703036</v>
      </c>
      <c r="N64" s="98">
        <v>3255.1394708564653</v>
      </c>
      <c r="O64" s="98">
        <v>3027.6279028420377</v>
      </c>
      <c r="P64" s="98">
        <v>2931.0018077370646</v>
      </c>
      <c r="Q64" s="98">
        <v>2707.087105458982</v>
      </c>
      <c r="R64" s="98">
        <v>3076.6515709125119</v>
      </c>
      <c r="S64" s="98">
        <v>2848.8799587821568</v>
      </c>
      <c r="T64" s="98">
        <v>2867.8331490722585</v>
      </c>
      <c r="U64" s="98">
        <v>2868.7661821695133</v>
      </c>
      <c r="V64" s="98">
        <v>2698.0665853221385</v>
      </c>
      <c r="W64" s="98">
        <v>2809.0555181273066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431.75892741877783</v>
      </c>
      <c r="C68" s="122">
        <v>446.75974733823517</v>
      </c>
      <c r="D68" s="122">
        <v>423.45649495818981</v>
      </c>
      <c r="E68" s="122">
        <v>402.57218710948041</v>
      </c>
      <c r="F68" s="122">
        <v>397.20318137202111</v>
      </c>
      <c r="G68" s="122">
        <v>440.37591157866626</v>
      </c>
      <c r="H68" s="122">
        <v>432.18669947736123</v>
      </c>
      <c r="I68" s="122">
        <v>367.21121488631906</v>
      </c>
      <c r="J68" s="122">
        <v>354.55188816369429</v>
      </c>
      <c r="K68" s="122">
        <v>335.18830869979223</v>
      </c>
      <c r="L68" s="122">
        <v>347.089972059866</v>
      </c>
      <c r="M68" s="122">
        <v>322.68581670571837</v>
      </c>
      <c r="N68" s="122">
        <v>337.80927184247702</v>
      </c>
      <c r="O68" s="122">
        <v>314.09796863193918</v>
      </c>
      <c r="P68" s="122">
        <v>301.39096462429944</v>
      </c>
      <c r="Q68" s="122">
        <v>280.39330407693649</v>
      </c>
      <c r="R68" s="122">
        <v>318.61367709943789</v>
      </c>
      <c r="S68" s="122">
        <v>294.22577678663191</v>
      </c>
      <c r="T68" s="122">
        <v>284.51685221967</v>
      </c>
      <c r="U68" s="122">
        <v>293.69937506450526</v>
      </c>
      <c r="V68" s="122">
        <v>272.52656294881064</v>
      </c>
      <c r="W68" s="122">
        <v>283.4914440374626</v>
      </c>
      <c r="DA68" s="130" t="s">
        <v>2641</v>
      </c>
    </row>
    <row r="69" spans="1:105" ht="12" customHeight="1" x14ac:dyDescent="0.25">
      <c r="A69" s="97" t="s">
        <v>134</v>
      </c>
      <c r="B69" s="98">
        <v>445.7505697808171</v>
      </c>
      <c r="C69" s="98">
        <v>461.15652325685653</v>
      </c>
      <c r="D69" s="98">
        <v>437.11899360054809</v>
      </c>
      <c r="E69" s="98">
        <v>415.47657628308428</v>
      </c>
      <c r="F69" s="98">
        <v>409.86966756490642</v>
      </c>
      <c r="G69" s="98">
        <v>454.19115651118</v>
      </c>
      <c r="H69" s="98">
        <v>445.86657177560284</v>
      </c>
      <c r="I69" s="98">
        <v>379.03698512080297</v>
      </c>
      <c r="J69" s="98">
        <v>366.28767718988018</v>
      </c>
      <c r="K69" s="98">
        <v>346.56602939432929</v>
      </c>
      <c r="L69" s="98">
        <v>358.83241792650341</v>
      </c>
      <c r="M69" s="98">
        <v>333.52972844114362</v>
      </c>
      <c r="N69" s="98">
        <v>349.06048288956913</v>
      </c>
      <c r="O69" s="98">
        <v>324.51363339456032</v>
      </c>
      <c r="P69" s="98">
        <v>311.36504171868478</v>
      </c>
      <c r="Q69" s="98">
        <v>289.66581909731985</v>
      </c>
      <c r="R69" s="98">
        <v>329.12620095218614</v>
      </c>
      <c r="S69" s="98">
        <v>303.94631266224201</v>
      </c>
      <c r="T69" s="98">
        <v>293.88217028269969</v>
      </c>
      <c r="U69" s="98">
        <v>303.3613757578334</v>
      </c>
      <c r="V69" s="98">
        <v>281.45769568115816</v>
      </c>
      <c r="W69" s="98">
        <v>292.7545445509935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251.12264944967387</v>
      </c>
      <c r="C77" s="122">
        <v>260.49378059871469</v>
      </c>
      <c r="D77" s="122">
        <v>209.27847523437387</v>
      </c>
      <c r="E77" s="122">
        <v>211.5748778027974</v>
      </c>
      <c r="F77" s="122">
        <v>211.26593190074635</v>
      </c>
      <c r="G77" s="122">
        <v>209.21331812255758</v>
      </c>
      <c r="H77" s="122">
        <v>214.02131936539155</v>
      </c>
      <c r="I77" s="122">
        <v>184.63423776821517</v>
      </c>
      <c r="J77" s="122">
        <v>182.03768889923873</v>
      </c>
      <c r="K77" s="122">
        <v>148.12291967013795</v>
      </c>
      <c r="L77" s="122">
        <v>178.75798029302069</v>
      </c>
      <c r="M77" s="122">
        <v>168.02665847446826</v>
      </c>
      <c r="N77" s="122">
        <v>170.77150056778436</v>
      </c>
      <c r="O77" s="122">
        <v>158.4075302705094</v>
      </c>
      <c r="P77" s="122">
        <v>157.23742028118446</v>
      </c>
      <c r="Q77" s="122">
        <v>157.26342038995838</v>
      </c>
      <c r="R77" s="122">
        <v>189.66591198172023</v>
      </c>
      <c r="S77" s="122">
        <v>175.71458424215808</v>
      </c>
      <c r="T77" s="122">
        <v>166.48222712677253</v>
      </c>
      <c r="U77" s="122">
        <v>185.74365379869599</v>
      </c>
      <c r="V77" s="122">
        <v>165.05614512857261</v>
      </c>
      <c r="W77" s="122">
        <v>181.72102527114205</v>
      </c>
      <c r="DA77" s="130" t="s">
        <v>2650</v>
      </c>
    </row>
    <row r="78" spans="1:105" ht="12" customHeight="1" x14ac:dyDescent="0.25">
      <c r="A78" s="97" t="s">
        <v>192</v>
      </c>
      <c r="B78" s="98">
        <v>273.84786280601736</v>
      </c>
      <c r="C78" s="98">
        <v>284.20078786957504</v>
      </c>
      <c r="D78" s="98">
        <v>227.4573704661066</v>
      </c>
      <c r="E78" s="98">
        <v>228.40819253059047</v>
      </c>
      <c r="F78" s="98">
        <v>226.43549054468863</v>
      </c>
      <c r="G78" s="98">
        <v>223.19508396435623</v>
      </c>
      <c r="H78" s="98">
        <v>228.10694958688191</v>
      </c>
      <c r="I78" s="98">
        <v>198.56851893326129</v>
      </c>
      <c r="J78" s="98">
        <v>197.61943111795247</v>
      </c>
      <c r="K78" s="98">
        <v>163.52580185302003</v>
      </c>
      <c r="L78" s="98">
        <v>194.15018505160498</v>
      </c>
      <c r="M78" s="98">
        <v>180.87597763475418</v>
      </c>
      <c r="N78" s="98">
        <v>182.47121904337152</v>
      </c>
      <c r="O78" s="98">
        <v>169.33035671257534</v>
      </c>
      <c r="P78" s="98">
        <v>168.293903182864</v>
      </c>
      <c r="Q78" s="98">
        <v>168.46515724456276</v>
      </c>
      <c r="R78" s="98">
        <v>203.27896499999832</v>
      </c>
      <c r="S78" s="98">
        <v>188.45118247479908</v>
      </c>
      <c r="T78" s="98">
        <v>178.48652503801858</v>
      </c>
      <c r="U78" s="98">
        <v>198.92026904479226</v>
      </c>
      <c r="V78" s="98">
        <v>176.55891459218225</v>
      </c>
      <c r="W78" s="98">
        <v>194.26109059057129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15.531718201819734</v>
      </c>
      <c r="C81" s="117">
        <f t="shared" si="28"/>
        <v>17.775074796635639</v>
      </c>
      <c r="D81" s="117">
        <f t="shared" si="28"/>
        <v>7.2713934734535011</v>
      </c>
      <c r="E81" s="117">
        <f t="shared" si="28"/>
        <v>9.4490174018279394</v>
      </c>
      <c r="F81" s="117">
        <f t="shared" si="28"/>
        <v>9.1275421033877322</v>
      </c>
      <c r="G81" s="117">
        <f t="shared" si="28"/>
        <v>6.7487123464682046</v>
      </c>
      <c r="H81" s="117">
        <f t="shared" si="28"/>
        <v>6.6477458454488341</v>
      </c>
      <c r="I81" s="117">
        <f t="shared" si="28"/>
        <v>4.6924983278683774</v>
      </c>
      <c r="J81" s="117">
        <f t="shared" si="28"/>
        <v>7.2329783898848596</v>
      </c>
      <c r="K81" s="117">
        <f t="shared" si="28"/>
        <v>7.5752153952785273</v>
      </c>
      <c r="L81" s="117">
        <f t="shared" si="28"/>
        <v>9.5707283487663677</v>
      </c>
      <c r="M81" s="117">
        <f t="shared" si="28"/>
        <v>9.515984661170636</v>
      </c>
      <c r="N81" s="117">
        <f t="shared" si="28"/>
        <v>7.1849459151948523</v>
      </c>
      <c r="O81" s="117">
        <f t="shared" si="28"/>
        <v>7.4270778679630016</v>
      </c>
      <c r="P81" s="117">
        <f t="shared" si="28"/>
        <v>11.728081719578066</v>
      </c>
      <c r="Q81" s="117">
        <f t="shared" si="28"/>
        <v>16.279897107019217</v>
      </c>
      <c r="R81" s="117">
        <f t="shared" ref="R81:V81" si="29">R82+R85+R87+R100</f>
        <v>22.974914579700243</v>
      </c>
      <c r="S81" s="117">
        <f t="shared" si="29"/>
        <v>22.830212849922059</v>
      </c>
      <c r="T81" s="117">
        <f t="shared" si="29"/>
        <v>19.363220878734055</v>
      </c>
      <c r="U81" s="117">
        <f t="shared" si="29"/>
        <v>21.442696857646986</v>
      </c>
      <c r="V81" s="117">
        <f t="shared" si="29"/>
        <v>12.526939436919623</v>
      </c>
      <c r="W81" s="117">
        <f t="shared" ref="W81" si="30">W82+W85+W87+W100</f>
        <v>10.36098709396504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15.531718201819734</v>
      </c>
      <c r="C100" s="122">
        <v>17.775074796635639</v>
      </c>
      <c r="D100" s="122">
        <v>7.2713934734535011</v>
      </c>
      <c r="E100" s="122">
        <v>9.4490174018279394</v>
      </c>
      <c r="F100" s="122">
        <v>9.1275421033877322</v>
      </c>
      <c r="G100" s="122">
        <v>6.7487123464682046</v>
      </c>
      <c r="H100" s="122">
        <v>6.6477458454488341</v>
      </c>
      <c r="I100" s="122">
        <v>4.6924983278683774</v>
      </c>
      <c r="J100" s="122">
        <v>7.2329783898848596</v>
      </c>
      <c r="K100" s="122">
        <v>7.5752153952785273</v>
      </c>
      <c r="L100" s="122">
        <v>9.5707283487663677</v>
      </c>
      <c r="M100" s="122">
        <v>9.515984661170636</v>
      </c>
      <c r="N100" s="122">
        <v>7.1849459151948523</v>
      </c>
      <c r="O100" s="122">
        <v>7.4270778679630016</v>
      </c>
      <c r="P100" s="122">
        <v>11.728081719578066</v>
      </c>
      <c r="Q100" s="122">
        <v>16.279897107019217</v>
      </c>
      <c r="R100" s="122">
        <v>22.974914579700243</v>
      </c>
      <c r="S100" s="122">
        <v>22.830212849922059</v>
      </c>
      <c r="T100" s="122">
        <v>19.363220878734055</v>
      </c>
      <c r="U100" s="122">
        <v>21.442696857646986</v>
      </c>
      <c r="V100" s="122">
        <v>12.526939436919623</v>
      </c>
      <c r="W100" s="122">
        <v>10.36098709396504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290.44384218512903</v>
      </c>
      <c r="C102" s="98">
        <v>369.62481755020985</v>
      </c>
      <c r="D102" s="98">
        <v>194.01016329774552</v>
      </c>
      <c r="E102" s="98">
        <v>270.59278631369466</v>
      </c>
      <c r="F102" s="98">
        <v>288.18045222292614</v>
      </c>
      <c r="G102" s="98">
        <v>233.23272166168678</v>
      </c>
      <c r="H102" s="98">
        <v>249.03181242655009</v>
      </c>
      <c r="I102" s="98">
        <v>166.93156481156061</v>
      </c>
      <c r="J102" s="98">
        <v>221.06939357511703</v>
      </c>
      <c r="K102" s="98">
        <v>192.09444780797728</v>
      </c>
      <c r="L102" s="98">
        <v>228.16223757741636</v>
      </c>
      <c r="M102" s="98">
        <v>223.03440972128337</v>
      </c>
      <c r="N102" s="98">
        <v>175.82256555126423</v>
      </c>
      <c r="O102" s="98">
        <v>165.52981424941402</v>
      </c>
      <c r="P102" s="98">
        <v>184.81322943991054</v>
      </c>
      <c r="Q102" s="98">
        <v>192.69118335981435</v>
      </c>
      <c r="R102" s="98">
        <v>241.54036132172894</v>
      </c>
      <c r="S102" s="98">
        <v>239.96018740771419</v>
      </c>
      <c r="T102" s="98">
        <v>208.84070263758673</v>
      </c>
      <c r="U102" s="98">
        <v>249.14292032574173</v>
      </c>
      <c r="V102" s="98">
        <v>186.87702633623255</v>
      </c>
      <c r="W102" s="98">
        <v>199.28884318530976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40.763625442967317</v>
      </c>
      <c r="C124" s="117">
        <f t="shared" si="42"/>
        <v>46.605929520701416</v>
      </c>
      <c r="D124" s="117">
        <f t="shared" si="42"/>
        <v>20.021993241660553</v>
      </c>
      <c r="E124" s="117">
        <f t="shared" si="42"/>
        <v>26.8173962201741</v>
      </c>
      <c r="F124" s="117">
        <f t="shared" si="42"/>
        <v>26.80489127169562</v>
      </c>
      <c r="G124" s="117">
        <f t="shared" si="42"/>
        <v>20.514522096338027</v>
      </c>
      <c r="H124" s="117">
        <f t="shared" si="42"/>
        <v>20.652687408763686</v>
      </c>
      <c r="I124" s="117">
        <f t="shared" si="42"/>
        <v>13.925691442262746</v>
      </c>
      <c r="J124" s="117">
        <f t="shared" si="42"/>
        <v>20.811850224660031</v>
      </c>
      <c r="K124" s="117">
        <f t="shared" si="42"/>
        <v>21.190873797245619</v>
      </c>
      <c r="L124" s="117">
        <f t="shared" si="42"/>
        <v>28.710550215582646</v>
      </c>
      <c r="M124" s="117">
        <f t="shared" si="42"/>
        <v>28.878436056280709</v>
      </c>
      <c r="N124" s="117">
        <f t="shared" si="42"/>
        <v>22.092011554905341</v>
      </c>
      <c r="O124" s="117">
        <f t="shared" si="42"/>
        <v>22.174760235853025</v>
      </c>
      <c r="P124" s="117">
        <f t="shared" si="42"/>
        <v>28.323892268495172</v>
      </c>
      <c r="Q124" s="117">
        <f t="shared" si="42"/>
        <v>33.899083884488121</v>
      </c>
      <c r="R124" s="117">
        <f t="shared" ref="R124:V124" si="43">R125+R128+R130+R139</f>
        <v>46.782170474343658</v>
      </c>
      <c r="S124" s="117">
        <f t="shared" si="43"/>
        <v>45.370041683831737</v>
      </c>
      <c r="T124" s="117">
        <f t="shared" si="43"/>
        <v>38.666998455142419</v>
      </c>
      <c r="U124" s="117">
        <f t="shared" si="43"/>
        <v>41.524648461783258</v>
      </c>
      <c r="V124" s="117">
        <f t="shared" si="43"/>
        <v>25.048778389397064</v>
      </c>
      <c r="W124" s="117">
        <f t="shared" ref="W124" si="44">W125+W128+W130+W139</f>
        <v>21.604637394144905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40.763625442967317</v>
      </c>
      <c r="C139" s="122">
        <v>46.605929520701416</v>
      </c>
      <c r="D139" s="122">
        <v>20.021993241660553</v>
      </c>
      <c r="E139" s="122">
        <v>26.8173962201741</v>
      </c>
      <c r="F139" s="122">
        <v>26.80489127169562</v>
      </c>
      <c r="G139" s="122">
        <v>20.514522096338027</v>
      </c>
      <c r="H139" s="122">
        <v>20.652687408763686</v>
      </c>
      <c r="I139" s="122">
        <v>13.925691442262746</v>
      </c>
      <c r="J139" s="122">
        <v>20.811850224660031</v>
      </c>
      <c r="K139" s="122">
        <v>21.190873797245619</v>
      </c>
      <c r="L139" s="122">
        <v>28.710550215582646</v>
      </c>
      <c r="M139" s="122">
        <v>28.878436056280709</v>
      </c>
      <c r="N139" s="122">
        <v>22.092011554905341</v>
      </c>
      <c r="O139" s="122">
        <v>22.174760235853025</v>
      </c>
      <c r="P139" s="122">
        <v>28.323892268495172</v>
      </c>
      <c r="Q139" s="122">
        <v>33.899083884488121</v>
      </c>
      <c r="R139" s="122">
        <v>46.782170474343658</v>
      </c>
      <c r="S139" s="122">
        <v>45.370041683831737</v>
      </c>
      <c r="T139" s="122">
        <v>38.666998455142419</v>
      </c>
      <c r="U139" s="122">
        <v>41.524648461783258</v>
      </c>
      <c r="V139" s="122">
        <v>25.048778389397064</v>
      </c>
      <c r="W139" s="122">
        <v>21.604637394144905</v>
      </c>
      <c r="DA139" s="130" t="s">
        <v>2709</v>
      </c>
    </row>
    <row r="140" spans="1:105" ht="12" customHeight="1" x14ac:dyDescent="0.25">
      <c r="A140" s="97" t="s">
        <v>50</v>
      </c>
      <c r="B140" s="98">
        <v>290.44384218512891</v>
      </c>
      <c r="C140" s="98">
        <v>369.46244471493702</v>
      </c>
      <c r="D140" s="98">
        <v>193.90920583320616</v>
      </c>
      <c r="E140" s="98">
        <v>270.54206228500931</v>
      </c>
      <c r="F140" s="98">
        <v>288.05976408057091</v>
      </c>
      <c r="G140" s="98">
        <v>233.17122727524509</v>
      </c>
      <c r="H140" s="98">
        <v>249.0956677923235</v>
      </c>
      <c r="I140" s="98">
        <v>167.08988639184258</v>
      </c>
      <c r="J140" s="98">
        <v>221.29810103611965</v>
      </c>
      <c r="K140" s="98">
        <v>192.26696399630782</v>
      </c>
      <c r="L140" s="98">
        <v>228.22940943407488</v>
      </c>
      <c r="M140" s="98">
        <v>223.00194462101516</v>
      </c>
      <c r="N140" s="98">
        <v>175.7400708976983</v>
      </c>
      <c r="O140" s="98">
        <v>165.45633431536916</v>
      </c>
      <c r="P140" s="98">
        <v>184.81495483138843</v>
      </c>
      <c r="Q140" s="98">
        <v>192.71445993437317</v>
      </c>
      <c r="R140" s="98">
        <v>241.53770754494957</v>
      </c>
      <c r="S140" s="98">
        <v>239.7726709295967</v>
      </c>
      <c r="T140" s="98">
        <v>208.39744970279904</v>
      </c>
      <c r="U140" s="98">
        <v>248.42611190603688</v>
      </c>
      <c r="V140" s="98">
        <v>186.28261418922145</v>
      </c>
      <c r="W140" s="98">
        <v>198.62366776902627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40.756294361538771</v>
      </c>
      <c r="C161" s="117">
        <f t="shared" si="54"/>
        <v>47.281627535097407</v>
      </c>
      <c r="D161" s="117">
        <f t="shared" si="54"/>
        <v>20.143704220993051</v>
      </c>
      <c r="E161" s="117">
        <f t="shared" si="54"/>
        <v>26.976418206583858</v>
      </c>
      <c r="F161" s="117">
        <f t="shared" si="54"/>
        <v>26.949160956209344</v>
      </c>
      <c r="G161" s="117">
        <f t="shared" si="54"/>
        <v>20.889910621792485</v>
      </c>
      <c r="H161" s="117">
        <f t="shared" si="54"/>
        <v>21.533528820950913</v>
      </c>
      <c r="I161" s="117">
        <f t="shared" si="54"/>
        <v>15.172138422873138</v>
      </c>
      <c r="J161" s="117">
        <f t="shared" si="54"/>
        <v>23.400129575681898</v>
      </c>
      <c r="K161" s="117">
        <f t="shared" si="54"/>
        <v>23.11020912649861</v>
      </c>
      <c r="L161" s="117">
        <f t="shared" si="54"/>
        <v>29.525120681847906</v>
      </c>
      <c r="M161" s="117">
        <f t="shared" si="54"/>
        <v>29.36367323630396</v>
      </c>
      <c r="N161" s="117">
        <f t="shared" si="54"/>
        <v>22.543199613330653</v>
      </c>
      <c r="O161" s="117">
        <f t="shared" si="54"/>
        <v>22.365993753548036</v>
      </c>
      <c r="P161" s="117">
        <f t="shared" si="54"/>
        <v>31.055219365850618</v>
      </c>
      <c r="Q161" s="117">
        <f t="shared" si="54"/>
        <v>39.41034911340622</v>
      </c>
      <c r="R161" s="117">
        <f t="shared" ref="R161:V161" si="55">R162+R164+R166+R175</f>
        <v>54.097828851506691</v>
      </c>
      <c r="S161" s="117">
        <f t="shared" si="55"/>
        <v>51.913797583523305</v>
      </c>
      <c r="T161" s="117">
        <f t="shared" si="55"/>
        <v>43.559636154636607</v>
      </c>
      <c r="U161" s="117">
        <f t="shared" si="55"/>
        <v>47.354753706453415</v>
      </c>
      <c r="V161" s="117">
        <f t="shared" si="55"/>
        <v>28.253043067165486</v>
      </c>
      <c r="W161" s="117">
        <f t="shared" ref="W161" si="56">W162+W164+W166+W175</f>
        <v>23.801282008759156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40.756294361538771</v>
      </c>
      <c r="C175" s="122">
        <v>47.281627535097407</v>
      </c>
      <c r="D175" s="122">
        <v>20.143704220993051</v>
      </c>
      <c r="E175" s="122">
        <v>26.976418206583858</v>
      </c>
      <c r="F175" s="122">
        <v>26.949160956209344</v>
      </c>
      <c r="G175" s="122">
        <v>20.889910621792485</v>
      </c>
      <c r="H175" s="122">
        <v>21.533528820950913</v>
      </c>
      <c r="I175" s="122">
        <v>15.172138422873138</v>
      </c>
      <c r="J175" s="122">
        <v>23.400129575681898</v>
      </c>
      <c r="K175" s="122">
        <v>23.11020912649861</v>
      </c>
      <c r="L175" s="122">
        <v>29.525120681847906</v>
      </c>
      <c r="M175" s="122">
        <v>29.36367323630396</v>
      </c>
      <c r="N175" s="122">
        <v>22.543199613330653</v>
      </c>
      <c r="O175" s="122">
        <v>22.365993753548036</v>
      </c>
      <c r="P175" s="122">
        <v>31.055219365850618</v>
      </c>
      <c r="Q175" s="122">
        <v>39.41034911340622</v>
      </c>
      <c r="R175" s="122">
        <v>54.097828851506691</v>
      </c>
      <c r="S175" s="122">
        <v>51.913797583523305</v>
      </c>
      <c r="T175" s="122">
        <v>43.559636154636607</v>
      </c>
      <c r="U175" s="122">
        <v>47.354753706453415</v>
      </c>
      <c r="V175" s="122">
        <v>28.253043067165486</v>
      </c>
      <c r="W175" s="122">
        <v>23.801282008759156</v>
      </c>
      <c r="DA175" s="130" t="s">
        <v>2743</v>
      </c>
    </row>
    <row r="176" spans="1:105" ht="12" customHeight="1" x14ac:dyDescent="0.25">
      <c r="A176" s="97" t="s">
        <v>50</v>
      </c>
      <c r="B176" s="98">
        <v>290.44384218512897</v>
      </c>
      <c r="C176" s="98">
        <v>369.51434054016755</v>
      </c>
      <c r="D176" s="98">
        <v>193.94052443654829</v>
      </c>
      <c r="E176" s="98">
        <v>270.51644275512723</v>
      </c>
      <c r="F176" s="98">
        <v>288.01343262581042</v>
      </c>
      <c r="G176" s="98">
        <v>232.9625171323278</v>
      </c>
      <c r="H176" s="98">
        <v>248.85235078481941</v>
      </c>
      <c r="I176" s="98">
        <v>166.89352265160451</v>
      </c>
      <c r="J176" s="98">
        <v>220.99161898866191</v>
      </c>
      <c r="K176" s="98">
        <v>192.06905862549323</v>
      </c>
      <c r="L176" s="98">
        <v>228.14127373315608</v>
      </c>
      <c r="M176" s="98">
        <v>223.04286212528581</v>
      </c>
      <c r="N176" s="98">
        <v>175.83313826015979</v>
      </c>
      <c r="O176" s="98">
        <v>165.55263069542664</v>
      </c>
      <c r="P176" s="98">
        <v>184.85380520513738</v>
      </c>
      <c r="Q176" s="98">
        <v>192.71505834769238</v>
      </c>
      <c r="R176" s="98">
        <v>241.50128458032884</v>
      </c>
      <c r="S176" s="98">
        <v>239.83277382947398</v>
      </c>
      <c r="T176" s="98">
        <v>208.58326450952737</v>
      </c>
      <c r="U176" s="98">
        <v>248.8456288846568</v>
      </c>
      <c r="V176" s="98">
        <v>186.64757273984216</v>
      </c>
      <c r="W176" s="98">
        <v>199.06206610235711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351.48212565407277</v>
      </c>
      <c r="C3" s="118">
        <f t="shared" si="0"/>
        <v>289.72922001789902</v>
      </c>
      <c r="D3" s="118">
        <f t="shared" si="0"/>
        <v>344.21666324973364</v>
      </c>
      <c r="E3" s="118">
        <f t="shared" si="0"/>
        <v>257.3974054073081</v>
      </c>
      <c r="F3" s="118">
        <f t="shared" si="0"/>
        <v>364.88236958857624</v>
      </c>
      <c r="G3" s="118">
        <f t="shared" si="0"/>
        <v>341.5248831697715</v>
      </c>
      <c r="H3" s="118">
        <f t="shared" si="0"/>
        <v>311.08143757477166</v>
      </c>
      <c r="I3" s="118">
        <f t="shared" si="0"/>
        <v>248.44815372624024</v>
      </c>
      <c r="J3" s="118">
        <f t="shared" si="0"/>
        <v>330.2690073184429</v>
      </c>
      <c r="K3" s="118">
        <f t="shared" si="0"/>
        <v>254.50216997918756</v>
      </c>
      <c r="L3" s="118">
        <f t="shared" si="0"/>
        <v>302.23995498255294</v>
      </c>
      <c r="M3" s="118">
        <f t="shared" si="0"/>
        <v>345.1434838654564</v>
      </c>
      <c r="N3" s="118">
        <f t="shared" si="0"/>
        <v>311.51247014327288</v>
      </c>
      <c r="O3" s="118">
        <f t="shared" si="0"/>
        <v>322.73498178537113</v>
      </c>
      <c r="P3" s="118">
        <f t="shared" si="0"/>
        <v>326.17132344793811</v>
      </c>
      <c r="Q3" s="118">
        <f t="shared" si="0"/>
        <v>253.31121914833003</v>
      </c>
      <c r="R3" s="118">
        <f t="shared" ref="R3:V3" si="1">R4+R7+R9+R19</f>
        <v>122.22431951741356</v>
      </c>
      <c r="S3" s="118">
        <f t="shared" si="1"/>
        <v>231.70617721038229</v>
      </c>
      <c r="T3" s="118">
        <f t="shared" si="1"/>
        <v>284.82629165196795</v>
      </c>
      <c r="U3" s="118">
        <f t="shared" si="1"/>
        <v>324.87716278267681</v>
      </c>
      <c r="V3" s="118">
        <f t="shared" si="1"/>
        <v>291.15492506847562</v>
      </c>
      <c r="W3" s="118">
        <f t="shared" ref="W3" si="2">W4+W7+W9+W19</f>
        <v>236.40255175917153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293.31316435456472</v>
      </c>
      <c r="C4" s="123">
        <f t="shared" si="3"/>
        <v>238.70824792107854</v>
      </c>
      <c r="D4" s="123">
        <f t="shared" si="3"/>
        <v>287.26581619332779</v>
      </c>
      <c r="E4" s="123">
        <f t="shared" si="3"/>
        <v>213.53573131117975</v>
      </c>
      <c r="F4" s="123">
        <f t="shared" si="3"/>
        <v>305.93018648527527</v>
      </c>
      <c r="G4" s="123">
        <f t="shared" si="3"/>
        <v>285.0622807463439</v>
      </c>
      <c r="H4" s="123">
        <f t="shared" si="3"/>
        <v>257.590443557524</v>
      </c>
      <c r="I4" s="123">
        <f t="shared" si="3"/>
        <v>211.42963328654201</v>
      </c>
      <c r="J4" s="123">
        <f t="shared" si="3"/>
        <v>284.83689479097302</v>
      </c>
      <c r="K4" s="123">
        <f t="shared" si="3"/>
        <v>220.87329520605724</v>
      </c>
      <c r="L4" s="123">
        <f t="shared" si="3"/>
        <v>262.82616834585809</v>
      </c>
      <c r="M4" s="123">
        <f t="shared" si="3"/>
        <v>299.01820917794618</v>
      </c>
      <c r="N4" s="123">
        <f t="shared" si="3"/>
        <v>268.1207148362779</v>
      </c>
      <c r="O4" s="123">
        <f t="shared" si="3"/>
        <v>278.86770798817219</v>
      </c>
      <c r="P4" s="123">
        <f t="shared" si="3"/>
        <v>284.59862372790866</v>
      </c>
      <c r="Q4" s="123">
        <f t="shared" si="3"/>
        <v>217.94663022237665</v>
      </c>
      <c r="R4" s="123">
        <f t="shared" ref="R4:V4" si="4">SUM(R5:R6)</f>
        <v>98.889851435515126</v>
      </c>
      <c r="S4" s="123">
        <f t="shared" si="4"/>
        <v>199.09187012631494</v>
      </c>
      <c r="T4" s="123">
        <f t="shared" si="4"/>
        <v>249.26515175478693</v>
      </c>
      <c r="U4" s="123">
        <f t="shared" si="4"/>
        <v>283.89911965743175</v>
      </c>
      <c r="V4" s="123">
        <f t="shared" si="4"/>
        <v>255.17644137822847</v>
      </c>
      <c r="W4" s="123">
        <f t="shared" ref="W4" si="5">SUM(W5:W6)</f>
        <v>204.81885336139101</v>
      </c>
      <c r="DA4" s="130" t="s">
        <v>2748</v>
      </c>
    </row>
    <row r="5" spans="1:105" ht="12" customHeight="1" x14ac:dyDescent="0.25">
      <c r="A5" s="97" t="s">
        <v>51</v>
      </c>
      <c r="B5" s="99">
        <v>291.70979942447036</v>
      </c>
      <c r="C5" s="99">
        <v>237.43064573570422</v>
      </c>
      <c r="D5" s="99">
        <v>285.75582924573206</v>
      </c>
      <c r="E5" s="99">
        <v>212.43508728853269</v>
      </c>
      <c r="F5" s="99">
        <v>304.36881181284269</v>
      </c>
      <c r="G5" s="99">
        <v>283.63239434520875</v>
      </c>
      <c r="H5" s="99">
        <v>256.31397912010402</v>
      </c>
      <c r="I5" s="99">
        <v>210.40070433212165</v>
      </c>
      <c r="J5" s="99">
        <v>283.47672037786703</v>
      </c>
      <c r="K5" s="99">
        <v>219.83962799406598</v>
      </c>
      <c r="L5" s="99">
        <v>261.58869552846949</v>
      </c>
      <c r="M5" s="99">
        <v>297.57217086570006</v>
      </c>
      <c r="N5" s="99">
        <v>266.78980862298158</v>
      </c>
      <c r="O5" s="99">
        <v>277.45662595061827</v>
      </c>
      <c r="P5" s="99">
        <v>283.16742353973405</v>
      </c>
      <c r="Q5" s="99">
        <v>216.85618938142451</v>
      </c>
      <c r="R5" s="99">
        <v>98.398903764270798</v>
      </c>
      <c r="S5" s="99">
        <v>198.10846150145792</v>
      </c>
      <c r="T5" s="99">
        <v>248.03256824337788</v>
      </c>
      <c r="U5" s="99">
        <v>282.49411946880196</v>
      </c>
      <c r="V5" s="99">
        <v>253.90509361113612</v>
      </c>
      <c r="W5" s="99">
        <v>203.795590778329</v>
      </c>
      <c r="DA5" s="63" t="s">
        <v>2749</v>
      </c>
    </row>
    <row r="6" spans="1:105" ht="12" customHeight="1" x14ac:dyDescent="0.25">
      <c r="A6" s="97" t="s">
        <v>53</v>
      </c>
      <c r="B6" s="99">
        <v>1.6033649300943378</v>
      </c>
      <c r="C6" s="99">
        <v>1.2776021853743262</v>
      </c>
      <c r="D6" s="99">
        <v>1.5099869475957453</v>
      </c>
      <c r="E6" s="99">
        <v>1.1006440226470584</v>
      </c>
      <c r="F6" s="99">
        <v>1.5613746724325523</v>
      </c>
      <c r="G6" s="99">
        <v>1.4298864011351442</v>
      </c>
      <c r="H6" s="99">
        <v>1.2764644374199714</v>
      </c>
      <c r="I6" s="99">
        <v>1.0289289544203719</v>
      </c>
      <c r="J6" s="99">
        <v>1.3601744131059996</v>
      </c>
      <c r="K6" s="99">
        <v>1.0336672119912655</v>
      </c>
      <c r="L6" s="99">
        <v>1.2374728173886129</v>
      </c>
      <c r="M6" s="99">
        <v>1.4460383122461318</v>
      </c>
      <c r="N6" s="99">
        <v>1.330906213296339</v>
      </c>
      <c r="O6" s="99">
        <v>1.4110820375538939</v>
      </c>
      <c r="P6" s="99">
        <v>1.4312001881746059</v>
      </c>
      <c r="Q6" s="99">
        <v>1.0904408409521289</v>
      </c>
      <c r="R6" s="99">
        <v>0.49094767124432392</v>
      </c>
      <c r="S6" s="99">
        <v>0.98340862485701197</v>
      </c>
      <c r="T6" s="99">
        <v>1.2325835114090398</v>
      </c>
      <c r="U6" s="99">
        <v>1.4050001886298202</v>
      </c>
      <c r="V6" s="99">
        <v>1.271347767092359</v>
      </c>
      <c r="W6" s="99">
        <v>1.0232625830619966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3.8285922918963801E-4</v>
      </c>
      <c r="C7" s="123">
        <f t="shared" si="6"/>
        <v>4.4394678593968862E-4</v>
      </c>
      <c r="D7" s="123">
        <f t="shared" si="6"/>
        <v>5.5071080362533646E-4</v>
      </c>
      <c r="E7" s="123">
        <f t="shared" si="6"/>
        <v>5.5798297419221263E-4</v>
      </c>
      <c r="F7" s="123">
        <f t="shared" si="6"/>
        <v>7.2610373806494886E-4</v>
      </c>
      <c r="G7" s="123">
        <f t="shared" si="6"/>
        <v>1.0888580758487115E-3</v>
      </c>
      <c r="H7" s="123">
        <f t="shared" si="6"/>
        <v>1.4245682345659584E-3</v>
      </c>
      <c r="I7" s="123">
        <f t="shared" si="6"/>
        <v>1.8991139753965233E-3</v>
      </c>
      <c r="J7" s="123">
        <f t="shared" si="6"/>
        <v>2.1337191896790906E-3</v>
      </c>
      <c r="K7" s="123">
        <f t="shared" si="6"/>
        <v>2.3205711635771518E-3</v>
      </c>
      <c r="L7" s="123">
        <f t="shared" si="6"/>
        <v>3.6305907001198037E-3</v>
      </c>
      <c r="M7" s="123">
        <f t="shared" si="6"/>
        <v>2.2138516377542519E-3</v>
      </c>
      <c r="N7" s="123">
        <f t="shared" si="6"/>
        <v>2.563507407805179E-3</v>
      </c>
      <c r="O7" s="123">
        <f t="shared" si="6"/>
        <v>4.0590837216627831E-3</v>
      </c>
      <c r="P7" s="123">
        <f t="shared" si="6"/>
        <v>6.7276743307323863E-3</v>
      </c>
      <c r="Q7" s="123">
        <f t="shared" si="6"/>
        <v>9.918239005754316E-3</v>
      </c>
      <c r="R7" s="123">
        <f t="shared" si="6"/>
        <v>2.0983323007447673E-2</v>
      </c>
      <c r="S7" s="123">
        <f t="shared" si="6"/>
        <v>3.3067666143127221E-2</v>
      </c>
      <c r="T7" s="123">
        <f t="shared" si="6"/>
        <v>4.9397444139032937E-2</v>
      </c>
      <c r="U7" s="123">
        <f t="shared" si="6"/>
        <v>2.4448637086040472E-2</v>
      </c>
      <c r="V7" s="123">
        <f t="shared" si="6"/>
        <v>1.806751562175592E-2</v>
      </c>
      <c r="W7" s="123">
        <f t="shared" si="6"/>
        <v>1.1399424412034679E-2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3.8285922918963801E-4</v>
      </c>
      <c r="C8" s="99">
        <f>RES_hhdet_fech!C8/RES_summary!C$19</f>
        <v>4.4394678593968862E-4</v>
      </c>
      <c r="D8" s="99">
        <f>RES_hhdet_fech!D8/RES_summary!D$19</f>
        <v>5.5071080362533646E-4</v>
      </c>
      <c r="E8" s="99">
        <f>RES_hhdet_fech!E8/RES_summary!E$19</f>
        <v>5.5798297419221263E-4</v>
      </c>
      <c r="F8" s="99">
        <f>RES_hhdet_fech!F8/RES_summary!F$19</f>
        <v>7.2610373806494886E-4</v>
      </c>
      <c r="G8" s="99">
        <f>RES_hhdet_fech!G8/RES_summary!G$19</f>
        <v>1.0888580758487115E-3</v>
      </c>
      <c r="H8" s="99">
        <f>RES_hhdet_fech!H8/RES_summary!H$19</f>
        <v>1.4245682345659584E-3</v>
      </c>
      <c r="I8" s="99">
        <f>RES_hhdet_fech!I8/RES_summary!I$19</f>
        <v>1.8991139753965233E-3</v>
      </c>
      <c r="J8" s="99">
        <f>RES_hhdet_fech!J8/RES_summary!J$19</f>
        <v>2.1337191896790906E-3</v>
      </c>
      <c r="K8" s="99">
        <f>RES_hhdet_fech!K8/RES_summary!K$19</f>
        <v>2.3205711635771518E-3</v>
      </c>
      <c r="L8" s="99">
        <f>RES_hhdet_fech!L8/RES_summary!L$19</f>
        <v>3.6305907001198037E-3</v>
      </c>
      <c r="M8" s="99">
        <f>RES_hhdet_fech!M8/RES_summary!M$19</f>
        <v>2.2138516377542519E-3</v>
      </c>
      <c r="N8" s="99">
        <f>RES_hhdet_fech!N8/RES_summary!N$19</f>
        <v>2.563507407805179E-3</v>
      </c>
      <c r="O8" s="99">
        <f>RES_hhdet_fech!O8/RES_summary!O$19</f>
        <v>4.0590837216627831E-3</v>
      </c>
      <c r="P8" s="99">
        <f>RES_hhdet_fech!P8/RES_summary!P$19</f>
        <v>6.7276743307323863E-3</v>
      </c>
      <c r="Q8" s="99">
        <f>RES_hhdet_fech!Q8/RES_summary!Q$19</f>
        <v>9.918239005754316E-3</v>
      </c>
      <c r="R8" s="99">
        <f>RES_hhdet_fech!R8/RES_summary!R$19</f>
        <v>2.0983323007447673E-2</v>
      </c>
      <c r="S8" s="99">
        <f>RES_hhdet_fech!S8/RES_summary!S$19</f>
        <v>3.3067666143127221E-2</v>
      </c>
      <c r="T8" s="99">
        <f>RES_hhdet_fech!T8/RES_summary!T$19</f>
        <v>4.9397444139032937E-2</v>
      </c>
      <c r="U8" s="99">
        <f>RES_hhdet_fech!U8/RES_summary!U$19</f>
        <v>2.4448637086040472E-2</v>
      </c>
      <c r="V8" s="99">
        <f>RES_hhdet_fech!V8/RES_summary!V$19</f>
        <v>1.806751562175592E-2</v>
      </c>
      <c r="W8" s="99">
        <f>RES_hhdet_fech!W8/RES_summary!W$19</f>
        <v>1.1399424412034679E-2</v>
      </c>
      <c r="DA8" s="63" t="s">
        <v>2752</v>
      </c>
    </row>
    <row r="9" spans="1:105" ht="12" customHeight="1" x14ac:dyDescent="0.25">
      <c r="A9" s="121" t="s">
        <v>55</v>
      </c>
      <c r="B9" s="123">
        <v>37.141162959460559</v>
      </c>
      <c r="C9" s="123">
        <v>30.88788870124656</v>
      </c>
      <c r="D9" s="123">
        <v>38.63327824759596</v>
      </c>
      <c r="E9" s="123">
        <v>27.642989065734469</v>
      </c>
      <c r="F9" s="123">
        <v>40.085262829101204</v>
      </c>
      <c r="G9" s="123">
        <v>39.759390527833538</v>
      </c>
      <c r="H9" s="123">
        <v>36.697681772238653</v>
      </c>
      <c r="I9" s="123">
        <v>23.994166480062113</v>
      </c>
      <c r="J9" s="123">
        <v>31.13073647505103</v>
      </c>
      <c r="K9" s="123">
        <v>22.27040888196608</v>
      </c>
      <c r="L9" s="123">
        <v>26.037009884931059</v>
      </c>
      <c r="M9" s="123">
        <v>32.266342739729382</v>
      </c>
      <c r="N9" s="123">
        <v>29.946676511118334</v>
      </c>
      <c r="O9" s="123">
        <v>30.761719309502531</v>
      </c>
      <c r="P9" s="123">
        <v>28.875901076668249</v>
      </c>
      <c r="Q9" s="123">
        <v>22.166812271535679</v>
      </c>
      <c r="R9" s="123">
        <v>10.220153836686505</v>
      </c>
      <c r="S9" s="123">
        <v>19.651012217541432</v>
      </c>
      <c r="T9" s="123">
        <v>23.451246283863895</v>
      </c>
      <c r="U9" s="123">
        <v>27.788738172678052</v>
      </c>
      <c r="V9" s="123">
        <v>24.896486693952347</v>
      </c>
      <c r="W9" s="123">
        <v>19.939276827510568</v>
      </c>
      <c r="DA9" s="130" t="s">
        <v>2753</v>
      </c>
    </row>
    <row r="10" spans="1:105" ht="12" customHeight="1" x14ac:dyDescent="0.25">
      <c r="A10" s="97" t="s">
        <v>143</v>
      </c>
      <c r="B10" s="99">
        <v>37.528316672165687</v>
      </c>
      <c r="C10" s="99">
        <v>30.742819136016742</v>
      </c>
      <c r="D10" s="99">
        <v>39.05293085567839</v>
      </c>
      <c r="E10" s="99">
        <v>27.445380090026152</v>
      </c>
      <c r="F10" s="99">
        <v>40.569627975190286</v>
      </c>
      <c r="G10" s="99">
        <v>40.439928889082218</v>
      </c>
      <c r="H10" s="99">
        <v>36.990810970129765</v>
      </c>
      <c r="I10" s="99">
        <v>23.787895414310132</v>
      </c>
      <c r="J10" s="99">
        <v>31.241235606257121</v>
      </c>
      <c r="K10" s="99">
        <v>22.113383801482907</v>
      </c>
      <c r="L10" s="99">
        <v>25.962642354366245</v>
      </c>
      <c r="M10" s="99">
        <v>33.040634299382532</v>
      </c>
      <c r="N10" s="99">
        <v>30.393031006995489</v>
      </c>
      <c r="O10" s="99">
        <v>31.35350195592514</v>
      </c>
      <c r="P10" s="99">
        <v>29.004882335903456</v>
      </c>
      <c r="Q10" s="99">
        <v>22.129195419110893</v>
      </c>
      <c r="R10" s="99">
        <v>9.8555112778807423</v>
      </c>
      <c r="S10" s="99">
        <v>19.507701053281046</v>
      </c>
      <c r="T10" s="99">
        <v>23.429922796335546</v>
      </c>
      <c r="U10" s="99">
        <v>27.829614351713467</v>
      </c>
      <c r="V10" s="99">
        <v>24.920276923708361</v>
      </c>
      <c r="W10" s="99">
        <v>19.887541823691592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31.526105982139516</v>
      </c>
      <c r="C15" s="102">
        <v>33.364433421955582</v>
      </c>
      <c r="D15" s="102">
        <v>32.413675182724923</v>
      </c>
      <c r="E15" s="102">
        <v>31.783026169289702</v>
      </c>
      <c r="F15" s="102">
        <v>31.157748371772939</v>
      </c>
      <c r="G15" s="102">
        <v>30.162439988710361</v>
      </c>
      <c r="H15" s="102">
        <v>30.127257421781589</v>
      </c>
      <c r="I15" s="102">
        <v>28.952693710666722</v>
      </c>
      <c r="J15" s="102">
        <v>28.202719572483726</v>
      </c>
      <c r="K15" s="102">
        <v>26.991961963372979</v>
      </c>
      <c r="L15" s="102">
        <v>28.581091933534537</v>
      </c>
      <c r="M15" s="102">
        <v>25.675056020297507</v>
      </c>
      <c r="N15" s="102">
        <v>26.576172876896333</v>
      </c>
      <c r="O15" s="102">
        <v>25.646372099558473</v>
      </c>
      <c r="P15" s="102">
        <v>23.522636880343267</v>
      </c>
      <c r="Q15" s="102">
        <v>23.72646484514814</v>
      </c>
      <c r="R15" s="102">
        <v>25.815635582533094</v>
      </c>
      <c r="S15" s="102">
        <v>25.645157435736675</v>
      </c>
      <c r="T15" s="102">
        <v>24.429461274226878</v>
      </c>
      <c r="U15" s="102">
        <v>25.813056185966076</v>
      </c>
      <c r="V15" s="102">
        <v>23.350121759811707</v>
      </c>
      <c r="W15" s="102">
        <v>24.276394647668489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21.027415480818245</v>
      </c>
      <c r="C19" s="123">
        <v>20.132639448787987</v>
      </c>
      <c r="D19" s="123">
        <v>18.317018098006276</v>
      </c>
      <c r="E19" s="123">
        <v>16.218127047419685</v>
      </c>
      <c r="F19" s="123">
        <v>18.86619417046165</v>
      </c>
      <c r="G19" s="123">
        <v>16.702123037518195</v>
      </c>
      <c r="H19" s="123">
        <v>16.791887676774493</v>
      </c>
      <c r="I19" s="123">
        <v>13.022454845660711</v>
      </c>
      <c r="J19" s="123">
        <v>14.29924233322919</v>
      </c>
      <c r="K19" s="123">
        <v>11.356145320000657</v>
      </c>
      <c r="L19" s="123">
        <v>13.373146161063625</v>
      </c>
      <c r="M19" s="123">
        <v>13.85671809614311</v>
      </c>
      <c r="N19" s="123">
        <v>13.442515288468886</v>
      </c>
      <c r="O19" s="123">
        <v>13.101495403974745</v>
      </c>
      <c r="P19" s="123">
        <v>12.690070969030492</v>
      </c>
      <c r="Q19" s="123">
        <v>13.187858415411929</v>
      </c>
      <c r="R19" s="123">
        <v>13.093330922204483</v>
      </c>
      <c r="S19" s="123">
        <v>12.9302272003828</v>
      </c>
      <c r="T19" s="123">
        <v>12.060496169178146</v>
      </c>
      <c r="U19" s="123">
        <v>13.164856315480954</v>
      </c>
      <c r="V19" s="123">
        <v>11.063929480673066</v>
      </c>
      <c r="W19" s="123">
        <v>11.63302214585789</v>
      </c>
      <c r="DA19" s="130" t="s">
        <v>2763</v>
      </c>
    </row>
    <row r="20" spans="1:105" ht="12" customHeight="1" x14ac:dyDescent="0.25">
      <c r="A20" s="97" t="s">
        <v>51</v>
      </c>
      <c r="B20" s="99">
        <v>25.308081604349372</v>
      </c>
      <c r="C20" s="99">
        <v>20.808913525419577</v>
      </c>
      <c r="D20" s="99">
        <v>21.979766008340697</v>
      </c>
      <c r="E20" s="99">
        <v>16.371938960087046</v>
      </c>
      <c r="F20" s="99">
        <v>24.673985952876347</v>
      </c>
      <c r="G20" s="99">
        <v>20.952392226908085</v>
      </c>
      <c r="H20" s="99">
        <v>19.610004037524778</v>
      </c>
      <c r="I20" s="99">
        <v>12.91328797351713</v>
      </c>
      <c r="J20" s="99">
        <v>17.406725637815821</v>
      </c>
      <c r="K20" s="99">
        <v>10.833361576074372</v>
      </c>
      <c r="L20" s="99">
        <v>14.511815928973721</v>
      </c>
      <c r="M20" s="99">
        <v>18.111148514054623</v>
      </c>
      <c r="N20" s="99">
        <v>17.421637803997992</v>
      </c>
      <c r="O20" s="99">
        <v>17.207396196914303</v>
      </c>
      <c r="P20" s="99">
        <v>16.105860289543411</v>
      </c>
      <c r="Q20" s="99">
        <v>16.295870010909784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22.459659901419705</v>
      </c>
      <c r="C21" s="99">
        <v>28.504825755233924</v>
      </c>
      <c r="D21" s="99">
        <v>14.920292767209615</v>
      </c>
      <c r="E21" s="99">
        <v>20.773059252733422</v>
      </c>
      <c r="F21" s="99">
        <v>22.051563035369885</v>
      </c>
      <c r="G21" s="99">
        <v>17.804196790868854</v>
      </c>
      <c r="H21" s="99">
        <v>18.964050553608807</v>
      </c>
      <c r="I21" s="99">
        <v>12.671185251042095</v>
      </c>
      <c r="J21" s="99">
        <v>16.727525156236045</v>
      </c>
      <c r="K21" s="99">
        <v>14.502739858304935</v>
      </c>
      <c r="L21" s="99">
        <v>17.194291941471967</v>
      </c>
      <c r="M21" s="99">
        <v>16.736229874133052</v>
      </c>
      <c r="N21" s="99">
        <v>13.139579684571457</v>
      </c>
      <c r="O21" s="99">
        <v>12.33007019118153</v>
      </c>
      <c r="P21" s="99">
        <v>13.731354239672548</v>
      </c>
      <c r="Q21" s="99">
        <v>14.27597938398246</v>
      </c>
      <c r="R21" s="99">
        <v>17.840350819868902</v>
      </c>
      <c r="S21" s="99">
        <v>17.662474274681557</v>
      </c>
      <c r="T21" s="99">
        <v>15.339567960371724</v>
      </c>
      <c r="U21" s="99">
        <v>18.236658568718561</v>
      </c>
      <c r="V21" s="99">
        <v>13.631254831615072</v>
      </c>
      <c r="W21" s="99">
        <v>14.501719595219006</v>
      </c>
      <c r="DA21" s="63" t="s">
        <v>2765</v>
      </c>
    </row>
    <row r="22" spans="1:105" ht="12" customHeight="1" x14ac:dyDescent="0.25">
      <c r="A22" s="109" t="s">
        <v>120</v>
      </c>
      <c r="B22" s="110">
        <v>18.313073065641934</v>
      </c>
      <c r="C22" s="110">
        <v>18.45471189726949</v>
      </c>
      <c r="D22" s="110">
        <v>16.679925734904423</v>
      </c>
      <c r="E22" s="110">
        <v>15.588044800720716</v>
      </c>
      <c r="F22" s="110">
        <v>15.376856100519227</v>
      </c>
      <c r="G22" s="110">
        <v>14.278118058520507</v>
      </c>
      <c r="H22" s="110">
        <v>15.010836904854086</v>
      </c>
      <c r="I22" s="110">
        <v>13.114679719368887</v>
      </c>
      <c r="J22" s="110">
        <v>12.247320084934074</v>
      </c>
      <c r="K22" s="110">
        <v>11.238080265733741</v>
      </c>
      <c r="L22" s="110">
        <v>12.241045756570374</v>
      </c>
      <c r="M22" s="110">
        <v>11.409899622818857</v>
      </c>
      <c r="N22" s="110">
        <v>11.630330887277847</v>
      </c>
      <c r="O22" s="110">
        <v>11.131120868037918</v>
      </c>
      <c r="P22" s="110">
        <v>10.375386367335283</v>
      </c>
      <c r="Q22" s="110">
        <v>10.693199513488279</v>
      </c>
      <c r="R22" s="110">
        <v>11.846887088128398</v>
      </c>
      <c r="S22" s="110">
        <v>11.671133184470401</v>
      </c>
      <c r="T22" s="110">
        <v>11.192343941155562</v>
      </c>
      <c r="U22" s="110">
        <v>11.90759673499878</v>
      </c>
      <c r="V22" s="110">
        <v>10.544852770373318</v>
      </c>
      <c r="W22" s="110">
        <v>11.175598862360674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2768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2769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0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0</v>
      </c>
      <c r="I29" s="99">
        <f>RES_hhdet_fech!I29/RES_summary!I$19</f>
        <v>0</v>
      </c>
      <c r="J29" s="99">
        <f>RES_hhdet_fech!J29/RES_summary!J$19</f>
        <v>0</v>
      </c>
      <c r="K29" s="99">
        <f>RES_hhdet_fech!K29/RES_summary!K$19</f>
        <v>0</v>
      </c>
      <c r="L29" s="99">
        <f>RES_hhdet_fech!L29/RES_summary!L$19</f>
        <v>0</v>
      </c>
      <c r="M29" s="99">
        <f>RES_hhdet_fech!M29/RES_summary!M$19</f>
        <v>0</v>
      </c>
      <c r="N29" s="99">
        <f>RES_hhdet_fech!N29/RES_summary!N$19</f>
        <v>0</v>
      </c>
      <c r="O29" s="99">
        <f>RES_hhdet_fech!O29/RES_summary!O$19</f>
        <v>0</v>
      </c>
      <c r="P29" s="99">
        <f>RES_hhdet_fech!P29/RES_summary!P$19</f>
        <v>0</v>
      </c>
      <c r="Q29" s="99">
        <f>RES_hhdet_fech!Q29/RES_summary!Q$19</f>
        <v>0</v>
      </c>
      <c r="R29" s="99">
        <f>RES_hhdet_fech!R29/RES_summary!R$19</f>
        <v>0</v>
      </c>
      <c r="S29" s="99">
        <f>RES_hhdet_fech!S29/RES_summary!S$19</f>
        <v>0</v>
      </c>
      <c r="T29" s="99">
        <f>RES_hhdet_fech!T29/RES_summary!T$19</f>
        <v>0</v>
      </c>
      <c r="U29" s="99">
        <f>RES_hhdet_fech!U29/RES_summary!U$19</f>
        <v>0</v>
      </c>
      <c r="V29" s="99">
        <f>RES_hhdet_fech!V29/RES_summary!V$19</f>
        <v>0</v>
      </c>
      <c r="W29" s="99">
        <f>RES_hhdet_fech!W29/RES_summary!W$19</f>
        <v>0</v>
      </c>
      <c r="DA29" s="63" t="s">
        <v>2772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2781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2782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400.73364817207062</v>
      </c>
      <c r="C43" s="118">
        <f t="shared" si="14"/>
        <v>492.75731794595055</v>
      </c>
      <c r="D43" s="118">
        <f t="shared" si="14"/>
        <v>411.82232835128673</v>
      </c>
      <c r="E43" s="118">
        <f t="shared" si="14"/>
        <v>415.6402653063754</v>
      </c>
      <c r="F43" s="118">
        <f t="shared" si="14"/>
        <v>325.41458703797241</v>
      </c>
      <c r="G43" s="118">
        <f t="shared" si="14"/>
        <v>364.58643907602999</v>
      </c>
      <c r="H43" s="118">
        <f t="shared" si="14"/>
        <v>430.39073769013919</v>
      </c>
      <c r="I43" s="118">
        <f t="shared" si="14"/>
        <v>388.48132630995246</v>
      </c>
      <c r="J43" s="118">
        <f t="shared" si="14"/>
        <v>466.73137790492035</v>
      </c>
      <c r="K43" s="118">
        <f t="shared" si="14"/>
        <v>385.8471641938936</v>
      </c>
      <c r="L43" s="118">
        <f t="shared" si="14"/>
        <v>336.93159225571839</v>
      </c>
      <c r="M43" s="118">
        <f t="shared" si="14"/>
        <v>400.9105660461596</v>
      </c>
      <c r="N43" s="118">
        <f t="shared" si="14"/>
        <v>389.14598030210612</v>
      </c>
      <c r="O43" s="118">
        <f t="shared" si="14"/>
        <v>314.19903932425819</v>
      </c>
      <c r="P43" s="118">
        <f t="shared" si="14"/>
        <v>322.03655429420792</v>
      </c>
      <c r="Q43" s="118">
        <f t="shared" si="14"/>
        <v>347.58981461203905</v>
      </c>
      <c r="R43" s="118">
        <f t="shared" ref="R43:V43" si="15">R44+R47+R49+R58</f>
        <v>320.08068069596038</v>
      </c>
      <c r="S43" s="118">
        <f t="shared" si="15"/>
        <v>271.98071674405202</v>
      </c>
      <c r="T43" s="118">
        <f t="shared" si="15"/>
        <v>312.60413906384127</v>
      </c>
      <c r="U43" s="118">
        <f t="shared" si="15"/>
        <v>341.99851627139333</v>
      </c>
      <c r="V43" s="118">
        <f t="shared" si="15"/>
        <v>365.20084212919994</v>
      </c>
      <c r="W43" s="118">
        <f t="shared" ref="W43" si="16">W44+W47+W49+W58</f>
        <v>244.78157010239599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343.79008723277377</v>
      </c>
      <c r="C44" s="123">
        <f t="shared" si="17"/>
        <v>425.24838159618076</v>
      </c>
      <c r="D44" s="123">
        <f t="shared" si="17"/>
        <v>354.01388649941424</v>
      </c>
      <c r="E44" s="123">
        <f t="shared" si="17"/>
        <v>359.42187518229485</v>
      </c>
      <c r="F44" s="123">
        <f t="shared" si="17"/>
        <v>277.7703904672432</v>
      </c>
      <c r="G44" s="123">
        <f t="shared" si="17"/>
        <v>313.09892277790419</v>
      </c>
      <c r="H44" s="123">
        <f t="shared" si="17"/>
        <v>370.14265259008744</v>
      </c>
      <c r="I44" s="123">
        <f t="shared" si="17"/>
        <v>342.15631498670115</v>
      </c>
      <c r="J44" s="123">
        <f t="shared" si="17"/>
        <v>414.37216003793151</v>
      </c>
      <c r="K44" s="123">
        <f t="shared" si="17"/>
        <v>343.42722623485997</v>
      </c>
      <c r="L44" s="123">
        <f t="shared" si="17"/>
        <v>296.96394698240488</v>
      </c>
      <c r="M44" s="123">
        <f t="shared" si="17"/>
        <v>354.79914517040947</v>
      </c>
      <c r="N44" s="123">
        <f t="shared" si="17"/>
        <v>342.9226772626987</v>
      </c>
      <c r="O44" s="123">
        <f t="shared" si="17"/>
        <v>274.39588954023066</v>
      </c>
      <c r="P44" s="123">
        <f t="shared" si="17"/>
        <v>282.21691008336234</v>
      </c>
      <c r="Q44" s="123">
        <f t="shared" si="17"/>
        <v>305.13091877032815</v>
      </c>
      <c r="R44" s="123">
        <f t="shared" ref="R44:V44" si="18">SUM(R45:R46)</f>
        <v>279.38617375241404</v>
      </c>
      <c r="S44" s="123">
        <f t="shared" si="18"/>
        <v>236.42708128012387</v>
      </c>
      <c r="T44" s="123">
        <f t="shared" si="18"/>
        <v>275.78058914800533</v>
      </c>
      <c r="U44" s="123">
        <f t="shared" si="18"/>
        <v>301.43525424178529</v>
      </c>
      <c r="V44" s="123">
        <f t="shared" si="18"/>
        <v>324.70697698710711</v>
      </c>
      <c r="W44" s="123">
        <f t="shared" ref="W44" si="19">SUM(W45:W46)</f>
        <v>213.93617247073266</v>
      </c>
      <c r="DA44" s="130" t="s">
        <v>2786</v>
      </c>
    </row>
    <row r="45" spans="1:105" ht="12" customHeight="1" x14ac:dyDescent="0.25">
      <c r="A45" s="97" t="s">
        <v>216</v>
      </c>
      <c r="B45" s="99">
        <v>340.31716195136676</v>
      </c>
      <c r="C45" s="99">
        <v>421.04241604534917</v>
      </c>
      <c r="D45" s="99">
        <v>350.58778926914886</v>
      </c>
      <c r="E45" s="99">
        <v>356.01624342313545</v>
      </c>
      <c r="F45" s="99">
        <v>275.18017329776916</v>
      </c>
      <c r="G45" s="99">
        <v>310.24588785668942</v>
      </c>
      <c r="H45" s="99">
        <v>366.81668105070952</v>
      </c>
      <c r="I45" s="99">
        <v>339.14185983328105</v>
      </c>
      <c r="J45" s="99">
        <v>410.72795321804483</v>
      </c>
      <c r="K45" s="99">
        <v>340.41803284584449</v>
      </c>
      <c r="L45" s="99">
        <v>294.2580063760567</v>
      </c>
      <c r="M45" s="99">
        <v>351.37626684023064</v>
      </c>
      <c r="N45" s="99">
        <v>339.37914478850149</v>
      </c>
      <c r="O45" s="99">
        <v>271.37773608843059</v>
      </c>
      <c r="P45" s="99">
        <v>279.13069442187424</v>
      </c>
      <c r="Q45" s="99">
        <v>301.81077388019452</v>
      </c>
      <c r="R45" s="99">
        <v>276.36946179786014</v>
      </c>
      <c r="S45" s="99">
        <v>233.88734093623907</v>
      </c>
      <c r="T45" s="99">
        <v>272.83087502102762</v>
      </c>
      <c r="U45" s="99">
        <v>298.21806832378394</v>
      </c>
      <c r="V45" s="99">
        <v>321.24070330104206</v>
      </c>
      <c r="W45" s="99">
        <v>211.65920680422261</v>
      </c>
      <c r="DA45" s="63" t="s">
        <v>2787</v>
      </c>
    </row>
    <row r="46" spans="1:105" ht="12" customHeight="1" x14ac:dyDescent="0.25">
      <c r="A46" s="97" t="s">
        <v>53</v>
      </c>
      <c r="B46" s="99">
        <v>3.4729252814070382</v>
      </c>
      <c r="C46" s="99">
        <v>4.2059655508316141</v>
      </c>
      <c r="D46" s="99">
        <v>3.426097230265408</v>
      </c>
      <c r="E46" s="99">
        <v>3.4056317591594092</v>
      </c>
      <c r="F46" s="99">
        <v>2.590217169474029</v>
      </c>
      <c r="G46" s="99">
        <v>2.8530349212147694</v>
      </c>
      <c r="H46" s="99">
        <v>3.3259715393779437</v>
      </c>
      <c r="I46" s="99">
        <v>3.0144551534200916</v>
      </c>
      <c r="J46" s="99">
        <v>3.6442068198866533</v>
      </c>
      <c r="K46" s="99">
        <v>3.0091933890154583</v>
      </c>
      <c r="L46" s="99">
        <v>2.7059406063482019</v>
      </c>
      <c r="M46" s="99">
        <v>3.4228783301788361</v>
      </c>
      <c r="N46" s="99">
        <v>3.5435324741971983</v>
      </c>
      <c r="O46" s="99">
        <v>3.0181534518000626</v>
      </c>
      <c r="P46" s="99">
        <v>3.0862156614880787</v>
      </c>
      <c r="Q46" s="99">
        <v>3.3201448901336112</v>
      </c>
      <c r="R46" s="99">
        <v>3.0167119545539172</v>
      </c>
      <c r="S46" s="99">
        <v>2.5397403438848074</v>
      </c>
      <c r="T46" s="99">
        <v>2.9497141269777041</v>
      </c>
      <c r="U46" s="99">
        <v>3.2171859180013365</v>
      </c>
      <c r="V46" s="99">
        <v>3.4662736860650272</v>
      </c>
      <c r="W46" s="99">
        <v>2.2769656665100397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3.0132994975884218E-4</v>
      </c>
      <c r="C47" s="123">
        <f t="shared" si="20"/>
        <v>5.0312713296533549E-4</v>
      </c>
      <c r="D47" s="123">
        <f t="shared" si="20"/>
        <v>5.0441793022307268E-4</v>
      </c>
      <c r="E47" s="123">
        <f t="shared" si="20"/>
        <v>6.0199409809845081E-4</v>
      </c>
      <c r="F47" s="123">
        <f t="shared" si="20"/>
        <v>7.8650901888464625E-4</v>
      </c>
      <c r="G47" s="123">
        <f t="shared" si="20"/>
        <v>5.3620263124264599E-4</v>
      </c>
      <c r="H47" s="123">
        <f t="shared" si="20"/>
        <v>6.0199680222074582E-4</v>
      </c>
      <c r="I47" s="123">
        <f t="shared" si="20"/>
        <v>5.8972010431570447E-4</v>
      </c>
      <c r="J47" s="123">
        <f t="shared" si="20"/>
        <v>5.4971339694941427E-4</v>
      </c>
      <c r="K47" s="123">
        <f t="shared" si="20"/>
        <v>2.8451204592656892E-4</v>
      </c>
      <c r="L47" s="123">
        <f t="shared" si="20"/>
        <v>1.7724216065853589E-3</v>
      </c>
      <c r="M47" s="123">
        <f t="shared" si="20"/>
        <v>1.9166613880288283E-3</v>
      </c>
      <c r="N47" s="123">
        <f t="shared" si="20"/>
        <v>2.989858632532756E-3</v>
      </c>
      <c r="O47" s="123">
        <f t="shared" si="20"/>
        <v>5.1315640285738325E-3</v>
      </c>
      <c r="P47" s="123">
        <f t="shared" si="20"/>
        <v>7.5565584822343277E-3</v>
      </c>
      <c r="Q47" s="123">
        <f t="shared" si="20"/>
        <v>7.7399524177339174E-3</v>
      </c>
      <c r="R47" s="123">
        <f t="shared" si="20"/>
        <v>1.057336015372427E-2</v>
      </c>
      <c r="S47" s="123">
        <f t="shared" si="20"/>
        <v>1.2602264395688517E-2</v>
      </c>
      <c r="T47" s="123">
        <f t="shared" si="20"/>
        <v>1.4778044979092077E-2</v>
      </c>
      <c r="U47" s="123">
        <f t="shared" si="20"/>
        <v>9.2760196955058976E-3</v>
      </c>
      <c r="V47" s="123">
        <f t="shared" si="20"/>
        <v>6.546350111638074E-3</v>
      </c>
      <c r="W47" s="123">
        <f t="shared" si="20"/>
        <v>5.152904688851153E-3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3.0132994975884218E-4</v>
      </c>
      <c r="C48" s="99">
        <f>RES_hhdet_fech!C48/RES_summary!C$19</f>
        <v>5.0312713296533549E-4</v>
      </c>
      <c r="D48" s="99">
        <f>RES_hhdet_fech!D48/RES_summary!D$19</f>
        <v>5.0441793022307268E-4</v>
      </c>
      <c r="E48" s="99">
        <f>RES_hhdet_fech!E48/RES_summary!E$19</f>
        <v>6.0199409809845081E-4</v>
      </c>
      <c r="F48" s="99">
        <f>RES_hhdet_fech!F48/RES_summary!F$19</f>
        <v>7.8650901888464625E-4</v>
      </c>
      <c r="G48" s="99">
        <f>RES_hhdet_fech!G48/RES_summary!G$19</f>
        <v>5.3620263124264599E-4</v>
      </c>
      <c r="H48" s="99">
        <f>RES_hhdet_fech!H48/RES_summary!H$19</f>
        <v>6.0199680222074582E-4</v>
      </c>
      <c r="I48" s="99">
        <f>RES_hhdet_fech!I48/RES_summary!I$19</f>
        <v>5.8972010431570447E-4</v>
      </c>
      <c r="J48" s="99">
        <f>RES_hhdet_fech!J48/RES_summary!J$19</f>
        <v>5.4971339694941427E-4</v>
      </c>
      <c r="K48" s="99">
        <f>RES_hhdet_fech!K48/RES_summary!K$19</f>
        <v>2.8451204592656892E-4</v>
      </c>
      <c r="L48" s="99">
        <f>RES_hhdet_fech!L48/RES_summary!L$19</f>
        <v>1.7724216065853589E-3</v>
      </c>
      <c r="M48" s="99">
        <f>RES_hhdet_fech!M48/RES_summary!M$19</f>
        <v>1.9166613880288283E-3</v>
      </c>
      <c r="N48" s="99">
        <f>RES_hhdet_fech!N48/RES_summary!N$19</f>
        <v>2.989858632532756E-3</v>
      </c>
      <c r="O48" s="99">
        <f>RES_hhdet_fech!O48/RES_summary!O$19</f>
        <v>5.1315640285738325E-3</v>
      </c>
      <c r="P48" s="99">
        <f>RES_hhdet_fech!P48/RES_summary!P$19</f>
        <v>7.5565584822343277E-3</v>
      </c>
      <c r="Q48" s="99">
        <f>RES_hhdet_fech!Q48/RES_summary!Q$19</f>
        <v>7.7399524177339174E-3</v>
      </c>
      <c r="R48" s="99">
        <f>RES_hhdet_fech!R48/RES_summary!R$19</f>
        <v>1.057336015372427E-2</v>
      </c>
      <c r="S48" s="99">
        <f>RES_hhdet_fech!S48/RES_summary!S$19</f>
        <v>1.2602264395688517E-2</v>
      </c>
      <c r="T48" s="99">
        <f>RES_hhdet_fech!T48/RES_summary!T$19</f>
        <v>1.4778044979092077E-2</v>
      </c>
      <c r="U48" s="99">
        <f>RES_hhdet_fech!U48/RES_summary!U$19</f>
        <v>9.2760196955058976E-3</v>
      </c>
      <c r="V48" s="99">
        <f>RES_hhdet_fech!V48/RES_summary!V$19</f>
        <v>6.546350111638074E-3</v>
      </c>
      <c r="W48" s="99">
        <f>RES_hhdet_fech!W48/RES_summary!W$19</f>
        <v>5.152904688851153E-3</v>
      </c>
      <c r="DA48" s="63" t="s">
        <v>2790</v>
      </c>
    </row>
    <row r="49" spans="1:105" ht="12" customHeight="1" x14ac:dyDescent="0.25">
      <c r="A49" s="121" t="s">
        <v>55</v>
      </c>
      <c r="B49" s="123">
        <v>38.047952890562357</v>
      </c>
      <c r="C49" s="123">
        <v>47.705933575941373</v>
      </c>
      <c r="D49" s="123">
        <v>41.316895420256699</v>
      </c>
      <c r="E49" s="123">
        <v>39.9638780152289</v>
      </c>
      <c r="F49" s="123">
        <v>31.414594147372316</v>
      </c>
      <c r="G49" s="123">
        <v>36.779252666013242</v>
      </c>
      <c r="H49" s="123">
        <v>44.891278091030763</v>
      </c>
      <c r="I49" s="123">
        <v>33.270278865418646</v>
      </c>
      <c r="J49" s="123">
        <v>39.69859239034254</v>
      </c>
      <c r="K49" s="123">
        <v>30.847795586400277</v>
      </c>
      <c r="L49" s="123">
        <v>27.167946517893281</v>
      </c>
      <c r="M49" s="123">
        <v>34.058144713416084</v>
      </c>
      <c r="N49" s="123">
        <v>34.406523807695677</v>
      </c>
      <c r="O49" s="123">
        <v>28.507546796350862</v>
      </c>
      <c r="P49" s="123">
        <v>28.982637168292673</v>
      </c>
      <c r="Q49" s="123">
        <v>31.158589025092542</v>
      </c>
      <c r="R49" s="123">
        <v>27.826074978420095</v>
      </c>
      <c r="S49" s="123">
        <v>22.887067675831567</v>
      </c>
      <c r="T49" s="123">
        <v>25.072438227739433</v>
      </c>
      <c r="U49" s="123">
        <v>28.138256873336115</v>
      </c>
      <c r="V49" s="123">
        <v>29.774303148909009</v>
      </c>
      <c r="W49" s="123">
        <v>19.491673773597874</v>
      </c>
      <c r="DA49" s="130" t="s">
        <v>2791</v>
      </c>
    </row>
    <row r="50" spans="1:105" ht="12" customHeight="1" x14ac:dyDescent="0.25">
      <c r="A50" s="97" t="s">
        <v>138</v>
      </c>
      <c r="B50" s="99">
        <v>38.247233984681607</v>
      </c>
      <c r="C50" s="99">
        <v>48.147672154700523</v>
      </c>
      <c r="D50" s="99">
        <v>41.568465628983262</v>
      </c>
      <c r="E50" s="99">
        <v>40.193088167837175</v>
      </c>
      <c r="F50" s="99">
        <v>31.413134599964454</v>
      </c>
      <c r="G50" s="99">
        <v>36.947653089390883</v>
      </c>
      <c r="H50" s="99">
        <v>45.299416021837857</v>
      </c>
      <c r="I50" s="99">
        <v>33.400944646080653</v>
      </c>
      <c r="J50" s="99">
        <v>40.125153421330005</v>
      </c>
      <c r="K50" s="99">
        <v>31.005966181515436</v>
      </c>
      <c r="L50" s="99">
        <v>27.1181899887074</v>
      </c>
      <c r="M50" s="99">
        <v>34.388557863681029</v>
      </c>
      <c r="N50" s="99">
        <v>34.721272523612079</v>
      </c>
      <c r="O50" s="99">
        <v>28.625229865239156</v>
      </c>
      <c r="P50" s="99">
        <v>29.19643740820397</v>
      </c>
      <c r="Q50" s="99">
        <v>31.45929132962879</v>
      </c>
      <c r="R50" s="99">
        <v>27.900446689493858</v>
      </c>
      <c r="S50" s="99">
        <v>22.758657365635003</v>
      </c>
      <c r="T50" s="99">
        <v>25.10066083293836</v>
      </c>
      <c r="U50" s="99">
        <v>28.266865207179347</v>
      </c>
      <c r="V50" s="99">
        <v>30.064558777478869</v>
      </c>
      <c r="W50" s="99">
        <v>19.28775594206504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31.526105982139516</v>
      </c>
      <c r="C54" s="102">
        <v>33.268056870181844</v>
      </c>
      <c r="D54" s="102">
        <v>32.564825033706825</v>
      </c>
      <c r="E54" s="102">
        <v>32.004753060865653</v>
      </c>
      <c r="F54" s="102">
        <v>31.466275394223349</v>
      </c>
      <c r="G54" s="102">
        <v>30.625471237266435</v>
      </c>
      <c r="H54" s="102">
        <v>30.438899151714256</v>
      </c>
      <c r="I54" s="102">
        <v>29.042307533997985</v>
      </c>
      <c r="J54" s="102">
        <v>28.158593069878162</v>
      </c>
      <c r="K54" s="102">
        <v>26.911607347963027</v>
      </c>
      <c r="L54" s="102">
        <v>28.378186136879162</v>
      </c>
      <c r="M54" s="102">
        <v>25.953304498093637</v>
      </c>
      <c r="N54" s="102">
        <v>26.693681464334851</v>
      </c>
      <c r="O54" s="102">
        <v>25.610732792946603</v>
      </c>
      <c r="P54" s="102">
        <v>23.726538200968314</v>
      </c>
      <c r="Q54" s="102">
        <v>23.836168013566162</v>
      </c>
      <c r="R54" s="102">
        <v>25.992225155364313</v>
      </c>
      <c r="S54" s="102">
        <v>25.935776975982428</v>
      </c>
      <c r="T54" s="102">
        <v>24.399888220829087</v>
      </c>
      <c r="U54" s="102">
        <v>25.130396657329158</v>
      </c>
      <c r="V54" s="102">
        <v>22.93072043973967</v>
      </c>
      <c r="W54" s="102">
        <v>24.466032997353402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18.895306718784713</v>
      </c>
      <c r="C58" s="123">
        <v>19.802499646695495</v>
      </c>
      <c r="D58" s="123">
        <v>16.491042013685558</v>
      </c>
      <c r="E58" s="123">
        <v>16.253910114753566</v>
      </c>
      <c r="F58" s="123">
        <v>16.228815914338004</v>
      </c>
      <c r="G58" s="123">
        <v>14.70772742948132</v>
      </c>
      <c r="H58" s="123">
        <v>15.356205012218762</v>
      </c>
      <c r="I58" s="123">
        <v>13.054142737728373</v>
      </c>
      <c r="J58" s="123">
        <v>12.660075763249383</v>
      </c>
      <c r="K58" s="123">
        <v>11.571857860587457</v>
      </c>
      <c r="L58" s="123">
        <v>12.797926333813697</v>
      </c>
      <c r="M58" s="123">
        <v>12.051359500946022</v>
      </c>
      <c r="N58" s="123">
        <v>11.813789373079201</v>
      </c>
      <c r="O58" s="123">
        <v>11.290471423648041</v>
      </c>
      <c r="P58" s="123">
        <v>10.82945048407066</v>
      </c>
      <c r="Q58" s="123">
        <v>11.292566864200596</v>
      </c>
      <c r="R58" s="123">
        <v>12.857858604972515</v>
      </c>
      <c r="S58" s="123">
        <v>12.653965523700863</v>
      </c>
      <c r="T58" s="123">
        <v>11.736333643117392</v>
      </c>
      <c r="U58" s="123">
        <v>12.41572913657641</v>
      </c>
      <c r="V58" s="123">
        <v>10.713015643072204</v>
      </c>
      <c r="W58" s="123">
        <v>11.348570953376607</v>
      </c>
      <c r="DA58" s="130" t="s">
        <v>2800</v>
      </c>
    </row>
    <row r="59" spans="1:105" ht="12" customHeight="1" x14ac:dyDescent="0.25">
      <c r="A59" s="97" t="s">
        <v>50</v>
      </c>
      <c r="B59" s="99">
        <v>22.459659901419705</v>
      </c>
      <c r="C59" s="99">
        <v>28.505540221848726</v>
      </c>
      <c r="D59" s="99">
        <v>14.920820866466615</v>
      </c>
      <c r="E59" s="99">
        <v>20.801175255799667</v>
      </c>
      <c r="F59" s="99">
        <v>22.143388766108203</v>
      </c>
      <c r="G59" s="99">
        <v>17.873591143179212</v>
      </c>
      <c r="H59" s="99">
        <v>18.964526991910258</v>
      </c>
      <c r="I59" s="99">
        <v>12.654615949559506</v>
      </c>
      <c r="J59" s="99">
        <v>16.710122133608472</v>
      </c>
      <c r="K59" s="99">
        <v>14.495486070040259</v>
      </c>
      <c r="L59" s="99">
        <v>17.167681922554859</v>
      </c>
      <c r="M59" s="99">
        <v>16.724444032485351</v>
      </c>
      <c r="N59" s="99">
        <v>13.139377335628861</v>
      </c>
      <c r="O59" s="99">
        <v>12.331625245609114</v>
      </c>
      <c r="P59" s="99">
        <v>13.736918889923746</v>
      </c>
      <c r="Q59" s="99">
        <v>14.281312821364258</v>
      </c>
      <c r="R59" s="99">
        <v>17.84586971791941</v>
      </c>
      <c r="S59" s="99">
        <v>17.655785181810646</v>
      </c>
      <c r="T59" s="99">
        <v>15.286188979966745</v>
      </c>
      <c r="U59" s="99">
        <v>18.110421688704221</v>
      </c>
      <c r="V59" s="99">
        <v>13.517469382618271</v>
      </c>
      <c r="W59" s="99">
        <v>14.340642244250693</v>
      </c>
      <c r="DA59" s="63" t="s">
        <v>2801</v>
      </c>
    </row>
    <row r="60" spans="1:105" ht="12" customHeight="1" x14ac:dyDescent="0.25">
      <c r="A60" s="109" t="s">
        <v>120</v>
      </c>
      <c r="B60" s="110">
        <v>18.313073065641937</v>
      </c>
      <c r="C60" s="110">
        <v>18.456433177551737</v>
      </c>
      <c r="D60" s="110">
        <v>16.707135297807074</v>
      </c>
      <c r="E60" s="110">
        <v>15.642429432186262</v>
      </c>
      <c r="F60" s="110">
        <v>15.480135806518993</v>
      </c>
      <c r="G60" s="110">
        <v>14.349195860642977</v>
      </c>
      <c r="H60" s="110">
        <v>15.006015819137383</v>
      </c>
      <c r="I60" s="110">
        <v>13.091715370752288</v>
      </c>
      <c r="J60" s="110">
        <v>12.238848171673032</v>
      </c>
      <c r="K60" s="110">
        <v>11.232068627209575</v>
      </c>
      <c r="L60" s="110">
        <v>12.21067863704622</v>
      </c>
      <c r="M60" s="110">
        <v>11.398968268753004</v>
      </c>
      <c r="N60" s="110">
        <v>11.640253786765687</v>
      </c>
      <c r="O60" s="110">
        <v>11.139177360095657</v>
      </c>
      <c r="P60" s="110">
        <v>10.387432326961475</v>
      </c>
      <c r="Q60" s="110">
        <v>10.810464080662017</v>
      </c>
      <c r="R60" s="110">
        <v>11.989986713556705</v>
      </c>
      <c r="S60" s="110">
        <v>11.762704263576845</v>
      </c>
      <c r="T60" s="110">
        <v>11.103906416588279</v>
      </c>
      <c r="U60" s="110">
        <v>11.516276727664749</v>
      </c>
      <c r="V60" s="110">
        <v>10.371702814729884</v>
      </c>
      <c r="W60" s="110">
        <v>11.063053039345485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383.13878892076895</v>
      </c>
      <c r="C62" s="118">
        <f t="shared" si="21"/>
        <v>390.55599622931032</v>
      </c>
      <c r="D62" s="118">
        <f t="shared" si="21"/>
        <v>352.18481915114489</v>
      </c>
      <c r="E62" s="118">
        <f t="shared" si="21"/>
        <v>344.80545782774567</v>
      </c>
      <c r="F62" s="118">
        <f t="shared" si="21"/>
        <v>331.00505843610938</v>
      </c>
      <c r="G62" s="118">
        <f t="shared" si="21"/>
        <v>346.69173123814164</v>
      </c>
      <c r="H62" s="118">
        <f t="shared" si="21"/>
        <v>327.76865184537155</v>
      </c>
      <c r="I62" s="118">
        <f t="shared" si="21"/>
        <v>334.57411034159577</v>
      </c>
      <c r="J62" s="118">
        <f t="shared" si="21"/>
        <v>324.32517662646734</v>
      </c>
      <c r="K62" s="118">
        <f t="shared" si="21"/>
        <v>324.0645798657705</v>
      </c>
      <c r="L62" s="118">
        <f t="shared" si="21"/>
        <v>339.90426644514298</v>
      </c>
      <c r="M62" s="118">
        <f t="shared" si="21"/>
        <v>309.70645003524976</v>
      </c>
      <c r="N62" s="118">
        <f t="shared" si="21"/>
        <v>321.59648293531342</v>
      </c>
      <c r="O62" s="118">
        <f t="shared" si="21"/>
        <v>298.30526697387751</v>
      </c>
      <c r="P62" s="118">
        <f t="shared" si="21"/>
        <v>287.94488775328693</v>
      </c>
      <c r="Q62" s="118">
        <f t="shared" si="21"/>
        <v>266.42380846232913</v>
      </c>
      <c r="R62" s="118">
        <f t="shared" ref="R62:V62" si="22">R63+R66+R68+R77</f>
        <v>302.53228911280507</v>
      </c>
      <c r="S62" s="118">
        <f t="shared" si="22"/>
        <v>278.887043769287</v>
      </c>
      <c r="T62" s="118">
        <f t="shared" si="22"/>
        <v>277.77564569879075</v>
      </c>
      <c r="U62" s="118">
        <f t="shared" si="22"/>
        <v>278.9021700977072</v>
      </c>
      <c r="V62" s="118">
        <f t="shared" si="22"/>
        <v>260.18268175797459</v>
      </c>
      <c r="W62" s="118">
        <f t="shared" ref="W62" si="23">W63+W66+W68+W77</f>
        <v>270.78091985438738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321.23374352148113</v>
      </c>
      <c r="C63" s="123">
        <f t="shared" si="24"/>
        <v>326.63985778200407</v>
      </c>
      <c r="D63" s="123">
        <f t="shared" si="24"/>
        <v>295.11507581009289</v>
      </c>
      <c r="E63" s="123">
        <f t="shared" si="24"/>
        <v>289.70910762888076</v>
      </c>
      <c r="F63" s="123">
        <f t="shared" si="24"/>
        <v>276.69257011067083</v>
      </c>
      <c r="G63" s="123">
        <f t="shared" si="24"/>
        <v>289.13938684059485</v>
      </c>
      <c r="H63" s="123">
        <f t="shared" si="24"/>
        <v>270.6254659062443</v>
      </c>
      <c r="I63" s="123">
        <f t="shared" si="24"/>
        <v>285.67436521251852</v>
      </c>
      <c r="J63" s="123">
        <f t="shared" si="24"/>
        <v>276.84192449269688</v>
      </c>
      <c r="K63" s="123">
        <f t="shared" si="24"/>
        <v>281.13566956301742</v>
      </c>
      <c r="L63" s="123">
        <f t="shared" si="24"/>
        <v>293.52016369713022</v>
      </c>
      <c r="M63" s="123">
        <f t="shared" si="24"/>
        <v>266.64839482994432</v>
      </c>
      <c r="N63" s="123">
        <f t="shared" si="24"/>
        <v>277.19277719273015</v>
      </c>
      <c r="O63" s="123">
        <f t="shared" si="24"/>
        <v>257.11616949603302</v>
      </c>
      <c r="P63" s="123">
        <f t="shared" si="24"/>
        <v>248.15210867026315</v>
      </c>
      <c r="Q63" s="123">
        <f t="shared" si="24"/>
        <v>228.47763887474275</v>
      </c>
      <c r="R63" s="123">
        <f t="shared" ref="R63:V63" si="25">SUM(R64:R65)</f>
        <v>258.72486078568539</v>
      </c>
      <c r="S63" s="123">
        <f t="shared" si="25"/>
        <v>238.47467926818874</v>
      </c>
      <c r="T63" s="123">
        <f t="shared" si="25"/>
        <v>239.16625993987378</v>
      </c>
      <c r="U63" s="123">
        <f t="shared" si="25"/>
        <v>238.09098836936869</v>
      </c>
      <c r="V63" s="123">
        <f t="shared" si="25"/>
        <v>223.08161808157246</v>
      </c>
      <c r="W63" s="123">
        <f t="shared" ref="W63" si="26">SUM(W64:W65)</f>
        <v>231.47165734500138</v>
      </c>
      <c r="DA63" s="130" t="s">
        <v>2804</v>
      </c>
    </row>
    <row r="64" spans="1:105" ht="12" customHeight="1" x14ac:dyDescent="0.25">
      <c r="A64" s="97" t="s">
        <v>217</v>
      </c>
      <c r="B64" s="99">
        <v>317.59885132725378</v>
      </c>
      <c r="C64" s="99">
        <v>322.99073565816889</v>
      </c>
      <c r="D64" s="99">
        <v>291.85372244178137</v>
      </c>
      <c r="E64" s="99">
        <v>286.50882320338519</v>
      </c>
      <c r="F64" s="99">
        <v>273.60175414357832</v>
      </c>
      <c r="G64" s="99">
        <v>285.88383648628837</v>
      </c>
      <c r="H64" s="99">
        <v>267.54416704278043</v>
      </c>
      <c r="I64" s="99">
        <v>282.41437164569112</v>
      </c>
      <c r="J64" s="99">
        <v>273.67556203399454</v>
      </c>
      <c r="K64" s="99">
        <v>277.91625244723184</v>
      </c>
      <c r="L64" s="99">
        <v>290.08250054546778</v>
      </c>
      <c r="M64" s="99">
        <v>263.48786233266293</v>
      </c>
      <c r="N64" s="99">
        <v>273.84942818963555</v>
      </c>
      <c r="O64" s="99">
        <v>253.96758801029293</v>
      </c>
      <c r="P64" s="99">
        <v>245.10191780258614</v>
      </c>
      <c r="Q64" s="99">
        <v>225.65202043611586</v>
      </c>
      <c r="R64" s="99">
        <v>255.50098717999504</v>
      </c>
      <c r="S64" s="99">
        <v>235.47317375986876</v>
      </c>
      <c r="T64" s="99">
        <v>236.11138990067886</v>
      </c>
      <c r="U64" s="99">
        <v>234.98948992599051</v>
      </c>
      <c r="V64" s="99">
        <v>220.11233096852033</v>
      </c>
      <c r="W64" s="99">
        <v>228.34036971796792</v>
      </c>
      <c r="DA64" s="63" t="s">
        <v>2805</v>
      </c>
    </row>
    <row r="65" spans="1:105" ht="12" customHeight="1" x14ac:dyDescent="0.25">
      <c r="A65" s="97" t="s">
        <v>53</v>
      </c>
      <c r="B65" s="99">
        <v>3.6348921942273678</v>
      </c>
      <c r="C65" s="99">
        <v>3.6491221238351854</v>
      </c>
      <c r="D65" s="99">
        <v>3.2613533683115241</v>
      </c>
      <c r="E65" s="99">
        <v>3.2002844254955432</v>
      </c>
      <c r="F65" s="99">
        <v>3.0908159670925324</v>
      </c>
      <c r="G65" s="99">
        <v>3.2555503543064757</v>
      </c>
      <c r="H65" s="99">
        <v>3.0812988634638874</v>
      </c>
      <c r="I65" s="99">
        <v>3.2599935668274131</v>
      </c>
      <c r="J65" s="99">
        <v>3.1663624587023604</v>
      </c>
      <c r="K65" s="99">
        <v>3.2194171157855713</v>
      </c>
      <c r="L65" s="99">
        <v>3.4376631516624556</v>
      </c>
      <c r="M65" s="99">
        <v>3.1605324972814057</v>
      </c>
      <c r="N65" s="99">
        <v>3.3433490030946134</v>
      </c>
      <c r="O65" s="99">
        <v>3.1485814857400864</v>
      </c>
      <c r="P65" s="99">
        <v>3.0501908676770086</v>
      </c>
      <c r="Q65" s="99">
        <v>2.8256184386269037</v>
      </c>
      <c r="R65" s="99">
        <v>3.2238736056903408</v>
      </c>
      <c r="S65" s="99">
        <v>3.0015055083199891</v>
      </c>
      <c r="T65" s="99">
        <v>3.0548700391949297</v>
      </c>
      <c r="U65" s="99">
        <v>3.1014984433781665</v>
      </c>
      <c r="V65" s="99">
        <v>2.9692871130521463</v>
      </c>
      <c r="W65" s="99">
        <v>3.1312876270334646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3.5546719496975273E-4</v>
      </c>
      <c r="C66" s="123">
        <f t="shared" si="27"/>
        <v>4.8413716703864847E-4</v>
      </c>
      <c r="D66" s="123">
        <f t="shared" si="27"/>
        <v>6.1090776729507833E-4</v>
      </c>
      <c r="E66" s="123">
        <f t="shared" si="27"/>
        <v>7.3064198211078937E-4</v>
      </c>
      <c r="F66" s="123">
        <f t="shared" si="27"/>
        <v>1.1166058399923041E-3</v>
      </c>
      <c r="G66" s="123">
        <f t="shared" si="27"/>
        <v>1.9079588451008875E-3</v>
      </c>
      <c r="H66" s="123">
        <f t="shared" si="27"/>
        <v>2.3693284478095915E-3</v>
      </c>
      <c r="I66" s="123">
        <f t="shared" si="27"/>
        <v>2.9811033148328474E-3</v>
      </c>
      <c r="J66" s="123">
        <f t="shared" si="27"/>
        <v>3.3185997937063959E-3</v>
      </c>
      <c r="K66" s="123">
        <f t="shared" si="27"/>
        <v>3.5033898204737163E-3</v>
      </c>
      <c r="L66" s="123">
        <f t="shared" si="27"/>
        <v>7.0975450325523916E-3</v>
      </c>
      <c r="M66" s="123">
        <f t="shared" si="27"/>
        <v>4.6699491013849643E-3</v>
      </c>
      <c r="N66" s="123">
        <f t="shared" si="27"/>
        <v>3.9051205603105E-3</v>
      </c>
      <c r="O66" s="123">
        <f t="shared" si="27"/>
        <v>3.9233373555280513E-3</v>
      </c>
      <c r="P66" s="123">
        <f t="shared" si="27"/>
        <v>4.930481920880846E-3</v>
      </c>
      <c r="Q66" s="123">
        <f t="shared" si="27"/>
        <v>4.7046666387679801E-3</v>
      </c>
      <c r="R66" s="123">
        <f t="shared" si="27"/>
        <v>5.4596254300273662E-3</v>
      </c>
      <c r="S66" s="123">
        <f t="shared" si="27"/>
        <v>5.8367219625004513E-3</v>
      </c>
      <c r="T66" s="123">
        <f t="shared" si="27"/>
        <v>8.2580183559727311E-3</v>
      </c>
      <c r="U66" s="123">
        <f t="shared" si="27"/>
        <v>5.7812709441538539E-3</v>
      </c>
      <c r="V66" s="123">
        <f t="shared" si="27"/>
        <v>6.6708460535947825E-3</v>
      </c>
      <c r="W66" s="123">
        <f t="shared" si="27"/>
        <v>1.0989810033865604E-2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3.5546719496975273E-4</v>
      </c>
      <c r="C67" s="99">
        <f>RES_hhdet_fech!C67/RES_summary!C$19</f>
        <v>4.8413716703864847E-4</v>
      </c>
      <c r="D67" s="99">
        <f>RES_hhdet_fech!D67/RES_summary!D$19</f>
        <v>6.1090776729507833E-4</v>
      </c>
      <c r="E67" s="99">
        <f>RES_hhdet_fech!E67/RES_summary!E$19</f>
        <v>7.3064198211078937E-4</v>
      </c>
      <c r="F67" s="99">
        <f>RES_hhdet_fech!F67/RES_summary!F$19</f>
        <v>1.1166058399923041E-3</v>
      </c>
      <c r="G67" s="99">
        <f>RES_hhdet_fech!G67/RES_summary!G$19</f>
        <v>1.9079588451008875E-3</v>
      </c>
      <c r="H67" s="99">
        <f>RES_hhdet_fech!H67/RES_summary!H$19</f>
        <v>2.3693284478095915E-3</v>
      </c>
      <c r="I67" s="99">
        <f>RES_hhdet_fech!I67/RES_summary!I$19</f>
        <v>2.9811033148328474E-3</v>
      </c>
      <c r="J67" s="99">
        <f>RES_hhdet_fech!J67/RES_summary!J$19</f>
        <v>3.3185997937063959E-3</v>
      </c>
      <c r="K67" s="99">
        <f>RES_hhdet_fech!K67/RES_summary!K$19</f>
        <v>3.5033898204737163E-3</v>
      </c>
      <c r="L67" s="99">
        <f>RES_hhdet_fech!L67/RES_summary!L$19</f>
        <v>7.0975450325523916E-3</v>
      </c>
      <c r="M67" s="99">
        <f>RES_hhdet_fech!M67/RES_summary!M$19</f>
        <v>4.6699491013849643E-3</v>
      </c>
      <c r="N67" s="99">
        <f>RES_hhdet_fech!N67/RES_summary!N$19</f>
        <v>3.9051205603105E-3</v>
      </c>
      <c r="O67" s="99">
        <f>RES_hhdet_fech!O67/RES_summary!O$19</f>
        <v>3.9233373555280513E-3</v>
      </c>
      <c r="P67" s="99">
        <f>RES_hhdet_fech!P67/RES_summary!P$19</f>
        <v>4.930481920880846E-3</v>
      </c>
      <c r="Q67" s="99">
        <f>RES_hhdet_fech!Q67/RES_summary!Q$19</f>
        <v>4.7046666387679801E-3</v>
      </c>
      <c r="R67" s="99">
        <f>RES_hhdet_fech!R67/RES_summary!R$19</f>
        <v>5.4596254300273662E-3</v>
      </c>
      <c r="S67" s="99">
        <f>RES_hhdet_fech!S67/RES_summary!S$19</f>
        <v>5.8367219625004513E-3</v>
      </c>
      <c r="T67" s="99">
        <f>RES_hhdet_fech!T67/RES_summary!T$19</f>
        <v>8.2580183559727311E-3</v>
      </c>
      <c r="U67" s="99">
        <f>RES_hhdet_fech!U67/RES_summary!U$19</f>
        <v>5.7812709441538539E-3</v>
      </c>
      <c r="V67" s="99">
        <f>RES_hhdet_fech!V67/RES_summary!V$19</f>
        <v>6.6708460535947825E-3</v>
      </c>
      <c r="W67" s="99">
        <f>RES_hhdet_fech!W67/RES_summary!W$19</f>
        <v>1.0989810033865604E-2</v>
      </c>
      <c r="DA67" s="63" t="s">
        <v>2808</v>
      </c>
    </row>
    <row r="68" spans="1:105" ht="12" customHeight="1" x14ac:dyDescent="0.25">
      <c r="A68" s="121" t="s">
        <v>55</v>
      </c>
      <c r="B68" s="123">
        <v>38.54293360867095</v>
      </c>
      <c r="C68" s="123">
        <v>39.784650298920887</v>
      </c>
      <c r="D68" s="123">
        <v>37.635440451911741</v>
      </c>
      <c r="E68" s="123">
        <v>35.700309606628409</v>
      </c>
      <c r="F68" s="123">
        <v>35.112474224171088</v>
      </c>
      <c r="G68" s="123">
        <v>38.703895298741166</v>
      </c>
      <c r="H68" s="123">
        <v>37.904358690941955</v>
      </c>
      <c r="I68" s="123">
        <v>32.228388710500582</v>
      </c>
      <c r="J68" s="123">
        <v>31.041244007331745</v>
      </c>
      <c r="K68" s="123">
        <v>29.307567501394779</v>
      </c>
      <c r="L68" s="123">
        <v>30.2880506046276</v>
      </c>
      <c r="M68" s="123">
        <v>28.067226749975752</v>
      </c>
      <c r="N68" s="123">
        <v>29.282783870490636</v>
      </c>
      <c r="O68" s="123">
        <v>27.174147184213698</v>
      </c>
      <c r="P68" s="123">
        <v>25.956876723162221</v>
      </c>
      <c r="Q68" s="123">
        <v>24.119678192464654</v>
      </c>
      <c r="R68" s="123">
        <v>27.261152681251527</v>
      </c>
      <c r="S68" s="123">
        <v>25.106256059004501</v>
      </c>
      <c r="T68" s="123">
        <v>24.15946484673945</v>
      </c>
      <c r="U68" s="123">
        <v>24.82752455154699</v>
      </c>
      <c r="V68" s="123">
        <v>22.940891084459285</v>
      </c>
      <c r="W68" s="123">
        <v>23.799587329369942</v>
      </c>
      <c r="DA68" s="130" t="s">
        <v>2809</v>
      </c>
    </row>
    <row r="69" spans="1:105" ht="12" customHeight="1" x14ac:dyDescent="0.25">
      <c r="A69" s="97" t="s">
        <v>134</v>
      </c>
      <c r="B69" s="99">
        <v>38.770321941446014</v>
      </c>
      <c r="C69" s="99">
        <v>39.996458546737394</v>
      </c>
      <c r="D69" s="99">
        <v>37.805743632785287</v>
      </c>
      <c r="E69" s="99">
        <v>35.831317417928126</v>
      </c>
      <c r="F69" s="99">
        <v>35.24784931885128</v>
      </c>
      <c r="G69" s="99">
        <v>38.973974098535024</v>
      </c>
      <c r="H69" s="99">
        <v>38.147028862509323</v>
      </c>
      <c r="I69" s="99">
        <v>32.333249281344692</v>
      </c>
      <c r="J69" s="99">
        <v>31.137398390562197</v>
      </c>
      <c r="K69" s="99">
        <v>29.392014675174448</v>
      </c>
      <c r="L69" s="99">
        <v>30.356166769336717</v>
      </c>
      <c r="M69" s="99">
        <v>28.138814350114583</v>
      </c>
      <c r="N69" s="99">
        <v>29.365873413023294</v>
      </c>
      <c r="O69" s="99">
        <v>27.221292508339282</v>
      </c>
      <c r="P69" s="99">
        <v>26.03757140663561</v>
      </c>
      <c r="Q69" s="99">
        <v>24.145391257925692</v>
      </c>
      <c r="R69" s="99">
        <v>27.332334296517011</v>
      </c>
      <c r="S69" s="99">
        <v>25.122575865142053</v>
      </c>
      <c r="T69" s="99">
        <v>24.195594403713294</v>
      </c>
      <c r="U69" s="99">
        <v>24.849266348597713</v>
      </c>
      <c r="V69" s="99">
        <v>22.961742235138832</v>
      </c>
      <c r="W69" s="99">
        <v>23.797208886762782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31.526105982139516</v>
      </c>
      <c r="C73" s="102">
        <v>33.211831508550944</v>
      </c>
      <c r="D73" s="102">
        <v>32.357051048866545</v>
      </c>
      <c r="E73" s="102">
        <v>31.61332025642832</v>
      </c>
      <c r="F73" s="102">
        <v>30.867301769341921</v>
      </c>
      <c r="G73" s="102">
        <v>30.094840718943189</v>
      </c>
      <c r="H73" s="102">
        <v>30.237706676596183</v>
      </c>
      <c r="I73" s="102">
        <v>28.972281340762081</v>
      </c>
      <c r="J73" s="102">
        <v>28.136307828477172</v>
      </c>
      <c r="K73" s="102">
        <v>26.819748885204422</v>
      </c>
      <c r="L73" s="102">
        <v>28.274633811037216</v>
      </c>
      <c r="M73" s="102">
        <v>25.936971194562325</v>
      </c>
      <c r="N73" s="102">
        <v>26.788081945231141</v>
      </c>
      <c r="O73" s="102">
        <v>25.752418386692948</v>
      </c>
      <c r="P73" s="102">
        <v>23.518490869318381</v>
      </c>
      <c r="Q73" s="102">
        <v>23.342136029769986</v>
      </c>
      <c r="R73" s="102">
        <v>25.103779580434704</v>
      </c>
      <c r="S73" s="102">
        <v>24.612280449092193</v>
      </c>
      <c r="T73" s="102">
        <v>23.061854733222074</v>
      </c>
      <c r="U73" s="102">
        <v>24.166631180778932</v>
      </c>
      <c r="V73" s="102">
        <v>22.304634452907564</v>
      </c>
      <c r="W73" s="102">
        <v>23.872378089686052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23.361756323421826</v>
      </c>
      <c r="C77" s="123">
        <v>24.131004011218312</v>
      </c>
      <c r="D77" s="123">
        <v>19.433691981372995</v>
      </c>
      <c r="E77" s="123">
        <v>19.395309950254401</v>
      </c>
      <c r="F77" s="123">
        <v>19.198897495427499</v>
      </c>
      <c r="G77" s="123">
        <v>18.846541139960532</v>
      </c>
      <c r="H77" s="123">
        <v>19.236457919737546</v>
      </c>
      <c r="I77" s="123">
        <v>16.668375315261866</v>
      </c>
      <c r="J77" s="123">
        <v>16.438689526645035</v>
      </c>
      <c r="K77" s="123">
        <v>13.61783941153783</v>
      </c>
      <c r="L77" s="123">
        <v>16.088954598352672</v>
      </c>
      <c r="M77" s="123">
        <v>14.986158506228252</v>
      </c>
      <c r="N77" s="123">
        <v>15.117016751532326</v>
      </c>
      <c r="O77" s="123">
        <v>14.011026956275284</v>
      </c>
      <c r="P77" s="123">
        <v>13.830971877940655</v>
      </c>
      <c r="Q77" s="123">
        <v>13.821786728482978</v>
      </c>
      <c r="R77" s="123">
        <v>16.540816020438101</v>
      </c>
      <c r="S77" s="123">
        <v>15.30027172013124</v>
      </c>
      <c r="T77" s="123">
        <v>14.441662893821544</v>
      </c>
      <c r="U77" s="123">
        <v>15.97787590584737</v>
      </c>
      <c r="V77" s="123">
        <v>14.153501745889239</v>
      </c>
      <c r="W77" s="123">
        <v>15.498685369982166</v>
      </c>
      <c r="DA77" s="130" t="s">
        <v>2818</v>
      </c>
    </row>
    <row r="78" spans="1:105" ht="12" customHeight="1" x14ac:dyDescent="0.25">
      <c r="A78" s="97" t="s">
        <v>192</v>
      </c>
      <c r="B78" s="99">
        <v>23.818634285059616</v>
      </c>
      <c r="C78" s="99">
        <v>24.648952053626967</v>
      </c>
      <c r="D78" s="99">
        <v>19.67243510605098</v>
      </c>
      <c r="E78" s="99">
        <v>19.698261982987361</v>
      </c>
      <c r="F78" s="99">
        <v>19.472931721387848</v>
      </c>
      <c r="G78" s="99">
        <v>19.152287085829791</v>
      </c>
      <c r="H78" s="99">
        <v>19.516157838379307</v>
      </c>
      <c r="I78" s="99">
        <v>16.93862518469092</v>
      </c>
      <c r="J78" s="99">
        <v>16.799240978139995</v>
      </c>
      <c r="K78" s="99">
        <v>13.868505162590173</v>
      </c>
      <c r="L78" s="99">
        <v>16.42453441018602</v>
      </c>
      <c r="M78" s="99">
        <v>15.259915746784678</v>
      </c>
      <c r="N78" s="99">
        <v>15.350997843095625</v>
      </c>
      <c r="O78" s="99">
        <v>14.203998526650841</v>
      </c>
      <c r="P78" s="99">
        <v>14.073399175570593</v>
      </c>
      <c r="Q78" s="99">
        <v>14.042585858676409</v>
      </c>
      <c r="R78" s="99">
        <v>16.881331874386674</v>
      </c>
      <c r="S78" s="99">
        <v>15.576366388954723</v>
      </c>
      <c r="T78" s="99">
        <v>14.694962821983564</v>
      </c>
      <c r="U78" s="99">
        <v>16.294173031357374</v>
      </c>
      <c r="V78" s="99">
        <v>14.403941865473669</v>
      </c>
      <c r="W78" s="99">
        <v>15.790947868783423</v>
      </c>
      <c r="DA78" s="63" t="s">
        <v>2819</v>
      </c>
    </row>
    <row r="79" spans="1:105" ht="12" customHeight="1" x14ac:dyDescent="0.25">
      <c r="A79" s="109" t="s">
        <v>120</v>
      </c>
      <c r="B79" s="110">
        <v>18.313073065641927</v>
      </c>
      <c r="C79" s="110">
        <v>18.439765037896912</v>
      </c>
      <c r="D79" s="110">
        <v>16.685241293452098</v>
      </c>
      <c r="E79" s="110">
        <v>15.587560832384229</v>
      </c>
      <c r="F79" s="110">
        <v>15.382432067586464</v>
      </c>
      <c r="G79" s="110">
        <v>14.271573674363355</v>
      </c>
      <c r="H79" s="110">
        <v>14.986612888112971</v>
      </c>
      <c r="I79" s="110">
        <v>13.087467333143639</v>
      </c>
      <c r="J79" s="110">
        <v>12.226454974299415</v>
      </c>
      <c r="K79" s="110">
        <v>11.207294263796287</v>
      </c>
      <c r="L79" s="110">
        <v>12.191685147269901</v>
      </c>
      <c r="M79" s="110">
        <v>11.406317909999768</v>
      </c>
      <c r="N79" s="110">
        <v>11.701780547846845</v>
      </c>
      <c r="O79" s="110">
        <v>11.212470187315766</v>
      </c>
      <c r="P79" s="110">
        <v>10.383343620017863</v>
      </c>
      <c r="Q79" s="110">
        <v>10.72194365199851</v>
      </c>
      <c r="R79" s="110">
        <v>11.796527586633156</v>
      </c>
      <c r="S79" s="110">
        <v>11.491259371805427</v>
      </c>
      <c r="T79" s="110">
        <v>10.928759725035777</v>
      </c>
      <c r="U79" s="110">
        <v>11.519205550753121</v>
      </c>
      <c r="V79" s="110">
        <v>10.559873198006219</v>
      </c>
      <c r="W79" s="110">
        <v>11.263441008999289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426.66034788175585</v>
      </c>
      <c r="C81" s="118">
        <f t="shared" si="28"/>
        <v>423.22290542607658</v>
      </c>
      <c r="D81" s="118">
        <f t="shared" si="28"/>
        <v>382.57294579435859</v>
      </c>
      <c r="E81" s="118">
        <f t="shared" si="28"/>
        <v>406.52107771674014</v>
      </c>
      <c r="F81" s="118">
        <f t="shared" si="28"/>
        <v>392.44228689932464</v>
      </c>
      <c r="G81" s="118">
        <f t="shared" si="28"/>
        <v>341.82351851657916</v>
      </c>
      <c r="H81" s="118">
        <f t="shared" si="28"/>
        <v>319.17719819730019</v>
      </c>
      <c r="I81" s="118">
        <f t="shared" si="28"/>
        <v>371.4412409681953</v>
      </c>
      <c r="J81" s="118">
        <f t="shared" si="28"/>
        <v>348.26666897746634</v>
      </c>
      <c r="K81" s="118">
        <f t="shared" si="28"/>
        <v>350.15728697165747</v>
      </c>
      <c r="L81" s="118">
        <f t="shared" si="28"/>
        <v>358.46852257886235</v>
      </c>
      <c r="M81" s="118">
        <f t="shared" si="28"/>
        <v>310.53768966528355</v>
      </c>
      <c r="N81" s="118">
        <f t="shared" si="28"/>
        <v>326.77945354518647</v>
      </c>
      <c r="O81" s="118">
        <f t="shared" si="28"/>
        <v>307.21915553284498</v>
      </c>
      <c r="P81" s="118">
        <f t="shared" si="28"/>
        <v>295.9848423513572</v>
      </c>
      <c r="Q81" s="118">
        <f t="shared" si="28"/>
        <v>282.15285088271446</v>
      </c>
      <c r="R81" s="118">
        <f t="shared" ref="R81:V81" si="29">R82+R85+R87+R100</f>
        <v>296.2098413460194</v>
      </c>
      <c r="S81" s="118">
        <f t="shared" si="29"/>
        <v>296.89679745672902</v>
      </c>
      <c r="T81" s="118">
        <f t="shared" si="29"/>
        <v>295.07778048014364</v>
      </c>
      <c r="U81" s="118">
        <f t="shared" si="29"/>
        <v>279.15383927222899</v>
      </c>
      <c r="V81" s="118">
        <f t="shared" si="29"/>
        <v>283.08714942363872</v>
      </c>
      <c r="W81" s="118">
        <f t="shared" ref="W81" si="30">W82+W85+W87+W100</f>
        <v>275.22927413476793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362.91054394723739</v>
      </c>
      <c r="C82" s="123">
        <f t="shared" si="31"/>
        <v>358.91588516135272</v>
      </c>
      <c r="D82" s="123">
        <f t="shared" si="31"/>
        <v>324.45831640961325</v>
      </c>
      <c r="E82" s="123">
        <f t="shared" si="31"/>
        <v>346.5034513402602</v>
      </c>
      <c r="F82" s="123">
        <f t="shared" si="31"/>
        <v>333.2689440463289</v>
      </c>
      <c r="G82" s="123">
        <f t="shared" si="31"/>
        <v>289.22608783541619</v>
      </c>
      <c r="H82" s="123">
        <f t="shared" si="31"/>
        <v>267.61007024690593</v>
      </c>
      <c r="I82" s="123">
        <f t="shared" si="31"/>
        <v>322.01942962801638</v>
      </c>
      <c r="J82" s="123">
        <f t="shared" si="31"/>
        <v>301.80011953788977</v>
      </c>
      <c r="K82" s="123">
        <f t="shared" si="31"/>
        <v>307.69384321511899</v>
      </c>
      <c r="L82" s="123">
        <f t="shared" si="31"/>
        <v>313.73148939183324</v>
      </c>
      <c r="M82" s="123">
        <f t="shared" si="31"/>
        <v>271.38681598041995</v>
      </c>
      <c r="N82" s="123">
        <f t="shared" si="31"/>
        <v>285.91913543442058</v>
      </c>
      <c r="O82" s="123">
        <f t="shared" si="31"/>
        <v>268.64790321450124</v>
      </c>
      <c r="P82" s="123">
        <f t="shared" si="31"/>
        <v>258.70553558764266</v>
      </c>
      <c r="Q82" s="123">
        <f t="shared" si="31"/>
        <v>245.89339267381561</v>
      </c>
      <c r="R82" s="123">
        <f t="shared" ref="R82:V82" si="32">SUM(R83:R84)</f>
        <v>257.49788227791402</v>
      </c>
      <c r="S82" s="123">
        <f t="shared" si="32"/>
        <v>258.14218703300628</v>
      </c>
      <c r="T82" s="123">
        <f t="shared" si="32"/>
        <v>257.10679226550553</v>
      </c>
      <c r="U82" s="123">
        <f t="shared" si="32"/>
        <v>242.23500048701638</v>
      </c>
      <c r="V82" s="123">
        <f t="shared" si="32"/>
        <v>246.35679290468212</v>
      </c>
      <c r="W82" s="123">
        <f t="shared" ref="W82" si="33">SUM(W83:W84)</f>
        <v>238.95713170430565</v>
      </c>
      <c r="DA82" s="130" t="s">
        <v>2822</v>
      </c>
    </row>
    <row r="83" spans="1:105" ht="12" customHeight="1" x14ac:dyDescent="0.25">
      <c r="A83" s="97" t="s">
        <v>204</v>
      </c>
      <c r="B83" s="99">
        <v>361.43367756080943</v>
      </c>
      <c r="C83" s="99">
        <v>357.46537311740082</v>
      </c>
      <c r="D83" s="99">
        <v>323.14109114212806</v>
      </c>
      <c r="E83" s="99">
        <v>345.08740226669306</v>
      </c>
      <c r="F83" s="99">
        <v>331.89878854905538</v>
      </c>
      <c r="G83" s="99">
        <v>288.0382348725679</v>
      </c>
      <c r="H83" s="99">
        <v>266.4917281608374</v>
      </c>
      <c r="I83" s="99">
        <v>320.64422423498274</v>
      </c>
      <c r="J83" s="99">
        <v>300.48931920075461</v>
      </c>
      <c r="K83" s="99">
        <v>306.3440819521997</v>
      </c>
      <c r="L83" s="99">
        <v>312.31972197031558</v>
      </c>
      <c r="M83" s="99">
        <v>270.14797917765543</v>
      </c>
      <c r="N83" s="99">
        <v>284.58425979730464</v>
      </c>
      <c r="O83" s="99">
        <v>267.36820096064082</v>
      </c>
      <c r="P83" s="99">
        <v>257.47030125370958</v>
      </c>
      <c r="Q83" s="99">
        <v>244.71392040198961</v>
      </c>
      <c r="R83" s="99">
        <v>256.25828720698348</v>
      </c>
      <c r="S83" s="99">
        <v>256.88759325744655</v>
      </c>
      <c r="T83" s="99">
        <v>255.84208255857254</v>
      </c>
      <c r="U83" s="99">
        <v>241.0266203475901</v>
      </c>
      <c r="V83" s="99">
        <v>245.10670718076068</v>
      </c>
      <c r="W83" s="99">
        <v>237.72900645148928</v>
      </c>
      <c r="DA83" s="63" t="s">
        <v>2823</v>
      </c>
    </row>
    <row r="84" spans="1:105" ht="12" customHeight="1" x14ac:dyDescent="0.25">
      <c r="A84" s="97" t="s">
        <v>53</v>
      </c>
      <c r="B84" s="99">
        <v>1.4768663864279359</v>
      </c>
      <c r="C84" s="99">
        <v>1.4505120439519126</v>
      </c>
      <c r="D84" s="99">
        <v>1.3172252674851683</v>
      </c>
      <c r="E84" s="99">
        <v>1.4160490735671181</v>
      </c>
      <c r="F84" s="99">
        <v>1.3701554972735375</v>
      </c>
      <c r="G84" s="99">
        <v>1.1878529628482801</v>
      </c>
      <c r="H84" s="99">
        <v>1.1183420860685156</v>
      </c>
      <c r="I84" s="99">
        <v>1.375205393033629</v>
      </c>
      <c r="J84" s="99">
        <v>1.31080033713514</v>
      </c>
      <c r="K84" s="99">
        <v>1.3497612629193061</v>
      </c>
      <c r="L84" s="99">
        <v>1.4117674215176661</v>
      </c>
      <c r="M84" s="99">
        <v>1.2388368027645027</v>
      </c>
      <c r="N84" s="99">
        <v>1.3348756371159303</v>
      </c>
      <c r="O84" s="99">
        <v>1.2797022538603955</v>
      </c>
      <c r="P84" s="99">
        <v>1.235234333933102</v>
      </c>
      <c r="Q84" s="99">
        <v>1.1794722718260102</v>
      </c>
      <c r="R84" s="99">
        <v>1.2395950709305068</v>
      </c>
      <c r="S84" s="99">
        <v>1.2545937755596985</v>
      </c>
      <c r="T84" s="99">
        <v>1.264709706932988</v>
      </c>
      <c r="U84" s="99">
        <v>1.208380139426277</v>
      </c>
      <c r="V84" s="99">
        <v>1.2500857239214418</v>
      </c>
      <c r="W84" s="99">
        <v>1.2281252528163813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3.6750238630997388E-4</v>
      </c>
      <c r="C85" s="123">
        <f t="shared" si="34"/>
        <v>4.6794759232911493E-4</v>
      </c>
      <c r="D85" s="123">
        <f t="shared" si="34"/>
        <v>6.2076895999212329E-4</v>
      </c>
      <c r="E85" s="123">
        <f t="shared" si="34"/>
        <v>7.3439743814411997E-4</v>
      </c>
      <c r="F85" s="123">
        <f t="shared" si="34"/>
        <v>1.1177078964016908E-3</v>
      </c>
      <c r="G85" s="123">
        <f t="shared" si="34"/>
        <v>1.7026175984381541E-3</v>
      </c>
      <c r="H85" s="123">
        <f t="shared" si="34"/>
        <v>2.0419839134150314E-3</v>
      </c>
      <c r="I85" s="123">
        <f t="shared" si="34"/>
        <v>2.5710069207395313E-3</v>
      </c>
      <c r="J85" s="123">
        <f t="shared" si="34"/>
        <v>3.0204135371762735E-3</v>
      </c>
      <c r="K85" s="123">
        <f t="shared" si="34"/>
        <v>3.2982528702476879E-3</v>
      </c>
      <c r="L85" s="123">
        <f t="shared" si="34"/>
        <v>7.0681104657588697E-3</v>
      </c>
      <c r="M85" s="123">
        <f t="shared" si="34"/>
        <v>4.9365525811749106E-3</v>
      </c>
      <c r="N85" s="123">
        <f t="shared" si="34"/>
        <v>4.1447109448058527E-3</v>
      </c>
      <c r="O85" s="123">
        <f t="shared" si="34"/>
        <v>4.1581788319014238E-3</v>
      </c>
      <c r="P85" s="123">
        <f t="shared" si="34"/>
        <v>5.1344225131405956E-3</v>
      </c>
      <c r="Q85" s="123">
        <f t="shared" si="34"/>
        <v>4.81777611172725E-3</v>
      </c>
      <c r="R85" s="123">
        <f t="shared" si="34"/>
        <v>5.5884987387288748E-3</v>
      </c>
      <c r="S85" s="123">
        <f t="shared" si="34"/>
        <v>5.9700032434739257E-3</v>
      </c>
      <c r="T85" s="123">
        <f t="shared" si="34"/>
        <v>8.4847260417664824E-3</v>
      </c>
      <c r="U85" s="123">
        <f t="shared" si="34"/>
        <v>6.0583777313940662E-3</v>
      </c>
      <c r="V85" s="123">
        <f t="shared" si="34"/>
        <v>6.8548779249752575E-3</v>
      </c>
      <c r="W85" s="123">
        <f t="shared" si="34"/>
        <v>1.1162717756961727E-2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3.6750238630997388E-4</v>
      </c>
      <c r="C86" s="99">
        <f>RES_hhdet_fech!C86/RES_summary!C$19</f>
        <v>4.6794759232911493E-4</v>
      </c>
      <c r="D86" s="99">
        <f>RES_hhdet_fech!D86/RES_summary!D$19</f>
        <v>6.2076895999212329E-4</v>
      </c>
      <c r="E86" s="99">
        <f>RES_hhdet_fech!E86/RES_summary!E$19</f>
        <v>7.3439743814411997E-4</v>
      </c>
      <c r="F86" s="99">
        <f>RES_hhdet_fech!F86/RES_summary!F$19</f>
        <v>1.1177078964016908E-3</v>
      </c>
      <c r="G86" s="99">
        <f>RES_hhdet_fech!G86/RES_summary!G$19</f>
        <v>1.7026175984381541E-3</v>
      </c>
      <c r="H86" s="99">
        <f>RES_hhdet_fech!H86/RES_summary!H$19</f>
        <v>2.0419839134150314E-3</v>
      </c>
      <c r="I86" s="99">
        <f>RES_hhdet_fech!I86/RES_summary!I$19</f>
        <v>2.5710069207395313E-3</v>
      </c>
      <c r="J86" s="99">
        <f>RES_hhdet_fech!J86/RES_summary!J$19</f>
        <v>3.0204135371762735E-3</v>
      </c>
      <c r="K86" s="99">
        <f>RES_hhdet_fech!K86/RES_summary!K$19</f>
        <v>3.2982528702476879E-3</v>
      </c>
      <c r="L86" s="99">
        <f>RES_hhdet_fech!L86/RES_summary!L$19</f>
        <v>7.0681104657588697E-3</v>
      </c>
      <c r="M86" s="99">
        <f>RES_hhdet_fech!M86/RES_summary!M$19</f>
        <v>4.9365525811749106E-3</v>
      </c>
      <c r="N86" s="99">
        <f>RES_hhdet_fech!N86/RES_summary!N$19</f>
        <v>4.1447109448058527E-3</v>
      </c>
      <c r="O86" s="99">
        <f>RES_hhdet_fech!O86/RES_summary!O$19</f>
        <v>4.1581788319014238E-3</v>
      </c>
      <c r="P86" s="99">
        <f>RES_hhdet_fech!P86/RES_summary!P$19</f>
        <v>5.1344225131405956E-3</v>
      </c>
      <c r="Q86" s="99">
        <f>RES_hhdet_fech!Q86/RES_summary!Q$19</f>
        <v>4.81777611172725E-3</v>
      </c>
      <c r="R86" s="99">
        <f>RES_hhdet_fech!R86/RES_summary!R$19</f>
        <v>5.5884987387288748E-3</v>
      </c>
      <c r="S86" s="99">
        <f>RES_hhdet_fech!S86/RES_summary!S$19</f>
        <v>5.9700032434739257E-3</v>
      </c>
      <c r="T86" s="99">
        <f>RES_hhdet_fech!T86/RES_summary!T$19</f>
        <v>8.4847260417664824E-3</v>
      </c>
      <c r="U86" s="99">
        <f>RES_hhdet_fech!U86/RES_summary!U$19</f>
        <v>6.0583777313940662E-3</v>
      </c>
      <c r="V86" s="99">
        <f>RES_hhdet_fech!V86/RES_summary!V$19</f>
        <v>6.8548779249752575E-3</v>
      </c>
      <c r="W86" s="99">
        <f>RES_hhdet_fech!W86/RES_summary!W$19</f>
        <v>1.1162717756961727E-2</v>
      </c>
      <c r="DA86" s="63" t="s">
        <v>2826</v>
      </c>
    </row>
    <row r="87" spans="1:105" ht="12" customHeight="1" x14ac:dyDescent="0.25">
      <c r="A87" s="121" t="s">
        <v>55</v>
      </c>
      <c r="B87" s="123">
        <v>42.020004762953754</v>
      </c>
      <c r="C87" s="123">
        <v>42.242621176750283</v>
      </c>
      <c r="D87" s="123">
        <v>39.843483622618912</v>
      </c>
      <c r="E87" s="123">
        <v>40.643506912317399</v>
      </c>
      <c r="F87" s="123">
        <v>39.874819839924918</v>
      </c>
      <c r="G87" s="123">
        <v>36.362071181238825</v>
      </c>
      <c r="H87" s="123">
        <v>34.909613604453618</v>
      </c>
      <c r="I87" s="123">
        <v>33.387033751925202</v>
      </c>
      <c r="J87" s="123">
        <v>30.857047327927312</v>
      </c>
      <c r="K87" s="123">
        <v>29.045531512486736</v>
      </c>
      <c r="L87" s="123">
        <v>29.229470017357077</v>
      </c>
      <c r="M87" s="123">
        <v>25.424707562790193</v>
      </c>
      <c r="N87" s="123">
        <v>26.744949175191447</v>
      </c>
      <c r="O87" s="123">
        <v>25.138824755008688</v>
      </c>
      <c r="P87" s="123">
        <v>24.102689166956612</v>
      </c>
      <c r="Q87" s="123">
        <v>23.00707115391771</v>
      </c>
      <c r="R87" s="123">
        <v>24.099435082037242</v>
      </c>
      <c r="S87" s="123">
        <v>24.099656600517605</v>
      </c>
      <c r="T87" s="123">
        <v>23.804581063057931</v>
      </c>
      <c r="U87" s="123">
        <v>22.736181903362912</v>
      </c>
      <c r="V87" s="123">
        <v>23.152371898944811</v>
      </c>
      <c r="W87" s="123">
        <v>22.631988393015433</v>
      </c>
      <c r="DA87" s="130" t="s">
        <v>2827</v>
      </c>
    </row>
    <row r="88" spans="1:105" ht="12" customHeight="1" x14ac:dyDescent="0.25">
      <c r="A88" s="97" t="s">
        <v>132</v>
      </c>
      <c r="B88" s="99">
        <v>43.038077991897659</v>
      </c>
      <c r="C88" s="99">
        <v>43.085099834551563</v>
      </c>
      <c r="D88" s="99">
        <v>40.501352474150416</v>
      </c>
      <c r="E88" s="99">
        <v>41.38833716005248</v>
      </c>
      <c r="F88" s="99">
        <v>40.566589479464284</v>
      </c>
      <c r="G88" s="99">
        <v>36.802440738680446</v>
      </c>
      <c r="H88" s="99">
        <v>35.215052253832454</v>
      </c>
      <c r="I88" s="99">
        <v>33.658472985884487</v>
      </c>
      <c r="J88" s="99">
        <v>31.012786947755629</v>
      </c>
      <c r="K88" s="99">
        <v>29.168737325766855</v>
      </c>
      <c r="L88" s="99">
        <v>29.281189960766184</v>
      </c>
      <c r="M88" s="99">
        <v>25.396333656064375</v>
      </c>
      <c r="N88" s="99">
        <v>26.741868178103996</v>
      </c>
      <c r="O88" s="99">
        <v>25.102752378619176</v>
      </c>
      <c r="P88" s="99">
        <v>24.131202337917628</v>
      </c>
      <c r="Q88" s="99">
        <v>22.992444554681338</v>
      </c>
      <c r="R88" s="99">
        <v>24.044041205664929</v>
      </c>
      <c r="S88" s="99">
        <v>24.070636347132606</v>
      </c>
      <c r="T88" s="99">
        <v>23.829546769531692</v>
      </c>
      <c r="U88" s="99">
        <v>22.661500687845656</v>
      </c>
      <c r="V88" s="99">
        <v>23.221523359283818</v>
      </c>
      <c r="W88" s="99">
        <v>22.559552782874128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31.526105982139519</v>
      </c>
      <c r="C96" s="102">
        <v>33.224320126179371</v>
      </c>
      <c r="D96" s="102">
        <v>32.362746749853066</v>
      </c>
      <c r="E96" s="102">
        <v>31.646152899547399</v>
      </c>
      <c r="F96" s="102">
        <v>30.969198801850357</v>
      </c>
      <c r="G96" s="102">
        <v>30.233385772859545</v>
      </c>
      <c r="H96" s="102">
        <v>30.319305547436873</v>
      </c>
      <c r="I96" s="102">
        <v>28.99775650062449</v>
      </c>
      <c r="J96" s="102">
        <v>28.160752604273849</v>
      </c>
      <c r="K96" s="102">
        <v>26.829935050910201</v>
      </c>
      <c r="L96" s="102">
        <v>28.276660020719749</v>
      </c>
      <c r="M96" s="102">
        <v>25.921189094456146</v>
      </c>
      <c r="N96" s="102">
        <v>26.799296366773696</v>
      </c>
      <c r="O96" s="102">
        <v>25.785357666908677</v>
      </c>
      <c r="P96" s="102">
        <v>23.574158219258404</v>
      </c>
      <c r="Q96" s="102">
        <v>23.265680655113083</v>
      </c>
      <c r="R96" s="102">
        <v>25.104629683488451</v>
      </c>
      <c r="S96" s="102">
        <v>24.640203074559182</v>
      </c>
      <c r="T96" s="102">
        <v>23.278832656139908</v>
      </c>
      <c r="U96" s="102">
        <v>24.043669565821386</v>
      </c>
      <c r="V96" s="102">
        <v>22.091923757270852</v>
      </c>
      <c r="W96" s="102">
        <v>23.713844707298094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2839</v>
      </c>
    </row>
    <row r="100" spans="1:105" ht="12" customHeight="1" x14ac:dyDescent="0.25">
      <c r="A100" s="121" t="s">
        <v>54</v>
      </c>
      <c r="B100" s="123">
        <v>21.729431669178375</v>
      </c>
      <c r="C100" s="123">
        <v>22.063931140381275</v>
      </c>
      <c r="D100" s="123">
        <v>18.27052499316639</v>
      </c>
      <c r="E100" s="123">
        <v>19.37338506672446</v>
      </c>
      <c r="F100" s="123">
        <v>19.297405305174411</v>
      </c>
      <c r="G100" s="123">
        <v>16.233656882325683</v>
      </c>
      <c r="H100" s="123">
        <v>16.655472362027197</v>
      </c>
      <c r="I100" s="123">
        <v>16.032206581332979</v>
      </c>
      <c r="J100" s="123">
        <v>15.606481698112091</v>
      </c>
      <c r="K100" s="123">
        <v>13.414613991181501</v>
      </c>
      <c r="L100" s="123">
        <v>15.500495059206287</v>
      </c>
      <c r="M100" s="123">
        <v>13.721229569492229</v>
      </c>
      <c r="N100" s="123">
        <v>14.111224224629694</v>
      </c>
      <c r="O100" s="123">
        <v>13.428269384503167</v>
      </c>
      <c r="P100" s="123">
        <v>13.171483174244777</v>
      </c>
      <c r="Q100" s="123">
        <v>13.247569278869378</v>
      </c>
      <c r="R100" s="123">
        <v>14.606935487329416</v>
      </c>
      <c r="S100" s="123">
        <v>14.648983819961636</v>
      </c>
      <c r="T100" s="123">
        <v>14.1579224255384</v>
      </c>
      <c r="U100" s="123">
        <v>14.17659850411834</v>
      </c>
      <c r="V100" s="123">
        <v>13.571129742086786</v>
      </c>
      <c r="W100" s="123">
        <v>13.628991319689865</v>
      </c>
      <c r="DA100" s="130" t="s">
        <v>2840</v>
      </c>
    </row>
    <row r="101" spans="1:105" ht="12" customHeight="1" x14ac:dyDescent="0.25">
      <c r="A101" s="97" t="s">
        <v>207</v>
      </c>
      <c r="B101" s="99">
        <v>23.474232612436577</v>
      </c>
      <c r="C101" s="99">
        <v>23.380164233058643</v>
      </c>
      <c r="D101" s="99">
        <v>19.315824810618388</v>
      </c>
      <c r="E101" s="99">
        <v>21.223078571324667</v>
      </c>
      <c r="F101" s="99">
        <v>21.073404030269131</v>
      </c>
      <c r="G101" s="99">
        <v>17.082579191361123</v>
      </c>
      <c r="H101" s="99">
        <v>17.315268758495222</v>
      </c>
      <c r="I101" s="99">
        <v>17.492943078325226</v>
      </c>
      <c r="J101" s="99">
        <v>17.044670806784723</v>
      </c>
      <c r="K101" s="99">
        <v>14.338477110121358</v>
      </c>
      <c r="L101" s="99">
        <v>16.784677729152996</v>
      </c>
      <c r="M101" s="99">
        <v>14.496173724794099</v>
      </c>
      <c r="N101" s="99">
        <v>15.169002145802416</v>
      </c>
      <c r="O101" s="99">
        <v>14.456041739631239</v>
      </c>
      <c r="P101" s="99">
        <v>14.347007219598352</v>
      </c>
      <c r="Q101" s="99">
        <v>14.308838167488597</v>
      </c>
      <c r="R101" s="99">
        <v>15.517548517013127</v>
      </c>
      <c r="S101" s="99">
        <v>15.853849258655975</v>
      </c>
      <c r="T101" s="99">
        <v>15.724389704576486</v>
      </c>
      <c r="U101" s="99">
        <v>15.182039723502522</v>
      </c>
      <c r="V101" s="99">
        <v>15.549392748885397</v>
      </c>
      <c r="W101" s="99">
        <v>15.218227070772903</v>
      </c>
      <c r="DA101" s="63" t="s">
        <v>2841</v>
      </c>
    </row>
    <row r="102" spans="1:105" ht="12" customHeight="1" x14ac:dyDescent="0.25">
      <c r="A102" s="97" t="s">
        <v>50</v>
      </c>
      <c r="B102" s="99">
        <v>22.459659901419702</v>
      </c>
      <c r="C102" s="99">
        <v>28.50150594910874</v>
      </c>
      <c r="D102" s="99">
        <v>14.918188500770485</v>
      </c>
      <c r="E102" s="99">
        <v>20.747508382660612</v>
      </c>
      <c r="F102" s="99">
        <v>22.033569728571717</v>
      </c>
      <c r="G102" s="99">
        <v>17.793402402369647</v>
      </c>
      <c r="H102" s="99">
        <v>18.94279835931049</v>
      </c>
      <c r="I102" s="99">
        <v>12.660175557957341</v>
      </c>
      <c r="J102" s="99">
        <v>16.707910379770215</v>
      </c>
      <c r="K102" s="99">
        <v>14.4841055031085</v>
      </c>
      <c r="L102" s="99">
        <v>17.160602350526744</v>
      </c>
      <c r="M102" s="99">
        <v>16.729255630533075</v>
      </c>
      <c r="N102" s="99">
        <v>13.150744861618064</v>
      </c>
      <c r="O102" s="99">
        <v>12.34484169324598</v>
      </c>
      <c r="P102" s="99">
        <v>13.740330565169238</v>
      </c>
      <c r="Q102" s="99">
        <v>14.280135951671943</v>
      </c>
      <c r="R102" s="99">
        <v>17.833536733805367</v>
      </c>
      <c r="S102" s="99">
        <v>17.633559263367715</v>
      </c>
      <c r="T102" s="99">
        <v>15.286628277886999</v>
      </c>
      <c r="U102" s="99">
        <v>18.144096149651418</v>
      </c>
      <c r="V102" s="99">
        <v>13.554425859873112</v>
      </c>
      <c r="W102" s="99">
        <v>14.402532551481469</v>
      </c>
      <c r="DA102" s="63" t="s">
        <v>2842</v>
      </c>
    </row>
    <row r="103" spans="1:105" ht="12" customHeight="1" x14ac:dyDescent="0.25">
      <c r="A103" s="109" t="s">
        <v>120</v>
      </c>
      <c r="B103" s="110">
        <v>18.313073065641927</v>
      </c>
      <c r="C103" s="110">
        <v>18.446710333108676</v>
      </c>
      <c r="D103" s="110">
        <v>16.652411612800819</v>
      </c>
      <c r="E103" s="110">
        <v>15.548388814184216</v>
      </c>
      <c r="F103" s="110">
        <v>15.353497845419181</v>
      </c>
      <c r="G103" s="110">
        <v>14.26645471016664</v>
      </c>
      <c r="H103" s="110">
        <v>14.994392842911802</v>
      </c>
      <c r="I103" s="110">
        <v>13.09990369940302</v>
      </c>
      <c r="J103" s="110">
        <v>12.239704111923539</v>
      </c>
      <c r="K103" s="110">
        <v>11.223334625168537</v>
      </c>
      <c r="L103" s="110">
        <v>12.203437609722233</v>
      </c>
      <c r="M103" s="110">
        <v>11.410370876874968</v>
      </c>
      <c r="N103" s="110">
        <v>11.676746949189472</v>
      </c>
      <c r="O103" s="110">
        <v>11.181032984831896</v>
      </c>
      <c r="P103" s="110">
        <v>10.374383866328731</v>
      </c>
      <c r="Q103" s="110">
        <v>10.728746904812702</v>
      </c>
      <c r="R103" s="110">
        <v>11.827122093781755</v>
      </c>
      <c r="S103" s="110">
        <v>11.528080401261738</v>
      </c>
      <c r="T103" s="110">
        <v>10.928335017057801</v>
      </c>
      <c r="U103" s="110">
        <v>11.459046624217882</v>
      </c>
      <c r="V103" s="110">
        <v>10.449119514838879</v>
      </c>
      <c r="W103" s="110">
        <v>11.167166373561809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256.08406501611273</v>
      </c>
      <c r="C124" s="118">
        <f t="shared" si="42"/>
        <v>262.26325826145222</v>
      </c>
      <c r="D124" s="118">
        <f t="shared" si="42"/>
        <v>256.19231876415034</v>
      </c>
      <c r="E124" s="118">
        <f t="shared" si="42"/>
        <v>243.59717031441409</v>
      </c>
      <c r="F124" s="118">
        <f t="shared" si="42"/>
        <v>239.94365330180452</v>
      </c>
      <c r="G124" s="118">
        <f t="shared" si="42"/>
        <v>246.22694638761158</v>
      </c>
      <c r="H124" s="118">
        <f t="shared" si="42"/>
        <v>247.20874572999466</v>
      </c>
      <c r="I124" s="118">
        <f t="shared" si="42"/>
        <v>249.50876141385004</v>
      </c>
      <c r="J124" s="118">
        <f t="shared" si="42"/>
        <v>237.81909463534575</v>
      </c>
      <c r="K124" s="118">
        <f t="shared" si="42"/>
        <v>244.40723742761904</v>
      </c>
      <c r="L124" s="118">
        <f t="shared" si="42"/>
        <v>266.62961876416813</v>
      </c>
      <c r="M124" s="118">
        <f t="shared" si="42"/>
        <v>248.36802198162462</v>
      </c>
      <c r="N124" s="118">
        <f t="shared" si="42"/>
        <v>255.44235806515181</v>
      </c>
      <c r="O124" s="118">
        <f t="shared" si="42"/>
        <v>250.69289499719414</v>
      </c>
      <c r="P124" s="118">
        <f t="shared" si="42"/>
        <v>231.46797334831643</v>
      </c>
      <c r="Q124" s="118">
        <f t="shared" si="42"/>
        <v>222.59884943619713</v>
      </c>
      <c r="R124" s="118">
        <f t="shared" ref="R124:V124" si="43">R125+R128+R130+R139</f>
        <v>243.31177599373666</v>
      </c>
      <c r="S124" s="118">
        <f t="shared" si="43"/>
        <v>239.33406113996497</v>
      </c>
      <c r="T124" s="118">
        <f t="shared" si="43"/>
        <v>239.46645626071836</v>
      </c>
      <c r="U124" s="118">
        <f t="shared" si="43"/>
        <v>235.47999021638665</v>
      </c>
      <c r="V124" s="118">
        <f t="shared" si="43"/>
        <v>224.89986597270598</v>
      </c>
      <c r="W124" s="118">
        <f t="shared" ref="W124" si="44">W125+W128+W130+W139</f>
        <v>230.50460993874881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211.89110140319124</v>
      </c>
      <c r="C125" s="123">
        <f t="shared" si="45"/>
        <v>216.29764964793316</v>
      </c>
      <c r="D125" s="123">
        <f t="shared" si="45"/>
        <v>212.84232223631699</v>
      </c>
      <c r="E125" s="123">
        <f t="shared" si="45"/>
        <v>202.92300989586167</v>
      </c>
      <c r="F125" s="123">
        <f t="shared" si="45"/>
        <v>199.22263022403015</v>
      </c>
      <c r="G125" s="123">
        <f t="shared" si="45"/>
        <v>205.06837929231008</v>
      </c>
      <c r="H125" s="123">
        <f t="shared" si="45"/>
        <v>204.40836810617716</v>
      </c>
      <c r="I125" s="123">
        <f t="shared" si="45"/>
        <v>213.47764404255395</v>
      </c>
      <c r="J125" s="123">
        <f t="shared" si="45"/>
        <v>203.50263119126944</v>
      </c>
      <c r="K125" s="123">
        <f t="shared" si="45"/>
        <v>211.95963302677549</v>
      </c>
      <c r="L125" s="123">
        <f t="shared" si="45"/>
        <v>231.30011863707756</v>
      </c>
      <c r="M125" s="123">
        <f t="shared" si="45"/>
        <v>215.07828979043936</v>
      </c>
      <c r="N125" s="123">
        <f t="shared" si="45"/>
        <v>221.76751152437186</v>
      </c>
      <c r="O125" s="123">
        <f t="shared" si="45"/>
        <v>217.96683634354014</v>
      </c>
      <c r="P125" s="123">
        <f t="shared" si="45"/>
        <v>200.94484597309523</v>
      </c>
      <c r="Q125" s="123">
        <f t="shared" si="45"/>
        <v>192.20972384699778</v>
      </c>
      <c r="R125" s="123">
        <f t="shared" ref="R125:V125" si="46">SUM(R126:R127)</f>
        <v>209.45591239900924</v>
      </c>
      <c r="S125" s="123">
        <f t="shared" si="46"/>
        <v>206.08226442095332</v>
      </c>
      <c r="T125" s="123">
        <f t="shared" si="46"/>
        <v>207.62500570919161</v>
      </c>
      <c r="U125" s="123">
        <f t="shared" si="46"/>
        <v>202.526008990934</v>
      </c>
      <c r="V125" s="123">
        <f t="shared" si="46"/>
        <v>194.54906275081331</v>
      </c>
      <c r="W125" s="123">
        <f t="shared" ref="W125" si="47">SUM(W126:W127)</f>
        <v>198.73812914874006</v>
      </c>
      <c r="DA125" s="130" t="s">
        <v>2863</v>
      </c>
    </row>
    <row r="126" spans="1:105" ht="12" customHeight="1" x14ac:dyDescent="0.25">
      <c r="A126" s="97" t="s">
        <v>203</v>
      </c>
      <c r="B126" s="99">
        <v>211.15858527966785</v>
      </c>
      <c r="C126" s="99">
        <v>215.56294855292248</v>
      </c>
      <c r="D126" s="99">
        <v>212.1328778738673</v>
      </c>
      <c r="E126" s="99">
        <v>202.25869085878881</v>
      </c>
      <c r="F126" s="99">
        <v>198.57820172157656</v>
      </c>
      <c r="G126" s="99">
        <v>204.41806995007519</v>
      </c>
      <c r="H126" s="99">
        <v>203.76657855979175</v>
      </c>
      <c r="I126" s="99">
        <v>212.81849298550208</v>
      </c>
      <c r="J126" s="99">
        <v>202.88329648428302</v>
      </c>
      <c r="K126" s="99">
        <v>211.32429336146924</v>
      </c>
      <c r="L126" s="99">
        <v>230.60138210524082</v>
      </c>
      <c r="M126" s="99">
        <v>214.43032252597737</v>
      </c>
      <c r="N126" s="99">
        <v>221.09788202944046</v>
      </c>
      <c r="O126" s="99">
        <v>217.30700456639428</v>
      </c>
      <c r="P126" s="99">
        <v>200.33851947152849</v>
      </c>
      <c r="Q126" s="99">
        <v>191.6296383379605</v>
      </c>
      <c r="R126" s="99">
        <v>208.82337151864041</v>
      </c>
      <c r="S126" s="99">
        <v>205.45524128807662</v>
      </c>
      <c r="T126" s="99">
        <v>206.98957962638062</v>
      </c>
      <c r="U126" s="99">
        <v>201.9004976711829</v>
      </c>
      <c r="V126" s="99">
        <v>193.94269484631968</v>
      </c>
      <c r="W126" s="99">
        <v>198.1152286421781</v>
      </c>
      <c r="DA126" s="63" t="s">
        <v>2864</v>
      </c>
    </row>
    <row r="127" spans="1:105" ht="12" customHeight="1" x14ac:dyDescent="0.25">
      <c r="A127" s="97" t="s">
        <v>53</v>
      </c>
      <c r="B127" s="99">
        <v>0.73251612352338846</v>
      </c>
      <c r="C127" s="99">
        <v>0.73470109501068415</v>
      </c>
      <c r="D127" s="99">
        <v>0.70944436244968301</v>
      </c>
      <c r="E127" s="99">
        <v>0.66431903707284601</v>
      </c>
      <c r="F127" s="99">
        <v>0.64442850245360028</v>
      </c>
      <c r="G127" s="99">
        <v>0.65030934223490178</v>
      </c>
      <c r="H127" s="99">
        <v>0.64178954638540786</v>
      </c>
      <c r="I127" s="99">
        <v>0.6591510570518726</v>
      </c>
      <c r="J127" s="99">
        <v>0.61933470698641491</v>
      </c>
      <c r="K127" s="99">
        <v>0.63533966530624997</v>
      </c>
      <c r="L127" s="99">
        <v>0.69873653183675077</v>
      </c>
      <c r="M127" s="99">
        <v>0.64796726446198427</v>
      </c>
      <c r="N127" s="99">
        <v>0.669629494931408</v>
      </c>
      <c r="O127" s="99">
        <v>0.65983177714586094</v>
      </c>
      <c r="P127" s="99">
        <v>0.6063265015667475</v>
      </c>
      <c r="Q127" s="99">
        <v>0.58008550903727429</v>
      </c>
      <c r="R127" s="99">
        <v>0.63254088036882339</v>
      </c>
      <c r="S127" s="99">
        <v>0.62702313287671418</v>
      </c>
      <c r="T127" s="99">
        <v>0.63542608281099877</v>
      </c>
      <c r="U127" s="99">
        <v>0.62551131975108887</v>
      </c>
      <c r="V127" s="99">
        <v>0.60636790449361844</v>
      </c>
      <c r="W127" s="99">
        <v>0.62290050656195883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3.6847542113854683E-4</v>
      </c>
      <c r="C128" s="123">
        <f t="shared" si="48"/>
        <v>4.8366688715638064E-4</v>
      </c>
      <c r="D128" s="123">
        <f t="shared" si="48"/>
        <v>6.2049426375672357E-4</v>
      </c>
      <c r="E128" s="123">
        <f t="shared" si="48"/>
        <v>7.1467497576541107E-4</v>
      </c>
      <c r="F128" s="123">
        <f t="shared" si="48"/>
        <v>1.0025387109794783E-3</v>
      </c>
      <c r="G128" s="123">
        <f t="shared" si="48"/>
        <v>1.4889557325168175E-3</v>
      </c>
      <c r="H128" s="123">
        <f t="shared" si="48"/>
        <v>1.8128283616653984E-3</v>
      </c>
      <c r="I128" s="123">
        <f t="shared" si="48"/>
        <v>2.060370820095261E-3</v>
      </c>
      <c r="J128" s="123">
        <f t="shared" si="48"/>
        <v>2.3125725440736422E-3</v>
      </c>
      <c r="K128" s="123">
        <f t="shared" si="48"/>
        <v>2.4181744381822504E-3</v>
      </c>
      <c r="L128" s="123">
        <f t="shared" si="48"/>
        <v>4.9628538881360601E-3</v>
      </c>
      <c r="M128" s="123">
        <f t="shared" si="48"/>
        <v>3.4051489369788107E-3</v>
      </c>
      <c r="N128" s="123">
        <f t="shared" si="48"/>
        <v>3.1867593351066234E-3</v>
      </c>
      <c r="O128" s="123">
        <f t="shared" si="48"/>
        <v>3.6572945436806354E-3</v>
      </c>
      <c r="P128" s="123">
        <f t="shared" si="48"/>
        <v>4.8137828570235771E-3</v>
      </c>
      <c r="Q128" s="123">
        <f t="shared" si="48"/>
        <v>4.722542747290422E-3</v>
      </c>
      <c r="R128" s="123">
        <f t="shared" si="48"/>
        <v>5.4793418842222739E-3</v>
      </c>
      <c r="S128" s="123">
        <f t="shared" si="48"/>
        <v>5.955585604105116E-3</v>
      </c>
      <c r="T128" s="123">
        <f t="shared" si="48"/>
        <v>8.6211438579685065E-3</v>
      </c>
      <c r="U128" s="123">
        <f t="shared" si="48"/>
        <v>6.118760540443316E-3</v>
      </c>
      <c r="V128" s="123">
        <f t="shared" si="48"/>
        <v>6.8575642553751629E-3</v>
      </c>
      <c r="W128" s="123">
        <f t="shared" si="48"/>
        <v>1.1007595980942994E-2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3.6847542113854683E-4</v>
      </c>
      <c r="C129" s="99">
        <f>RES_hhdet_fech!C129/RES_summary!C$19</f>
        <v>4.8366688715638064E-4</v>
      </c>
      <c r="D129" s="99">
        <f>RES_hhdet_fech!D129/RES_summary!D$19</f>
        <v>6.2049426375672357E-4</v>
      </c>
      <c r="E129" s="99">
        <f>RES_hhdet_fech!E129/RES_summary!E$19</f>
        <v>7.1467497576541107E-4</v>
      </c>
      <c r="F129" s="99">
        <f>RES_hhdet_fech!F129/RES_summary!F$19</f>
        <v>1.0025387109794783E-3</v>
      </c>
      <c r="G129" s="99">
        <f>RES_hhdet_fech!G129/RES_summary!G$19</f>
        <v>1.4889557325168175E-3</v>
      </c>
      <c r="H129" s="99">
        <f>RES_hhdet_fech!H129/RES_summary!H$19</f>
        <v>1.8128283616653984E-3</v>
      </c>
      <c r="I129" s="99">
        <f>RES_hhdet_fech!I129/RES_summary!I$19</f>
        <v>2.060370820095261E-3</v>
      </c>
      <c r="J129" s="99">
        <f>RES_hhdet_fech!J129/RES_summary!J$19</f>
        <v>2.3125725440736422E-3</v>
      </c>
      <c r="K129" s="99">
        <f>RES_hhdet_fech!K129/RES_summary!K$19</f>
        <v>2.4181744381822504E-3</v>
      </c>
      <c r="L129" s="99">
        <f>RES_hhdet_fech!L129/RES_summary!L$19</f>
        <v>4.9628538881360601E-3</v>
      </c>
      <c r="M129" s="99">
        <f>RES_hhdet_fech!M129/RES_summary!M$19</f>
        <v>3.4051489369788107E-3</v>
      </c>
      <c r="N129" s="99">
        <f>RES_hhdet_fech!N129/RES_summary!N$19</f>
        <v>3.1867593351066234E-3</v>
      </c>
      <c r="O129" s="99">
        <f>RES_hhdet_fech!O129/RES_summary!O$19</f>
        <v>3.6572945436806354E-3</v>
      </c>
      <c r="P129" s="99">
        <f>RES_hhdet_fech!P129/RES_summary!P$19</f>
        <v>4.8137828570235771E-3</v>
      </c>
      <c r="Q129" s="99">
        <f>RES_hhdet_fech!Q129/RES_summary!Q$19</f>
        <v>4.722542747290422E-3</v>
      </c>
      <c r="R129" s="99">
        <f>RES_hhdet_fech!R129/RES_summary!R$19</f>
        <v>5.4793418842222739E-3</v>
      </c>
      <c r="S129" s="99">
        <f>RES_hhdet_fech!S129/RES_summary!S$19</f>
        <v>5.955585604105116E-3</v>
      </c>
      <c r="T129" s="99">
        <f>RES_hhdet_fech!T129/RES_summary!T$19</f>
        <v>8.6211438579685065E-3</v>
      </c>
      <c r="U129" s="99">
        <f>RES_hhdet_fech!U129/RES_summary!U$19</f>
        <v>6.118760540443316E-3</v>
      </c>
      <c r="V129" s="99">
        <f>RES_hhdet_fech!V129/RES_summary!V$19</f>
        <v>6.8575642553751629E-3</v>
      </c>
      <c r="W129" s="99">
        <f>RES_hhdet_fech!W129/RES_summary!W$19</f>
        <v>1.1007595980942994E-2</v>
      </c>
      <c r="DA129" s="63" t="s">
        <v>2867</v>
      </c>
    </row>
    <row r="130" spans="1:105" ht="12" customHeight="1" x14ac:dyDescent="0.25">
      <c r="A130" s="121" t="s">
        <v>55</v>
      </c>
      <c r="B130" s="123">
        <v>25.29755100520163</v>
      </c>
      <c r="C130" s="123">
        <v>26.275381196561948</v>
      </c>
      <c r="D130" s="123">
        <v>26.88118066726496</v>
      </c>
      <c r="E130" s="123">
        <v>24.608988040667889</v>
      </c>
      <c r="F130" s="123">
        <v>24.748510244251314</v>
      </c>
      <c r="G130" s="123">
        <v>26.582048962492308</v>
      </c>
      <c r="H130" s="123">
        <v>27.472372892515402</v>
      </c>
      <c r="I130" s="123">
        <v>22.950788064093942</v>
      </c>
      <c r="J130" s="123">
        <v>21.63725676907065</v>
      </c>
      <c r="K130" s="123">
        <v>20.847427721673551</v>
      </c>
      <c r="L130" s="123">
        <v>22.490614588397388</v>
      </c>
      <c r="M130" s="123">
        <v>21.191231622557385</v>
      </c>
      <c r="N130" s="123">
        <v>21.824530969590914</v>
      </c>
      <c r="O130" s="123">
        <v>21.396095893315362</v>
      </c>
      <c r="P130" s="123">
        <v>19.610973239439332</v>
      </c>
      <c r="Q130" s="123">
        <v>18.982150187232428</v>
      </c>
      <c r="R130" s="123">
        <v>20.800411421548013</v>
      </c>
      <c r="S130" s="123">
        <v>20.538315841632837</v>
      </c>
      <c r="T130" s="123">
        <v>20.128800742432649</v>
      </c>
      <c r="U130" s="123">
        <v>20.438712030636104</v>
      </c>
      <c r="V130" s="123">
        <v>19.524492318477819</v>
      </c>
      <c r="W130" s="123">
        <v>20.251626743781948</v>
      </c>
      <c r="DA130" s="130" t="s">
        <v>2868</v>
      </c>
    </row>
    <row r="131" spans="1:105" ht="12" customHeight="1" x14ac:dyDescent="0.25">
      <c r="A131" s="97" t="s">
        <v>128</v>
      </c>
      <c r="B131" s="99">
        <v>25.232286404803904</v>
      </c>
      <c r="C131" s="99">
        <v>26.175656760744069</v>
      </c>
      <c r="D131" s="99">
        <v>26.808012252725245</v>
      </c>
      <c r="E131" s="99">
        <v>24.511833283131171</v>
      </c>
      <c r="F131" s="99">
        <v>24.645353131656439</v>
      </c>
      <c r="G131" s="99">
        <v>26.53000637626991</v>
      </c>
      <c r="H131" s="99">
        <v>27.429980220099257</v>
      </c>
      <c r="I131" s="99">
        <v>22.856676265765</v>
      </c>
      <c r="J131" s="99">
        <v>21.530912514976777</v>
      </c>
      <c r="K131" s="99">
        <v>20.743370967293675</v>
      </c>
      <c r="L131" s="99">
        <v>22.368839240667992</v>
      </c>
      <c r="M131" s="99">
        <v>21.09870234227694</v>
      </c>
      <c r="N131" s="99">
        <v>21.736091895328176</v>
      </c>
      <c r="O131" s="99">
        <v>21.315909912383685</v>
      </c>
      <c r="P131" s="99">
        <v>19.537735445229256</v>
      </c>
      <c r="Q131" s="99">
        <v>18.902631715483576</v>
      </c>
      <c r="R131" s="99">
        <v>20.725212139561823</v>
      </c>
      <c r="S131" s="99">
        <v>20.472515943418522</v>
      </c>
      <c r="T131" s="99">
        <v>20.078294457001221</v>
      </c>
      <c r="U131" s="99">
        <v>20.378893832121967</v>
      </c>
      <c r="V131" s="99">
        <v>19.485606800360465</v>
      </c>
      <c r="W131" s="99">
        <v>20.186456977091265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31.526105982139519</v>
      </c>
      <c r="C135" s="102">
        <v>32.84282822976359</v>
      </c>
      <c r="D135" s="102">
        <v>32.104450132015351</v>
      </c>
      <c r="E135" s="102">
        <v>31.447760458157383</v>
      </c>
      <c r="F135" s="102">
        <v>30.709651462364786</v>
      </c>
      <c r="G135" s="102">
        <v>30.08184290729508</v>
      </c>
      <c r="H135" s="102">
        <v>30.36297252856081</v>
      </c>
      <c r="I135" s="102">
        <v>29.085779142290818</v>
      </c>
      <c r="J135" s="102">
        <v>28.18904301450458</v>
      </c>
      <c r="K135" s="102">
        <v>26.774249221140675</v>
      </c>
      <c r="L135" s="102">
        <v>28.184914173311846</v>
      </c>
      <c r="M135" s="102">
        <v>25.922440571192418</v>
      </c>
      <c r="N135" s="102">
        <v>26.866743563980918</v>
      </c>
      <c r="O135" s="102">
        <v>25.967940924722669</v>
      </c>
      <c r="P135" s="102">
        <v>23.781298889213936</v>
      </c>
      <c r="Q135" s="102">
        <v>23.470022586917541</v>
      </c>
      <c r="R135" s="102">
        <v>25.005604295696759</v>
      </c>
      <c r="S135" s="102">
        <v>24.240932954474253</v>
      </c>
      <c r="T135" s="102">
        <v>22.451123905070578</v>
      </c>
      <c r="U135" s="102">
        <v>23.834114468766735</v>
      </c>
      <c r="V135" s="102">
        <v>22.31688120479075</v>
      </c>
      <c r="W135" s="102">
        <v>23.960770544074538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18.89504413229875</v>
      </c>
      <c r="C139" s="123">
        <v>19.689743750069951</v>
      </c>
      <c r="D139" s="123">
        <v>16.468195366304652</v>
      </c>
      <c r="E139" s="123">
        <v>16.064457702908751</v>
      </c>
      <c r="F139" s="123">
        <v>15.97151029481206</v>
      </c>
      <c r="G139" s="123">
        <v>14.575029177076669</v>
      </c>
      <c r="H139" s="123">
        <v>15.326191902940428</v>
      </c>
      <c r="I139" s="123">
        <v>13.078268936382086</v>
      </c>
      <c r="J139" s="123">
        <v>12.676894102461578</v>
      </c>
      <c r="K139" s="123">
        <v>11.597758504731805</v>
      </c>
      <c r="L139" s="123">
        <v>12.833922684805014</v>
      </c>
      <c r="M139" s="123">
        <v>12.095095419690878</v>
      </c>
      <c r="N139" s="123">
        <v>11.847128811853926</v>
      </c>
      <c r="O139" s="123">
        <v>11.326305465794977</v>
      </c>
      <c r="P139" s="123">
        <v>10.907340352924862</v>
      </c>
      <c r="Q139" s="123">
        <v>11.402252859219642</v>
      </c>
      <c r="R139" s="123">
        <v>13.049972831295195</v>
      </c>
      <c r="S139" s="123">
        <v>12.707525291774717</v>
      </c>
      <c r="T139" s="123">
        <v>11.704028665236127</v>
      </c>
      <c r="U139" s="123">
        <v>12.509150434276098</v>
      </c>
      <c r="V139" s="123">
        <v>10.81945333915948</v>
      </c>
      <c r="W139" s="123">
        <v>11.503846450245877</v>
      </c>
      <c r="DA139" s="130" t="s">
        <v>2877</v>
      </c>
    </row>
    <row r="140" spans="1:105" ht="12" customHeight="1" x14ac:dyDescent="0.25">
      <c r="A140" s="97" t="s">
        <v>50</v>
      </c>
      <c r="B140" s="99">
        <v>22.459659901419705</v>
      </c>
      <c r="C140" s="99">
        <v>28.488985495636022</v>
      </c>
      <c r="D140" s="99">
        <v>14.910425492580822</v>
      </c>
      <c r="E140" s="99">
        <v>20.743619154035237</v>
      </c>
      <c r="F140" s="99">
        <v>22.024342209565891</v>
      </c>
      <c r="G140" s="99">
        <v>17.788710975044836</v>
      </c>
      <c r="H140" s="99">
        <v>18.947655567336326</v>
      </c>
      <c r="I140" s="99">
        <v>12.672182747869238</v>
      </c>
      <c r="J140" s="99">
        <v>16.725195557513818</v>
      </c>
      <c r="K140" s="99">
        <v>14.497113389079633</v>
      </c>
      <c r="L140" s="99">
        <v>17.165654499092181</v>
      </c>
      <c r="M140" s="99">
        <v>16.726820504212725</v>
      </c>
      <c r="N140" s="99">
        <v>13.144574628928693</v>
      </c>
      <c r="O140" s="99">
        <v>12.339361724833481</v>
      </c>
      <c r="P140" s="99">
        <v>13.740458843049199</v>
      </c>
      <c r="Q140" s="99">
        <v>14.281860953529282</v>
      </c>
      <c r="R140" s="99">
        <v>17.83334079874334</v>
      </c>
      <c r="S140" s="99">
        <v>17.619779548634771</v>
      </c>
      <c r="T140" s="99">
        <v>15.254183247959379</v>
      </c>
      <c r="U140" s="99">
        <v>18.091893819876205</v>
      </c>
      <c r="V140" s="99">
        <v>13.511312398925945</v>
      </c>
      <c r="W140" s="99">
        <v>14.354460564950038</v>
      </c>
      <c r="DA140" s="63" t="s">
        <v>2878</v>
      </c>
    </row>
    <row r="141" spans="1:105" ht="12" customHeight="1" x14ac:dyDescent="0.25">
      <c r="A141" s="109" t="s">
        <v>120</v>
      </c>
      <c r="B141" s="110">
        <v>18.313073065641934</v>
      </c>
      <c r="C141" s="110">
        <v>18.41952982738437</v>
      </c>
      <c r="D141" s="110">
        <v>16.647562540111871</v>
      </c>
      <c r="E141" s="110">
        <v>15.549602441686885</v>
      </c>
      <c r="F141" s="110">
        <v>15.350486466178943</v>
      </c>
      <c r="G141" s="110">
        <v>14.265012400509228</v>
      </c>
      <c r="H141" s="110">
        <v>14.998788728207787</v>
      </c>
      <c r="I141" s="110">
        <v>13.115190300164633</v>
      </c>
      <c r="J141" s="110">
        <v>12.25665259858881</v>
      </c>
      <c r="K141" s="110">
        <v>11.238620863836738</v>
      </c>
      <c r="L141" s="110">
        <v>12.210591114738568</v>
      </c>
      <c r="M141" s="110">
        <v>11.406065133392342</v>
      </c>
      <c r="N141" s="110">
        <v>11.660577884329802</v>
      </c>
      <c r="O141" s="110">
        <v>11.16952131686357</v>
      </c>
      <c r="P141" s="110">
        <v>10.394563830202276</v>
      </c>
      <c r="Q141" s="110">
        <v>10.787601565551507</v>
      </c>
      <c r="R141" s="110">
        <v>11.900961413901978</v>
      </c>
      <c r="S141" s="110">
        <v>11.561094395958133</v>
      </c>
      <c r="T141" s="110">
        <v>10.895253217126475</v>
      </c>
      <c r="U141" s="110">
        <v>11.388706660315792</v>
      </c>
      <c r="V141" s="110">
        <v>10.401254635958662</v>
      </c>
      <c r="W141" s="110">
        <v>11.155937617119912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2881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0</v>
      </c>
      <c r="S147" s="99">
        <f>RES_hhdet_fech!S147/RES_summary!S$19</f>
        <v>0</v>
      </c>
      <c r="T147" s="99">
        <f>RES_hhdet_fech!T147/RES_summary!T$19</f>
        <v>0</v>
      </c>
      <c r="U147" s="99">
        <f>RES_hhdet_fech!U147/RES_summary!U$19</f>
        <v>0</v>
      </c>
      <c r="V147" s="99">
        <f>RES_hhdet_fech!V147/RES_summary!V$19</f>
        <v>0</v>
      </c>
      <c r="W147" s="99">
        <f>RES_hhdet_fech!W147/RES_summary!W$19</f>
        <v>0</v>
      </c>
      <c r="DA147" s="63" t="s">
        <v>2884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2893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256.70356323461675</v>
      </c>
      <c r="C161" s="118">
        <f t="shared" si="54"/>
        <v>308.91113284269846</v>
      </c>
      <c r="D161" s="118">
        <f t="shared" si="54"/>
        <v>281.35019027660763</v>
      </c>
      <c r="E161" s="118">
        <f t="shared" si="54"/>
        <v>273.3642921560197</v>
      </c>
      <c r="F161" s="118">
        <f t="shared" si="54"/>
        <v>267.84336410220686</v>
      </c>
      <c r="G161" s="118">
        <f t="shared" si="54"/>
        <v>258.83803644896494</v>
      </c>
      <c r="H161" s="118">
        <f t="shared" si="54"/>
        <v>239.75563628994956</v>
      </c>
      <c r="I161" s="118">
        <f t="shared" si="54"/>
        <v>281.75424052002211</v>
      </c>
      <c r="J161" s="118">
        <f t="shared" si="54"/>
        <v>275.1797400703</v>
      </c>
      <c r="K161" s="118">
        <f t="shared" si="54"/>
        <v>272.39027983410006</v>
      </c>
      <c r="L161" s="118">
        <f t="shared" si="54"/>
        <v>318.74676111684659</v>
      </c>
      <c r="M161" s="118">
        <f t="shared" si="54"/>
        <v>271.16346269772362</v>
      </c>
      <c r="N161" s="118">
        <f t="shared" si="54"/>
        <v>274.26485472275914</v>
      </c>
      <c r="O161" s="118">
        <f t="shared" si="54"/>
        <v>267.47260476474577</v>
      </c>
      <c r="P161" s="118">
        <f t="shared" si="54"/>
        <v>252.97027092153655</v>
      </c>
      <c r="Q161" s="118">
        <f t="shared" si="54"/>
        <v>243.91162174194167</v>
      </c>
      <c r="R161" s="118">
        <f t="shared" ref="R161:V161" si="55">R162+R164+R166+R175</f>
        <v>257.59532171816227</v>
      </c>
      <c r="S161" s="118">
        <f t="shared" si="55"/>
        <v>246.91056244265604</v>
      </c>
      <c r="T161" s="118">
        <f t="shared" si="55"/>
        <v>292.96453976646535</v>
      </c>
      <c r="U161" s="118">
        <f t="shared" si="55"/>
        <v>243.4356701537115</v>
      </c>
      <c r="V161" s="118">
        <f t="shared" si="55"/>
        <v>227.4121057724243</v>
      </c>
      <c r="W161" s="118">
        <f t="shared" ref="W161" si="56">W162+W164+W166+W175</f>
        <v>250.31767969025708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206.28068624017115</v>
      </c>
      <c r="C162" s="123">
        <f t="shared" si="57"/>
        <v>256.01725415469127</v>
      </c>
      <c r="D162" s="123">
        <f t="shared" si="57"/>
        <v>232.56631379061577</v>
      </c>
      <c r="E162" s="123">
        <f t="shared" si="57"/>
        <v>225.70209709519983</v>
      </c>
      <c r="F162" s="123">
        <f t="shared" si="57"/>
        <v>220.96576673634061</v>
      </c>
      <c r="G162" s="123">
        <f t="shared" si="57"/>
        <v>214.12405934264262</v>
      </c>
      <c r="H162" s="123">
        <f t="shared" si="57"/>
        <v>194.15060157932098</v>
      </c>
      <c r="I162" s="123">
        <f t="shared" si="57"/>
        <v>239.71853005901306</v>
      </c>
      <c r="J162" s="123">
        <f t="shared" si="57"/>
        <v>234.35977818266002</v>
      </c>
      <c r="K162" s="123">
        <f t="shared" si="57"/>
        <v>233.97201687480288</v>
      </c>
      <c r="L162" s="123">
        <f t="shared" si="57"/>
        <v>277.59807958394299</v>
      </c>
      <c r="M162" s="123">
        <f t="shared" si="57"/>
        <v>233.04408837507327</v>
      </c>
      <c r="N162" s="123">
        <f t="shared" si="57"/>
        <v>235.49254901079064</v>
      </c>
      <c r="O162" s="123">
        <f t="shared" si="57"/>
        <v>230.22686507803797</v>
      </c>
      <c r="P162" s="123">
        <f t="shared" si="57"/>
        <v>218.27096743012729</v>
      </c>
      <c r="Q162" s="123">
        <f t="shared" si="57"/>
        <v>208.95215351894089</v>
      </c>
      <c r="R162" s="123">
        <f t="shared" si="57"/>
        <v>219.2703151086331</v>
      </c>
      <c r="S162" s="123">
        <f t="shared" si="57"/>
        <v>209.46607076812359</v>
      </c>
      <c r="T162" s="123">
        <f t="shared" si="57"/>
        <v>258.03081683830806</v>
      </c>
      <c r="U162" s="123">
        <f t="shared" si="57"/>
        <v>206.3359077746089</v>
      </c>
      <c r="V162" s="123">
        <f t="shared" si="57"/>
        <v>193.88704649013005</v>
      </c>
      <c r="W162" s="123">
        <f t="shared" si="57"/>
        <v>214.50128956695755</v>
      </c>
      <c r="DA162" s="130" t="s">
        <v>2898</v>
      </c>
    </row>
    <row r="163" spans="1:105" ht="12" customHeight="1" x14ac:dyDescent="0.25">
      <c r="A163" s="97" t="s">
        <v>53</v>
      </c>
      <c r="B163" s="110">
        <v>206.28068624017115</v>
      </c>
      <c r="C163" s="110">
        <v>256.01725415469127</v>
      </c>
      <c r="D163" s="110">
        <v>232.56631379061577</v>
      </c>
      <c r="E163" s="110">
        <v>225.70209709519983</v>
      </c>
      <c r="F163" s="110">
        <v>220.96576673634061</v>
      </c>
      <c r="G163" s="110">
        <v>214.12405934264262</v>
      </c>
      <c r="H163" s="110">
        <v>194.15060157932098</v>
      </c>
      <c r="I163" s="110">
        <v>239.71853005901306</v>
      </c>
      <c r="J163" s="110">
        <v>234.35977818266002</v>
      </c>
      <c r="K163" s="110">
        <v>233.97201687480288</v>
      </c>
      <c r="L163" s="110">
        <v>277.59807958394299</v>
      </c>
      <c r="M163" s="110">
        <v>233.04408837507327</v>
      </c>
      <c r="N163" s="110">
        <v>235.49254901079064</v>
      </c>
      <c r="O163" s="110">
        <v>230.22686507803797</v>
      </c>
      <c r="P163" s="110">
        <v>218.27096743012729</v>
      </c>
      <c r="Q163" s="110">
        <v>208.95215351894089</v>
      </c>
      <c r="R163" s="110">
        <v>219.2703151086331</v>
      </c>
      <c r="S163" s="110">
        <v>209.46607076812359</v>
      </c>
      <c r="T163" s="110">
        <v>258.03081683830806</v>
      </c>
      <c r="U163" s="110">
        <v>206.3359077746089</v>
      </c>
      <c r="V163" s="110">
        <v>193.88704649013005</v>
      </c>
      <c r="W163" s="110">
        <v>214.50128956695755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1.8315438401749484E-3</v>
      </c>
      <c r="C164" s="123">
        <f t="shared" si="58"/>
        <v>2.0896843329958215E-3</v>
      </c>
      <c r="D164" s="123">
        <f t="shared" si="58"/>
        <v>2.3756696591056962E-3</v>
      </c>
      <c r="E164" s="123">
        <f t="shared" si="58"/>
        <v>2.3243024414194811E-3</v>
      </c>
      <c r="F164" s="123">
        <f t="shared" si="58"/>
        <v>2.5489796206568734E-3</v>
      </c>
      <c r="G164" s="123">
        <f t="shared" si="58"/>
        <v>3.0029022802713968E-3</v>
      </c>
      <c r="H164" s="123">
        <f t="shared" si="58"/>
        <v>3.9600086585708733E-3</v>
      </c>
      <c r="I164" s="123">
        <f t="shared" si="58"/>
        <v>4.9883913442967387E-3</v>
      </c>
      <c r="J164" s="123">
        <f t="shared" si="58"/>
        <v>6.8821107419559805E-3</v>
      </c>
      <c r="K164" s="123">
        <f t="shared" si="58"/>
        <v>8.3095149379994251E-3</v>
      </c>
      <c r="L164" s="123">
        <f t="shared" si="58"/>
        <v>1.9621805895524955E-2</v>
      </c>
      <c r="M164" s="123">
        <f t="shared" si="58"/>
        <v>1.4174262205668557E-2</v>
      </c>
      <c r="N164" s="123">
        <f t="shared" si="58"/>
        <v>1.2032726833865104E-2</v>
      </c>
      <c r="O164" s="123">
        <f t="shared" si="58"/>
        <v>1.1502239089233984E-2</v>
      </c>
      <c r="P164" s="123">
        <f t="shared" si="58"/>
        <v>1.2044219930917218E-2</v>
      </c>
      <c r="Q164" s="123">
        <f t="shared" si="58"/>
        <v>9.946236568994779E-3</v>
      </c>
      <c r="R164" s="123">
        <f t="shared" si="58"/>
        <v>1.0416211293902352E-2</v>
      </c>
      <c r="S164" s="123">
        <f t="shared" si="58"/>
        <v>1.1468013015773377E-2</v>
      </c>
      <c r="T164" s="123">
        <f t="shared" si="58"/>
        <v>1.8666218751792783E-2</v>
      </c>
      <c r="U164" s="123">
        <f t="shared" si="58"/>
        <v>1.5653194574407055E-2</v>
      </c>
      <c r="V164" s="123">
        <f t="shared" si="58"/>
        <v>1.9838410754562399E-2</v>
      </c>
      <c r="W164" s="123">
        <f t="shared" si="58"/>
        <v>3.591939156465998E-2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1.8315438401749484E-3</v>
      </c>
      <c r="C165" s="99">
        <f>RES_hhdet_fech!C165/RES_summary!C$19</f>
        <v>2.0896843329958215E-3</v>
      </c>
      <c r="D165" s="99">
        <f>RES_hhdet_fech!D165/RES_summary!D$19</f>
        <v>2.3756696591056962E-3</v>
      </c>
      <c r="E165" s="99">
        <f>RES_hhdet_fech!E165/RES_summary!E$19</f>
        <v>2.3243024414194811E-3</v>
      </c>
      <c r="F165" s="99">
        <f>RES_hhdet_fech!F165/RES_summary!F$19</f>
        <v>2.5489796206568734E-3</v>
      </c>
      <c r="G165" s="99">
        <f>RES_hhdet_fech!G165/RES_summary!G$19</f>
        <v>3.0029022802713968E-3</v>
      </c>
      <c r="H165" s="99">
        <f>RES_hhdet_fech!H165/RES_summary!H$19</f>
        <v>3.9600086585708733E-3</v>
      </c>
      <c r="I165" s="99">
        <f>RES_hhdet_fech!I165/RES_summary!I$19</f>
        <v>4.9883913442967387E-3</v>
      </c>
      <c r="J165" s="99">
        <f>RES_hhdet_fech!J165/RES_summary!J$19</f>
        <v>6.8821107419559805E-3</v>
      </c>
      <c r="K165" s="99">
        <f>RES_hhdet_fech!K165/RES_summary!K$19</f>
        <v>8.3095149379994251E-3</v>
      </c>
      <c r="L165" s="99">
        <f>RES_hhdet_fech!L165/RES_summary!L$19</f>
        <v>1.9621805895524955E-2</v>
      </c>
      <c r="M165" s="99">
        <f>RES_hhdet_fech!M165/RES_summary!M$19</f>
        <v>1.4174262205668557E-2</v>
      </c>
      <c r="N165" s="99">
        <f>RES_hhdet_fech!N165/RES_summary!N$19</f>
        <v>1.2032726833865104E-2</v>
      </c>
      <c r="O165" s="99">
        <f>RES_hhdet_fech!O165/RES_summary!O$19</f>
        <v>1.1502239089233984E-2</v>
      </c>
      <c r="P165" s="99">
        <f>RES_hhdet_fech!P165/RES_summary!P$19</f>
        <v>1.2044219930917218E-2</v>
      </c>
      <c r="Q165" s="99">
        <f>RES_hhdet_fech!Q165/RES_summary!Q$19</f>
        <v>9.946236568994779E-3</v>
      </c>
      <c r="R165" s="99">
        <f>RES_hhdet_fech!R165/RES_summary!R$19</f>
        <v>1.0416211293902352E-2</v>
      </c>
      <c r="S165" s="99">
        <f>RES_hhdet_fech!S165/RES_summary!S$19</f>
        <v>1.1468013015773377E-2</v>
      </c>
      <c r="T165" s="99">
        <f>RES_hhdet_fech!T165/RES_summary!T$19</f>
        <v>1.8666218751792783E-2</v>
      </c>
      <c r="U165" s="99">
        <f>RES_hhdet_fech!U165/RES_summary!U$19</f>
        <v>1.5653194574407055E-2</v>
      </c>
      <c r="V165" s="99">
        <f>RES_hhdet_fech!V165/RES_summary!V$19</f>
        <v>1.9838410754562399E-2</v>
      </c>
      <c r="W165" s="99">
        <f>RES_hhdet_fech!W165/RES_summary!W$19</f>
        <v>3.591939156465998E-2</v>
      </c>
      <c r="DA165" s="63" t="s">
        <v>2901</v>
      </c>
    </row>
    <row r="166" spans="1:105" ht="12" customHeight="1" x14ac:dyDescent="0.25">
      <c r="A166" s="121" t="s">
        <v>55</v>
      </c>
      <c r="B166" s="123">
        <v>31.526105982139516</v>
      </c>
      <c r="C166" s="123">
        <v>33.175869695883144</v>
      </c>
      <c r="D166" s="123">
        <v>32.310252020162146</v>
      </c>
      <c r="E166" s="123">
        <v>31.593462778157413</v>
      </c>
      <c r="F166" s="123">
        <v>30.902638647085254</v>
      </c>
      <c r="G166" s="123">
        <v>30.143386156114936</v>
      </c>
      <c r="H166" s="123">
        <v>30.27883551677872</v>
      </c>
      <c r="I166" s="123">
        <v>28.97916627269317</v>
      </c>
      <c r="J166" s="123">
        <v>28.110386710024574</v>
      </c>
      <c r="K166" s="123">
        <v>26.799717205434423</v>
      </c>
      <c r="L166" s="123">
        <v>28.286400439912683</v>
      </c>
      <c r="M166" s="123">
        <v>25.993948746008751</v>
      </c>
      <c r="N166" s="123">
        <v>26.892797160558171</v>
      </c>
      <c r="O166" s="123">
        <v>25.887611376747767</v>
      </c>
      <c r="P166" s="123">
        <v>23.729363224447731</v>
      </c>
      <c r="Q166" s="123">
        <v>23.470570953358497</v>
      </c>
      <c r="R166" s="123">
        <v>25.131800928537444</v>
      </c>
      <c r="S166" s="123">
        <v>24.595181679753502</v>
      </c>
      <c r="T166" s="123">
        <v>23.117212609274265</v>
      </c>
      <c r="U166" s="123">
        <v>24.385292181389595</v>
      </c>
      <c r="V166" s="123">
        <v>22.596753863319037</v>
      </c>
      <c r="W166" s="123">
        <v>24.219421384442693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31.526105982139516</v>
      </c>
      <c r="C171" s="102">
        <v>33.175869695883144</v>
      </c>
      <c r="D171" s="102">
        <v>32.310252020162146</v>
      </c>
      <c r="E171" s="102">
        <v>31.593462778157413</v>
      </c>
      <c r="F171" s="102">
        <v>30.902638647085254</v>
      </c>
      <c r="G171" s="102">
        <v>30.143386156114936</v>
      </c>
      <c r="H171" s="102">
        <v>30.27883551677872</v>
      </c>
      <c r="I171" s="102">
        <v>28.97916627269317</v>
      </c>
      <c r="J171" s="102">
        <v>28.110386710024574</v>
      </c>
      <c r="K171" s="102">
        <v>26.799717205434423</v>
      </c>
      <c r="L171" s="102">
        <v>28.286400439912683</v>
      </c>
      <c r="M171" s="102">
        <v>25.993948746008751</v>
      </c>
      <c r="N171" s="102">
        <v>26.892797160558171</v>
      </c>
      <c r="O171" s="102">
        <v>25.887611376747767</v>
      </c>
      <c r="P171" s="102">
        <v>23.729363224447731</v>
      </c>
      <c r="Q171" s="102">
        <v>23.470570953358497</v>
      </c>
      <c r="R171" s="102">
        <v>25.131800928537444</v>
      </c>
      <c r="S171" s="102">
        <v>24.595181679753502</v>
      </c>
      <c r="T171" s="102">
        <v>23.117212609274265</v>
      </c>
      <c r="U171" s="102">
        <v>24.385292181389595</v>
      </c>
      <c r="V171" s="102">
        <v>22.596753863319037</v>
      </c>
      <c r="W171" s="102">
        <v>24.219421384442693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2910</v>
      </c>
    </row>
    <row r="175" spans="1:105" ht="12" customHeight="1" x14ac:dyDescent="0.25">
      <c r="A175" s="121" t="s">
        <v>54</v>
      </c>
      <c r="B175" s="123">
        <v>18.894939468465925</v>
      </c>
      <c r="C175" s="123">
        <v>19.715919307791076</v>
      </c>
      <c r="D175" s="123">
        <v>16.471248796170627</v>
      </c>
      <c r="E175" s="123">
        <v>16.06640798022103</v>
      </c>
      <c r="F175" s="123">
        <v>15.972409739160328</v>
      </c>
      <c r="G175" s="123">
        <v>14.567588047927112</v>
      </c>
      <c r="H175" s="123">
        <v>15.322239185191297</v>
      </c>
      <c r="I175" s="123">
        <v>13.051555796971572</v>
      </c>
      <c r="J175" s="123">
        <v>12.702693066873438</v>
      </c>
      <c r="K175" s="123">
        <v>11.610236238924736</v>
      </c>
      <c r="L175" s="123">
        <v>12.842659287095371</v>
      </c>
      <c r="M175" s="123">
        <v>12.111251314435966</v>
      </c>
      <c r="N175" s="123">
        <v>11.867475824576438</v>
      </c>
      <c r="O175" s="123">
        <v>11.346626070870817</v>
      </c>
      <c r="P175" s="123">
        <v>10.957896047030621</v>
      </c>
      <c r="Q175" s="123">
        <v>11.478951033073274</v>
      </c>
      <c r="R175" s="123">
        <v>13.182789469697809</v>
      </c>
      <c r="S175" s="123">
        <v>12.837841981763164</v>
      </c>
      <c r="T175" s="123">
        <v>11.79784410013127</v>
      </c>
      <c r="U175" s="123">
        <v>12.698817003138593</v>
      </c>
      <c r="V175" s="123">
        <v>10.908467008220637</v>
      </c>
      <c r="W175" s="123">
        <v>11.56104934729219</v>
      </c>
      <c r="DA175" s="130" t="s">
        <v>2911</v>
      </c>
    </row>
    <row r="176" spans="1:105" ht="12" customHeight="1" x14ac:dyDescent="0.25">
      <c r="A176" s="97" t="s">
        <v>50</v>
      </c>
      <c r="B176" s="99">
        <v>22.459659901419705</v>
      </c>
      <c r="C176" s="99">
        <v>28.492987145691188</v>
      </c>
      <c r="D176" s="99">
        <v>14.912833700585484</v>
      </c>
      <c r="E176" s="99">
        <v>20.741654794902718</v>
      </c>
      <c r="F176" s="99">
        <v>22.020799820305211</v>
      </c>
      <c r="G176" s="99">
        <v>17.772788408382983</v>
      </c>
      <c r="H176" s="99">
        <v>18.929147470054975</v>
      </c>
      <c r="I176" s="99">
        <v>12.657290421019988</v>
      </c>
      <c r="J176" s="99">
        <v>16.70203235749268</v>
      </c>
      <c r="K176" s="99">
        <v>14.482191134411575</v>
      </c>
      <c r="L176" s="99">
        <v>17.159025611979175</v>
      </c>
      <c r="M176" s="99">
        <v>16.729889624307521</v>
      </c>
      <c r="N176" s="99">
        <v>13.151535653156943</v>
      </c>
      <c r="O176" s="99">
        <v>12.346543292533735</v>
      </c>
      <c r="P176" s="99">
        <v>13.743347256284054</v>
      </c>
      <c r="Q176" s="99">
        <v>14.281905301295513</v>
      </c>
      <c r="R176" s="99">
        <v>17.830651599000635</v>
      </c>
      <c r="S176" s="99">
        <v>17.624196231495105</v>
      </c>
      <c r="T176" s="99">
        <v>15.267784437014525</v>
      </c>
      <c r="U176" s="99">
        <v>18.122445586655445</v>
      </c>
      <c r="V176" s="99">
        <v>13.537783301814859</v>
      </c>
      <c r="W176" s="99">
        <v>14.386143453793149</v>
      </c>
      <c r="DA176" s="63" t="s">
        <v>2912</v>
      </c>
    </row>
    <row r="177" spans="1:105" ht="12" customHeight="1" x14ac:dyDescent="0.25">
      <c r="A177" s="109" t="s">
        <v>120</v>
      </c>
      <c r="B177" s="110">
        <v>18.313073065641937</v>
      </c>
      <c r="C177" s="110">
        <v>18.428048661475447</v>
      </c>
      <c r="D177" s="110">
        <v>16.651874958951183</v>
      </c>
      <c r="E177" s="110">
        <v>15.548540687049622</v>
      </c>
      <c r="F177" s="110">
        <v>15.348046103415479</v>
      </c>
      <c r="G177" s="110">
        <v>14.251864342934908</v>
      </c>
      <c r="H177" s="110">
        <v>14.980562843410041</v>
      </c>
      <c r="I177" s="110">
        <v>13.09098233456673</v>
      </c>
      <c r="J177" s="110">
        <v>12.229064076598423</v>
      </c>
      <c r="K177" s="110">
        <v>11.217409947591783</v>
      </c>
      <c r="L177" s="110">
        <v>12.201013405371256</v>
      </c>
      <c r="M177" s="110">
        <v>11.411020242085275</v>
      </c>
      <c r="N177" s="110">
        <v>11.678638792696342</v>
      </c>
      <c r="O177" s="110">
        <v>11.190437317426905</v>
      </c>
      <c r="P177" s="110">
        <v>10.395453955224712</v>
      </c>
      <c r="Q177" s="110">
        <v>10.758389956956993</v>
      </c>
      <c r="R177" s="110">
        <v>11.841089291232247</v>
      </c>
      <c r="S177" s="110">
        <v>11.515581555235462</v>
      </c>
      <c r="T177" s="110">
        <v>10.881918665333062</v>
      </c>
      <c r="U177" s="110">
        <v>11.424145901826584</v>
      </c>
      <c r="V177" s="110">
        <v>10.439472361539147</v>
      </c>
      <c r="W177" s="110">
        <v>11.177387583607493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206.3038332763056</v>
      </c>
      <c r="C3" s="118">
        <f t="shared" si="0"/>
        <v>170.36763226752026</v>
      </c>
      <c r="D3" s="118">
        <f t="shared" si="0"/>
        <v>202.75541456137279</v>
      </c>
      <c r="E3" s="118">
        <f t="shared" si="0"/>
        <v>152.15199168409592</v>
      </c>
      <c r="F3" s="118">
        <f t="shared" si="0"/>
        <v>216.4060812514071</v>
      </c>
      <c r="G3" s="118">
        <f t="shared" si="0"/>
        <v>203.69708773779223</v>
      </c>
      <c r="H3" s="118">
        <f t="shared" si="0"/>
        <v>186.08371796540405</v>
      </c>
      <c r="I3" s="118">
        <f t="shared" si="0"/>
        <v>149.29652716618918</v>
      </c>
      <c r="J3" s="118">
        <f t="shared" si="0"/>
        <v>198.21669394933264</v>
      </c>
      <c r="K3" s="118">
        <f t="shared" si="0"/>
        <v>153.0886601263158</v>
      </c>
      <c r="L3" s="118">
        <f t="shared" si="0"/>
        <v>182.66925447290745</v>
      </c>
      <c r="M3" s="118">
        <f t="shared" si="0"/>
        <v>216.03442954972138</v>
      </c>
      <c r="N3" s="118">
        <f t="shared" si="0"/>
        <v>201.48870143196916</v>
      </c>
      <c r="O3" s="118">
        <f t="shared" si="0"/>
        <v>214.06853832944299</v>
      </c>
      <c r="P3" s="118">
        <f t="shared" si="0"/>
        <v>216.29847425542255</v>
      </c>
      <c r="Q3" s="118">
        <f t="shared" si="0"/>
        <v>168.16608703286727</v>
      </c>
      <c r="R3" s="118">
        <f t="shared" ref="R3:V3" si="1">R4+R7+R9+R19</f>
        <v>82.1105128880005</v>
      </c>
      <c r="S3" s="118">
        <f t="shared" si="1"/>
        <v>155.25977678465725</v>
      </c>
      <c r="T3" s="118">
        <f t="shared" si="1"/>
        <v>191.79910059613525</v>
      </c>
      <c r="U3" s="118">
        <f t="shared" si="1"/>
        <v>219.28805060104423</v>
      </c>
      <c r="V3" s="118">
        <f t="shared" si="1"/>
        <v>198.34630613142858</v>
      </c>
      <c r="W3" s="118">
        <f t="shared" ref="W3" si="2">W4+W7+W9+W19</f>
        <v>162.7019128353144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171.30117977777704</v>
      </c>
      <c r="C4" s="123">
        <f t="shared" si="3"/>
        <v>139.41499109939906</v>
      </c>
      <c r="D4" s="123">
        <f t="shared" si="3"/>
        <v>168.39823444194832</v>
      </c>
      <c r="E4" s="123">
        <f t="shared" si="3"/>
        <v>125.37298068043434</v>
      </c>
      <c r="F4" s="123">
        <f t="shared" si="3"/>
        <v>180.72240489379442</v>
      </c>
      <c r="G4" s="123">
        <f t="shared" si="3"/>
        <v>169.37057944483516</v>
      </c>
      <c r="H4" s="123">
        <f t="shared" si="3"/>
        <v>153.32937125986004</v>
      </c>
      <c r="I4" s="123">
        <f t="shared" si="3"/>
        <v>126.0586947661824</v>
      </c>
      <c r="J4" s="123">
        <f t="shared" si="3"/>
        <v>169.81718346771066</v>
      </c>
      <c r="K4" s="123">
        <f t="shared" si="3"/>
        <v>131.67724431222641</v>
      </c>
      <c r="L4" s="123">
        <f t="shared" si="3"/>
        <v>157.60940952801039</v>
      </c>
      <c r="M4" s="123">
        <f t="shared" si="3"/>
        <v>186.35858915023738</v>
      </c>
      <c r="N4" s="123">
        <f t="shared" si="3"/>
        <v>172.94563637604398</v>
      </c>
      <c r="O4" s="123">
        <f t="shared" si="3"/>
        <v>184.87195361571409</v>
      </c>
      <c r="P4" s="123">
        <f t="shared" si="3"/>
        <v>188.66335561164342</v>
      </c>
      <c r="Q4" s="123">
        <f t="shared" si="3"/>
        <v>144.4783507951885</v>
      </c>
      <c r="R4" s="123">
        <f t="shared" ref="R4:V4" si="4">SUM(R5:R6)</f>
        <v>65.55822926323718</v>
      </c>
      <c r="S4" s="123">
        <f t="shared" si="4"/>
        <v>131.99382226853254</v>
      </c>
      <c r="T4" s="123">
        <f t="shared" si="4"/>
        <v>166.14942758627703</v>
      </c>
      <c r="U4" s="123">
        <f t="shared" si="4"/>
        <v>189.81092117359557</v>
      </c>
      <c r="V4" s="123">
        <f t="shared" si="4"/>
        <v>171.75239433729007</v>
      </c>
      <c r="W4" s="123">
        <f t="shared" ref="W4" si="5">SUM(W5:W6)</f>
        <v>138.67281781483149</v>
      </c>
      <c r="DA4" s="130" t="s">
        <v>2916</v>
      </c>
    </row>
    <row r="5" spans="1:105" ht="12" customHeight="1" x14ac:dyDescent="0.25">
      <c r="A5" s="97" t="s">
        <v>51</v>
      </c>
      <c r="B5" s="99">
        <v>169.69781484768271</v>
      </c>
      <c r="C5" s="99">
        <v>138.13738891402474</v>
      </c>
      <c r="D5" s="99">
        <v>166.88824749435258</v>
      </c>
      <c r="E5" s="99">
        <v>124.27233665778728</v>
      </c>
      <c r="F5" s="99">
        <v>179.16103022136187</v>
      </c>
      <c r="G5" s="99">
        <v>167.94069304370001</v>
      </c>
      <c r="H5" s="99">
        <v>152.05290682244006</v>
      </c>
      <c r="I5" s="99">
        <v>125.02976581176203</v>
      </c>
      <c r="J5" s="99">
        <v>168.45700905460467</v>
      </c>
      <c r="K5" s="99">
        <v>130.64357710023515</v>
      </c>
      <c r="L5" s="99">
        <v>156.37193671062178</v>
      </c>
      <c r="M5" s="99">
        <v>184.91255083799123</v>
      </c>
      <c r="N5" s="99">
        <v>171.61473016274763</v>
      </c>
      <c r="O5" s="99">
        <v>183.46087157816021</v>
      </c>
      <c r="P5" s="99">
        <v>187.23215542346881</v>
      </c>
      <c r="Q5" s="99">
        <v>143.38790995423636</v>
      </c>
      <c r="R5" s="99">
        <v>65.067281591992852</v>
      </c>
      <c r="S5" s="99">
        <v>131.01041364367552</v>
      </c>
      <c r="T5" s="99">
        <v>164.91684407486798</v>
      </c>
      <c r="U5" s="99">
        <v>188.40592098496575</v>
      </c>
      <c r="V5" s="99">
        <v>170.48104657019772</v>
      </c>
      <c r="W5" s="99">
        <v>137.64955523176948</v>
      </c>
      <c r="DA5" s="63" t="s">
        <v>2917</v>
      </c>
    </row>
    <row r="6" spans="1:105" ht="12" customHeight="1" x14ac:dyDescent="0.25">
      <c r="A6" s="97" t="s">
        <v>53</v>
      </c>
      <c r="B6" s="99">
        <v>1.6033649300943378</v>
      </c>
      <c r="C6" s="99">
        <v>1.2776021853743262</v>
      </c>
      <c r="D6" s="99">
        <v>1.5099869475957453</v>
      </c>
      <c r="E6" s="99">
        <v>1.1006440226470584</v>
      </c>
      <c r="F6" s="99">
        <v>1.5613746724325523</v>
      </c>
      <c r="G6" s="99">
        <v>1.4298864011351442</v>
      </c>
      <c r="H6" s="99">
        <v>1.2764644374199714</v>
      </c>
      <c r="I6" s="99">
        <v>1.0289289544203719</v>
      </c>
      <c r="J6" s="99">
        <v>1.3601744131059996</v>
      </c>
      <c r="K6" s="99">
        <v>1.0336672119912655</v>
      </c>
      <c r="L6" s="99">
        <v>1.2374728173886129</v>
      </c>
      <c r="M6" s="99">
        <v>1.4460383122461318</v>
      </c>
      <c r="N6" s="99">
        <v>1.330906213296339</v>
      </c>
      <c r="O6" s="99">
        <v>1.4110820375538939</v>
      </c>
      <c r="P6" s="99">
        <v>1.4312001881746059</v>
      </c>
      <c r="Q6" s="99">
        <v>1.0904408409521289</v>
      </c>
      <c r="R6" s="99">
        <v>0.49094767124432392</v>
      </c>
      <c r="S6" s="99">
        <v>0.98340862485701197</v>
      </c>
      <c r="T6" s="99">
        <v>1.2325835114090398</v>
      </c>
      <c r="U6" s="99">
        <v>1.4050001886298202</v>
      </c>
      <c r="V6" s="99">
        <v>1.271347767092359</v>
      </c>
      <c r="W6" s="99">
        <v>1.0232625830619966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7.8033467274587099E-4</v>
      </c>
      <c r="C7" s="123">
        <f t="shared" si="6"/>
        <v>9.449991942366814E-4</v>
      </c>
      <c r="D7" s="123">
        <f t="shared" si="6"/>
        <v>1.3027956621033167E-3</v>
      </c>
      <c r="E7" s="123">
        <f t="shared" si="6"/>
        <v>1.3824801906889954E-3</v>
      </c>
      <c r="F7" s="123">
        <f t="shared" si="6"/>
        <v>1.9718150803364667E-3</v>
      </c>
      <c r="G7" s="123">
        <f t="shared" si="6"/>
        <v>3.1986965159852706E-3</v>
      </c>
      <c r="H7" s="123">
        <f t="shared" si="6"/>
        <v>4.3348556277726753E-3</v>
      </c>
      <c r="I7" s="123">
        <f t="shared" si="6"/>
        <v>5.8072842575780425E-3</v>
      </c>
      <c r="J7" s="123">
        <f t="shared" si="6"/>
        <v>6.59840163292447E-3</v>
      </c>
      <c r="K7" s="123">
        <f t="shared" si="6"/>
        <v>7.2283712437110174E-3</v>
      </c>
      <c r="L7" s="123">
        <f t="shared" si="6"/>
        <v>1.1579093422839304E-2</v>
      </c>
      <c r="M7" s="123">
        <f t="shared" si="6"/>
        <v>7.3096614429138613E-3</v>
      </c>
      <c r="N7" s="123">
        <f t="shared" si="6"/>
        <v>9.5410880401053562E-3</v>
      </c>
      <c r="O7" s="123">
        <f t="shared" si="6"/>
        <v>1.6408755561158554E-2</v>
      </c>
      <c r="P7" s="123">
        <f t="shared" si="6"/>
        <v>2.7779164470227768E-2</v>
      </c>
      <c r="Q7" s="123">
        <f t="shared" si="6"/>
        <v>4.1135101166861567E-2</v>
      </c>
      <c r="R7" s="123">
        <f t="shared" si="6"/>
        <v>8.7110655238453863E-2</v>
      </c>
      <c r="S7" s="123">
        <f t="shared" si="6"/>
        <v>0.13801037265473606</v>
      </c>
      <c r="T7" s="123">
        <f t="shared" si="6"/>
        <v>0.20772788120062846</v>
      </c>
      <c r="U7" s="123">
        <f t="shared" si="6"/>
        <v>0.10380100668781454</v>
      </c>
      <c r="V7" s="123">
        <f t="shared" si="6"/>
        <v>7.8044367343174645E-2</v>
      </c>
      <c r="W7" s="123">
        <f t="shared" si="6"/>
        <v>5.06070072115095E-2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7.8033467274587099E-4</v>
      </c>
      <c r="C8" s="99">
        <f>RES_hhdet_tesh!C8/RES_summary!C$19</f>
        <v>9.449991942366814E-4</v>
      </c>
      <c r="D8" s="99">
        <f>RES_hhdet_tesh!D8/RES_summary!D$19</f>
        <v>1.3027956621033167E-3</v>
      </c>
      <c r="E8" s="99">
        <f>RES_hhdet_tesh!E8/RES_summary!E$19</f>
        <v>1.3824801906889954E-3</v>
      </c>
      <c r="F8" s="99">
        <f>RES_hhdet_tesh!F8/RES_summary!F$19</f>
        <v>1.9718150803364667E-3</v>
      </c>
      <c r="G8" s="99">
        <f>RES_hhdet_tesh!G8/RES_summary!G$19</f>
        <v>3.1986965159852706E-3</v>
      </c>
      <c r="H8" s="99">
        <f>RES_hhdet_tesh!H8/RES_summary!H$19</f>
        <v>4.3348556277726753E-3</v>
      </c>
      <c r="I8" s="99">
        <f>RES_hhdet_tesh!I8/RES_summary!I$19</f>
        <v>5.8072842575780425E-3</v>
      </c>
      <c r="J8" s="99">
        <f>RES_hhdet_tesh!J8/RES_summary!J$19</f>
        <v>6.59840163292447E-3</v>
      </c>
      <c r="K8" s="99">
        <f>RES_hhdet_tesh!K8/RES_summary!K$19</f>
        <v>7.2283712437110174E-3</v>
      </c>
      <c r="L8" s="99">
        <f>RES_hhdet_tesh!L8/RES_summary!L$19</f>
        <v>1.1579093422839304E-2</v>
      </c>
      <c r="M8" s="99">
        <f>RES_hhdet_tesh!M8/RES_summary!M$19</f>
        <v>7.3096614429138613E-3</v>
      </c>
      <c r="N8" s="99">
        <f>RES_hhdet_tesh!N8/RES_summary!N$19</f>
        <v>9.5410880401053562E-3</v>
      </c>
      <c r="O8" s="99">
        <f>RES_hhdet_tesh!O8/RES_summary!O$19</f>
        <v>1.6408755561158554E-2</v>
      </c>
      <c r="P8" s="99">
        <f>RES_hhdet_tesh!P8/RES_summary!P$19</f>
        <v>2.7779164470227768E-2</v>
      </c>
      <c r="Q8" s="99">
        <f>RES_hhdet_tesh!Q8/RES_summary!Q$19</f>
        <v>4.1135101166861567E-2</v>
      </c>
      <c r="R8" s="99">
        <f>RES_hhdet_tesh!R8/RES_summary!R$19</f>
        <v>8.7110655238453863E-2</v>
      </c>
      <c r="S8" s="99">
        <f>RES_hhdet_tesh!S8/RES_summary!S$19</f>
        <v>0.13801037265473606</v>
      </c>
      <c r="T8" s="99">
        <f>RES_hhdet_tesh!T8/RES_summary!T$19</f>
        <v>0.20772788120062846</v>
      </c>
      <c r="U8" s="99">
        <f>RES_hhdet_tesh!U8/RES_summary!U$19</f>
        <v>0.10380100668781454</v>
      </c>
      <c r="V8" s="99">
        <f>RES_hhdet_tesh!V8/RES_summary!V$19</f>
        <v>7.8044367343174645E-2</v>
      </c>
      <c r="W8" s="99">
        <f>RES_hhdet_tesh!W8/RES_summary!W$19</f>
        <v>5.06070072115095E-2</v>
      </c>
      <c r="DA8" s="63" t="s">
        <v>2920</v>
      </c>
    </row>
    <row r="9" spans="1:105" ht="12" customHeight="1" x14ac:dyDescent="0.25">
      <c r="A9" s="121" t="s">
        <v>55</v>
      </c>
      <c r="B9" s="123">
        <v>21.346035264126332</v>
      </c>
      <c r="C9" s="123">
        <v>17.769440059716647</v>
      </c>
      <c r="D9" s="123">
        <v>22.294257836833442</v>
      </c>
      <c r="E9" s="123">
        <v>15.998930156358066</v>
      </c>
      <c r="F9" s="123">
        <v>23.320299809647722</v>
      </c>
      <c r="G9" s="123">
        <v>23.266740852828903</v>
      </c>
      <c r="H9" s="123">
        <v>21.530327482918523</v>
      </c>
      <c r="I9" s="123">
        <v>14.356652150206246</v>
      </c>
      <c r="J9" s="123">
        <v>18.8787692319715</v>
      </c>
      <c r="K9" s="123">
        <v>13.686181715319938</v>
      </c>
      <c r="L9" s="123">
        <v>16.059076018928121</v>
      </c>
      <c r="M9" s="123">
        <v>20.398571792735098</v>
      </c>
      <c r="N9" s="123">
        <v>19.416028206098275</v>
      </c>
      <c r="O9" s="123">
        <v>20.324770258518082</v>
      </c>
      <c r="P9" s="123">
        <v>19.152192840119639</v>
      </c>
      <c r="Q9" s="123">
        <v>14.926335728527789</v>
      </c>
      <c r="R9" s="123">
        <v>7.0434988821300371</v>
      </c>
      <c r="S9" s="123">
        <v>13.832828674347327</v>
      </c>
      <c r="T9" s="123">
        <v>16.735429349650182</v>
      </c>
      <c r="U9" s="123">
        <v>19.880345474943585</v>
      </c>
      <c r="V9" s="123">
        <v>18.061711901119732</v>
      </c>
      <c r="W9" s="123">
        <v>14.793185060011206</v>
      </c>
      <c r="DA9" s="130" t="s">
        <v>2921</v>
      </c>
    </row>
    <row r="10" spans="1:105" ht="12" customHeight="1" x14ac:dyDescent="0.25">
      <c r="A10" s="97" t="s">
        <v>143</v>
      </c>
      <c r="B10" s="99">
        <v>21.485065791370477</v>
      </c>
      <c r="C10" s="99">
        <v>17.612024402492835</v>
      </c>
      <c r="D10" s="99">
        <v>22.446263273416616</v>
      </c>
      <c r="E10" s="99">
        <v>15.820690982820775</v>
      </c>
      <c r="F10" s="99">
        <v>23.530841643245871</v>
      </c>
      <c r="G10" s="99">
        <v>23.561742298613268</v>
      </c>
      <c r="H10" s="99">
        <v>21.627456671598818</v>
      </c>
      <c r="I10" s="99">
        <v>14.17891875441277</v>
      </c>
      <c r="J10" s="99">
        <v>18.906400008717441</v>
      </c>
      <c r="K10" s="99">
        <v>13.563749720278347</v>
      </c>
      <c r="L10" s="99">
        <v>15.990937562423749</v>
      </c>
      <c r="M10" s="99">
        <v>20.810510904699417</v>
      </c>
      <c r="N10" s="99">
        <v>19.659812648380687</v>
      </c>
      <c r="O10" s="99">
        <v>20.701824790731756</v>
      </c>
      <c r="P10" s="99">
        <v>19.231516865856069</v>
      </c>
      <c r="Q10" s="99">
        <v>14.900134854983051</v>
      </c>
      <c r="R10" s="99">
        <v>6.7975707806832997</v>
      </c>
      <c r="S10" s="99">
        <v>13.743130429160885</v>
      </c>
      <c r="T10" s="99">
        <v>16.732457815409749</v>
      </c>
      <c r="U10" s="99">
        <v>19.917045166731842</v>
      </c>
      <c r="V10" s="99">
        <v>18.076112397925016</v>
      </c>
      <c r="W10" s="99">
        <v>14.747245984371316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19.32961567045071</v>
      </c>
      <c r="C15" s="102">
        <v>20.456750208037413</v>
      </c>
      <c r="D15" s="102">
        <v>20.041409978768758</v>
      </c>
      <c r="E15" s="102">
        <v>19.73315725361617</v>
      </c>
      <c r="F15" s="102">
        <v>19.43972483744658</v>
      </c>
      <c r="G15" s="102">
        <v>19.106631084780382</v>
      </c>
      <c r="H15" s="102">
        <v>19.353198793465197</v>
      </c>
      <c r="I15" s="102">
        <v>18.62916550353053</v>
      </c>
      <c r="J15" s="102">
        <v>18.146606178197995</v>
      </c>
      <c r="K15" s="102">
        <v>17.367562814903859</v>
      </c>
      <c r="L15" s="102">
        <v>18.390064054912948</v>
      </c>
      <c r="M15" s="102">
        <v>16.891871036341335</v>
      </c>
      <c r="N15" s="102">
        <v>17.575167732485408</v>
      </c>
      <c r="O15" s="102">
        <v>17.065524890281004</v>
      </c>
      <c r="P15" s="102">
        <v>15.859912477832019</v>
      </c>
      <c r="Q15" s="102">
        <v>16.012664254728982</v>
      </c>
      <c r="R15" s="102">
        <v>17.561654605544359</v>
      </c>
      <c r="S15" s="102">
        <v>17.584555277362909</v>
      </c>
      <c r="T15" s="102">
        <v>16.871748482930037</v>
      </c>
      <c r="U15" s="102">
        <v>18.106527038511274</v>
      </c>
      <c r="V15" s="102">
        <v>17.125679608775993</v>
      </c>
      <c r="W15" s="102">
        <v>18.644410901155378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13.65583789972947</v>
      </c>
      <c r="C19" s="123">
        <v>13.182256109210313</v>
      </c>
      <c r="D19" s="123">
        <v>12.061619486928917</v>
      </c>
      <c r="E19" s="123">
        <v>10.778698367112833</v>
      </c>
      <c r="F19" s="123">
        <v>12.361404732884637</v>
      </c>
      <c r="G19" s="123">
        <v>11.056568743612161</v>
      </c>
      <c r="H19" s="123">
        <v>11.219684366997717</v>
      </c>
      <c r="I19" s="123">
        <v>8.8753729655429634</v>
      </c>
      <c r="J19" s="123">
        <v>9.5141428480175705</v>
      </c>
      <c r="K19" s="123">
        <v>7.7180057275257425</v>
      </c>
      <c r="L19" s="123">
        <v>8.9891898325460762</v>
      </c>
      <c r="M19" s="123">
        <v>9.269958945305973</v>
      </c>
      <c r="N19" s="123">
        <v>9.1174957617868149</v>
      </c>
      <c r="O19" s="123">
        <v>8.8554056996496815</v>
      </c>
      <c r="P19" s="123">
        <v>8.4551466391892571</v>
      </c>
      <c r="Q19" s="123">
        <v>8.7202654079841064</v>
      </c>
      <c r="R19" s="123">
        <v>9.4216740873948268</v>
      </c>
      <c r="S19" s="123">
        <v>9.2951154691226332</v>
      </c>
      <c r="T19" s="123">
        <v>8.7065157790074021</v>
      </c>
      <c r="U19" s="123">
        <v>9.4929829458172659</v>
      </c>
      <c r="V19" s="123">
        <v>8.4541555256755778</v>
      </c>
      <c r="W19" s="123">
        <v>9.185302953260198</v>
      </c>
      <c r="DA19" s="130" t="s">
        <v>2931</v>
      </c>
    </row>
    <row r="20" spans="1:105" ht="12" customHeight="1" x14ac:dyDescent="0.25">
      <c r="A20" s="97" t="s">
        <v>51</v>
      </c>
      <c r="B20" s="99">
        <v>14.535746394612628</v>
      </c>
      <c r="C20" s="99">
        <v>11.962608088676781</v>
      </c>
      <c r="D20" s="99">
        <v>12.657416596190776</v>
      </c>
      <c r="E20" s="99">
        <v>9.4431436154913921</v>
      </c>
      <c r="F20" s="99">
        <v>14.261523823181301</v>
      </c>
      <c r="G20" s="99">
        <v>12.140779336377234</v>
      </c>
      <c r="H20" s="99">
        <v>11.392134942612438</v>
      </c>
      <c r="I20" s="99">
        <v>7.5119391045663875</v>
      </c>
      <c r="J20" s="99">
        <v>10.128850216107327</v>
      </c>
      <c r="K20" s="99">
        <v>6.3064822919910304</v>
      </c>
      <c r="L20" s="99">
        <v>8.4534705153948515</v>
      </c>
      <c r="M20" s="99">
        <v>10.560871069957715</v>
      </c>
      <c r="N20" s="99">
        <v>10.167809822134405</v>
      </c>
      <c r="O20" s="99">
        <v>10.048973794089921</v>
      </c>
      <c r="P20" s="99">
        <v>9.4058749737128799</v>
      </c>
      <c r="Q20" s="99">
        <v>9.5170169921996504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12.712932676722707</v>
      </c>
      <c r="C21" s="99">
        <v>16.142299332607081</v>
      </c>
      <c r="D21" s="99">
        <v>8.4502229630122514</v>
      </c>
      <c r="E21" s="99">
        <v>11.784313057319958</v>
      </c>
      <c r="F21" s="99">
        <v>12.550636056096055</v>
      </c>
      <c r="G21" s="99">
        <v>10.174147758008383</v>
      </c>
      <c r="H21" s="99">
        <v>10.888630599432469</v>
      </c>
      <c r="I21" s="99">
        <v>7.3004517070855766</v>
      </c>
      <c r="J21" s="99">
        <v>9.6474992207726977</v>
      </c>
      <c r="K21" s="99">
        <v>8.3760827795452872</v>
      </c>
      <c r="L21" s="99">
        <v>9.9329147587002407</v>
      </c>
      <c r="M21" s="99">
        <v>9.6931103196301098</v>
      </c>
      <c r="N21" s="99">
        <v>7.6252505931305476</v>
      </c>
      <c r="O21" s="99">
        <v>7.1648737068431414</v>
      </c>
      <c r="P21" s="99">
        <v>7.9822870946032136</v>
      </c>
      <c r="Q21" s="99">
        <v>8.2996737947049706</v>
      </c>
      <c r="R21" s="99">
        <v>10.376918896312445</v>
      </c>
      <c r="S21" s="99">
        <v>10.273458217304581</v>
      </c>
      <c r="T21" s="99">
        <v>8.9190986986790275</v>
      </c>
      <c r="U21" s="99">
        <v>10.603682039175201</v>
      </c>
      <c r="V21" s="99">
        <v>7.9289585377278868</v>
      </c>
      <c r="W21" s="99">
        <v>8.4378493977598445</v>
      </c>
      <c r="DA21" s="63" t="s">
        <v>2933</v>
      </c>
    </row>
    <row r="22" spans="1:105" ht="12" customHeight="1" x14ac:dyDescent="0.25">
      <c r="A22" s="109" t="s">
        <v>120</v>
      </c>
      <c r="B22" s="110">
        <v>13.29983757000883</v>
      </c>
      <c r="C22" s="110">
        <v>13.426877012794431</v>
      </c>
      <c r="D22" s="110">
        <v>12.178318185622764</v>
      </c>
      <c r="E22" s="110">
        <v>11.414606430061429</v>
      </c>
      <c r="F22" s="110">
        <v>11.313460952568153</v>
      </c>
      <c r="G22" s="110">
        <v>10.556338805344105</v>
      </c>
      <c r="H22" s="110">
        <v>11.152813148855005</v>
      </c>
      <c r="I22" s="110">
        <v>9.7759891886385404</v>
      </c>
      <c r="J22" s="110">
        <v>9.1499164653079372</v>
      </c>
      <c r="K22" s="110">
        <v>8.4103369240198802</v>
      </c>
      <c r="L22" s="110">
        <v>9.1639933077486244</v>
      </c>
      <c r="M22" s="110">
        <v>8.5890200278532447</v>
      </c>
      <c r="N22" s="110">
        <v>8.8163402166872711</v>
      </c>
      <c r="O22" s="110">
        <v>8.480678406094901</v>
      </c>
      <c r="P22" s="110">
        <v>7.914008425662387</v>
      </c>
      <c r="Q22" s="110">
        <v>8.2473645463772378</v>
      </c>
      <c r="R22" s="110">
        <v>9.1708516708521071</v>
      </c>
      <c r="S22" s="110">
        <v>9.034810907588362</v>
      </c>
      <c r="T22" s="110">
        <v>8.6502332859408853</v>
      </c>
      <c r="U22" s="110">
        <v>9.2176494437538281</v>
      </c>
      <c r="V22" s="110">
        <v>8.5603428948234708</v>
      </c>
      <c r="W22" s="110">
        <v>9.3044868914948804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2936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2937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0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0</v>
      </c>
      <c r="I29" s="99">
        <f>RES_hhdet_tesh!I29/RES_summary!I$19</f>
        <v>0</v>
      </c>
      <c r="J29" s="99">
        <f>RES_hhdet_tesh!J29/RES_summary!J$19</f>
        <v>0</v>
      </c>
      <c r="K29" s="99">
        <f>RES_hhdet_tesh!K29/RES_summary!K$19</f>
        <v>0</v>
      </c>
      <c r="L29" s="99">
        <f>RES_hhdet_tesh!L29/RES_summary!L$19</f>
        <v>0</v>
      </c>
      <c r="M29" s="99">
        <f>RES_hhdet_tesh!M29/RES_summary!M$19</f>
        <v>0</v>
      </c>
      <c r="N29" s="99">
        <f>RES_hhdet_tesh!N29/RES_summary!N$19</f>
        <v>0</v>
      </c>
      <c r="O29" s="99">
        <f>RES_hhdet_tesh!O29/RES_summary!O$19</f>
        <v>0</v>
      </c>
      <c r="P29" s="99">
        <f>RES_hhdet_tesh!P29/RES_summary!P$19</f>
        <v>0</v>
      </c>
      <c r="Q29" s="99">
        <f>RES_hhdet_tesh!Q29/RES_summary!Q$19</f>
        <v>0</v>
      </c>
      <c r="R29" s="99">
        <f>RES_hhdet_tesh!R29/RES_summary!R$19</f>
        <v>0</v>
      </c>
      <c r="S29" s="99">
        <f>RES_hhdet_tesh!S29/RES_summary!S$19</f>
        <v>0</v>
      </c>
      <c r="T29" s="99">
        <f>RES_hhdet_tesh!T29/RES_summary!T$19</f>
        <v>0</v>
      </c>
      <c r="U29" s="99">
        <f>RES_hhdet_tesh!U29/RES_summary!U$19</f>
        <v>0</v>
      </c>
      <c r="V29" s="99">
        <f>RES_hhdet_tesh!V29/RES_summary!V$19</f>
        <v>0</v>
      </c>
      <c r="W29" s="99">
        <f>RES_hhdet_tesh!W29/RES_summary!W$19</f>
        <v>0</v>
      </c>
      <c r="DA29" s="63" t="s">
        <v>2940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2949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2950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182.59615630790699</v>
      </c>
      <c r="C43" s="118">
        <f t="shared" si="14"/>
        <v>223.55230021621986</v>
      </c>
      <c r="D43" s="118">
        <f t="shared" si="14"/>
        <v>187.13116687810083</v>
      </c>
      <c r="E43" s="118">
        <f t="shared" si="14"/>
        <v>188.64030182704826</v>
      </c>
      <c r="F43" s="118">
        <f t="shared" si="14"/>
        <v>148.79626053195287</v>
      </c>
      <c r="G43" s="118">
        <f t="shared" si="14"/>
        <v>166.05095550391559</v>
      </c>
      <c r="H43" s="118">
        <f t="shared" si="14"/>
        <v>195.69913564542841</v>
      </c>
      <c r="I43" s="118">
        <f t="shared" si="14"/>
        <v>176.05594952833079</v>
      </c>
      <c r="J43" s="118">
        <f t="shared" si="14"/>
        <v>213.69314031018254</v>
      </c>
      <c r="K43" s="118">
        <f t="shared" si="14"/>
        <v>179.50058337857752</v>
      </c>
      <c r="L43" s="118">
        <f t="shared" si="14"/>
        <v>162.99165552800702</v>
      </c>
      <c r="M43" s="118">
        <f t="shared" si="14"/>
        <v>205.50998985141806</v>
      </c>
      <c r="N43" s="118">
        <f t="shared" si="14"/>
        <v>214.11357743912694</v>
      </c>
      <c r="O43" s="118">
        <f t="shared" si="14"/>
        <v>184.73471117376116</v>
      </c>
      <c r="P43" s="118">
        <f t="shared" si="14"/>
        <v>189.28536684501975</v>
      </c>
      <c r="Q43" s="118">
        <f t="shared" si="14"/>
        <v>204.49142320013092</v>
      </c>
      <c r="R43" s="118">
        <f t="shared" ref="R43:V43" si="15">R44+R47+R49+R58</f>
        <v>189.2524595969478</v>
      </c>
      <c r="S43" s="118">
        <f t="shared" si="15"/>
        <v>161.6548678523009</v>
      </c>
      <c r="T43" s="118">
        <f t="shared" si="15"/>
        <v>185.85815056218672</v>
      </c>
      <c r="U43" s="118">
        <f t="shared" si="15"/>
        <v>203.77381995404576</v>
      </c>
      <c r="V43" s="118">
        <f t="shared" si="15"/>
        <v>217.71983083889899</v>
      </c>
      <c r="W43" s="118">
        <f t="shared" ref="W43" si="16">W44+W47+W49+W58</f>
        <v>147.52951852171466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150.50067182177133</v>
      </c>
      <c r="C44" s="123">
        <f t="shared" si="17"/>
        <v>186.10956769095756</v>
      </c>
      <c r="D44" s="123">
        <f t="shared" si="17"/>
        <v>154.89107867653556</v>
      </c>
      <c r="E44" s="123">
        <f t="shared" si="17"/>
        <v>157.21587659703121</v>
      </c>
      <c r="F44" s="123">
        <f t="shared" si="17"/>
        <v>121.47673038722284</v>
      </c>
      <c r="G44" s="123">
        <f t="shared" si="17"/>
        <v>136.88904269534586</v>
      </c>
      <c r="H44" s="123">
        <f t="shared" si="17"/>
        <v>161.8023460456057</v>
      </c>
      <c r="I44" s="123">
        <f t="shared" si="17"/>
        <v>149.53443411328564</v>
      </c>
      <c r="J44" s="123">
        <f t="shared" si="17"/>
        <v>184.17757822853014</v>
      </c>
      <c r="K44" s="123">
        <f t="shared" si="17"/>
        <v>155.14008579490928</v>
      </c>
      <c r="L44" s="123">
        <f t="shared" si="17"/>
        <v>139.47926355707048</v>
      </c>
      <c r="M44" s="123">
        <f t="shared" si="17"/>
        <v>178.50348522179488</v>
      </c>
      <c r="N44" s="123">
        <f t="shared" si="17"/>
        <v>186.31294576774889</v>
      </c>
      <c r="O44" s="123">
        <f t="shared" si="17"/>
        <v>159.97942092955273</v>
      </c>
      <c r="P44" s="123">
        <f t="shared" si="17"/>
        <v>164.58390555183709</v>
      </c>
      <c r="Q44" s="123">
        <f t="shared" si="17"/>
        <v>177.95360272203675</v>
      </c>
      <c r="R44" s="123">
        <f t="shared" ref="R44:V44" si="18">SUM(R45:R46)</f>
        <v>162.94352919060594</v>
      </c>
      <c r="S44" s="123">
        <f t="shared" si="18"/>
        <v>137.87816410369624</v>
      </c>
      <c r="T44" s="123">
        <f t="shared" si="18"/>
        <v>160.81570543433125</v>
      </c>
      <c r="U44" s="123">
        <f t="shared" si="18"/>
        <v>175.78282135809866</v>
      </c>
      <c r="V44" s="123">
        <f t="shared" si="18"/>
        <v>189.38989930444342</v>
      </c>
      <c r="W44" s="123">
        <f t="shared" ref="W44" si="19">SUM(W45:W46)</f>
        <v>124.79617684893513</v>
      </c>
      <c r="DA44" s="130" t="s">
        <v>2954</v>
      </c>
    </row>
    <row r="45" spans="1:105" ht="12" customHeight="1" x14ac:dyDescent="0.25">
      <c r="A45" s="97" t="s">
        <v>216</v>
      </c>
      <c r="B45" s="99">
        <v>147.02774654036429</v>
      </c>
      <c r="C45" s="99">
        <v>181.90360214012594</v>
      </c>
      <c r="D45" s="99">
        <v>151.46498144627014</v>
      </c>
      <c r="E45" s="99">
        <v>153.81024483787181</v>
      </c>
      <c r="F45" s="99">
        <v>118.88651321774881</v>
      </c>
      <c r="G45" s="99">
        <v>134.03600777413109</v>
      </c>
      <c r="H45" s="99">
        <v>158.47637450622776</v>
      </c>
      <c r="I45" s="99">
        <v>146.51997895986554</v>
      </c>
      <c r="J45" s="99">
        <v>180.53337140864349</v>
      </c>
      <c r="K45" s="99">
        <v>152.13089240589383</v>
      </c>
      <c r="L45" s="99">
        <v>136.77332295072227</v>
      </c>
      <c r="M45" s="99">
        <v>175.08060689161604</v>
      </c>
      <c r="N45" s="99">
        <v>182.76941329355168</v>
      </c>
      <c r="O45" s="99">
        <v>156.96126747775267</v>
      </c>
      <c r="P45" s="99">
        <v>161.49768989034902</v>
      </c>
      <c r="Q45" s="99">
        <v>174.63345783190314</v>
      </c>
      <c r="R45" s="99">
        <v>159.92681723605202</v>
      </c>
      <c r="S45" s="99">
        <v>135.33842375981143</v>
      </c>
      <c r="T45" s="99">
        <v>157.86599130735354</v>
      </c>
      <c r="U45" s="99">
        <v>172.56563544009731</v>
      </c>
      <c r="V45" s="99">
        <v>185.9236256183784</v>
      </c>
      <c r="W45" s="99">
        <v>122.5192111824251</v>
      </c>
      <c r="DA45" s="63" t="s">
        <v>2955</v>
      </c>
    </row>
    <row r="46" spans="1:105" ht="12" customHeight="1" x14ac:dyDescent="0.25">
      <c r="A46" s="97" t="s">
        <v>53</v>
      </c>
      <c r="B46" s="99">
        <v>3.4729252814070382</v>
      </c>
      <c r="C46" s="99">
        <v>4.2059655508316141</v>
      </c>
      <c r="D46" s="99">
        <v>3.426097230265408</v>
      </c>
      <c r="E46" s="99">
        <v>3.4056317591594092</v>
      </c>
      <c r="F46" s="99">
        <v>2.590217169474029</v>
      </c>
      <c r="G46" s="99">
        <v>2.8530349212147694</v>
      </c>
      <c r="H46" s="99">
        <v>3.3259715393779437</v>
      </c>
      <c r="I46" s="99">
        <v>3.0144551534200916</v>
      </c>
      <c r="J46" s="99">
        <v>3.6442068198866533</v>
      </c>
      <c r="K46" s="99">
        <v>3.0091933890154583</v>
      </c>
      <c r="L46" s="99">
        <v>2.7059406063482019</v>
      </c>
      <c r="M46" s="99">
        <v>3.4228783301788361</v>
      </c>
      <c r="N46" s="99">
        <v>3.5435324741971983</v>
      </c>
      <c r="O46" s="99">
        <v>3.0181534518000626</v>
      </c>
      <c r="P46" s="99">
        <v>3.0862156614880787</v>
      </c>
      <c r="Q46" s="99">
        <v>3.3201448901336112</v>
      </c>
      <c r="R46" s="99">
        <v>3.0167119545539172</v>
      </c>
      <c r="S46" s="99">
        <v>2.5397403438848074</v>
      </c>
      <c r="T46" s="99">
        <v>2.9497141269777041</v>
      </c>
      <c r="U46" s="99">
        <v>3.2171859180013365</v>
      </c>
      <c r="V46" s="99">
        <v>3.4662736860650272</v>
      </c>
      <c r="W46" s="99">
        <v>2.2769656665100397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6.1416361368979054E-4</v>
      </c>
      <c r="C47" s="123">
        <f t="shared" si="20"/>
        <v>1.1207099819150646E-3</v>
      </c>
      <c r="D47" s="123">
        <f t="shared" si="20"/>
        <v>1.2520692166517822E-3</v>
      </c>
      <c r="E47" s="123">
        <f t="shared" si="20"/>
        <v>1.4942733667333995E-3</v>
      </c>
      <c r="F47" s="123">
        <f t="shared" si="20"/>
        <v>1.9522774115681438E-3</v>
      </c>
      <c r="G47" s="123">
        <f t="shared" si="20"/>
        <v>1.493667850293007E-3</v>
      </c>
      <c r="H47" s="123">
        <f t="shared" si="20"/>
        <v>1.6769467680016316E-3</v>
      </c>
      <c r="I47" s="123">
        <f t="shared" si="20"/>
        <v>1.6427482991764723E-3</v>
      </c>
      <c r="J47" s="123">
        <f t="shared" si="20"/>
        <v>1.7129230623171338E-3</v>
      </c>
      <c r="K47" s="123">
        <f t="shared" si="20"/>
        <v>9.8601831002366339E-4</v>
      </c>
      <c r="L47" s="123">
        <f t="shared" si="20"/>
        <v>6.3999893770533174E-3</v>
      </c>
      <c r="M47" s="123">
        <f t="shared" si="20"/>
        <v>7.0762200755254195E-3</v>
      </c>
      <c r="N47" s="123">
        <f t="shared" si="20"/>
        <v>1.1457452985551004E-2</v>
      </c>
      <c r="O47" s="123">
        <f t="shared" si="20"/>
        <v>2.0414514681226108E-2</v>
      </c>
      <c r="P47" s="123">
        <f t="shared" si="20"/>
        <v>3.0681012310976561E-2</v>
      </c>
      <c r="Q47" s="123">
        <f t="shared" si="20"/>
        <v>3.1960796772493985E-2</v>
      </c>
      <c r="R47" s="123">
        <f t="shared" si="20"/>
        <v>4.3660864671634006E-2</v>
      </c>
      <c r="S47" s="123">
        <f t="shared" si="20"/>
        <v>5.2640355399149234E-2</v>
      </c>
      <c r="T47" s="123">
        <f t="shared" si="20"/>
        <v>6.283999348955642E-2</v>
      </c>
      <c r="U47" s="123">
        <f t="shared" si="20"/>
        <v>3.9603142866970954E-2</v>
      </c>
      <c r="V47" s="123">
        <f t="shared" si="20"/>
        <v>2.8509553885321517E-2</v>
      </c>
      <c r="W47" s="123">
        <f t="shared" si="20"/>
        <v>2.2953170286561277E-2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6.1416361368979054E-4</v>
      </c>
      <c r="C48" s="99">
        <f>RES_hhdet_tesh!C48/RES_summary!C$19</f>
        <v>1.1207099819150646E-3</v>
      </c>
      <c r="D48" s="99">
        <f>RES_hhdet_tesh!D48/RES_summary!D$19</f>
        <v>1.2520692166517822E-3</v>
      </c>
      <c r="E48" s="99">
        <f>RES_hhdet_tesh!E48/RES_summary!E$19</f>
        <v>1.4942733667333995E-3</v>
      </c>
      <c r="F48" s="99">
        <f>RES_hhdet_tesh!F48/RES_summary!F$19</f>
        <v>1.9522774115681438E-3</v>
      </c>
      <c r="G48" s="99">
        <f>RES_hhdet_tesh!G48/RES_summary!G$19</f>
        <v>1.493667850293007E-3</v>
      </c>
      <c r="H48" s="99">
        <f>RES_hhdet_tesh!H48/RES_summary!H$19</f>
        <v>1.6769467680016316E-3</v>
      </c>
      <c r="I48" s="99">
        <f>RES_hhdet_tesh!I48/RES_summary!I$19</f>
        <v>1.6427482991764723E-3</v>
      </c>
      <c r="J48" s="99">
        <f>RES_hhdet_tesh!J48/RES_summary!J$19</f>
        <v>1.7129230623171338E-3</v>
      </c>
      <c r="K48" s="99">
        <f>RES_hhdet_tesh!K48/RES_summary!K$19</f>
        <v>9.8601831002366339E-4</v>
      </c>
      <c r="L48" s="99">
        <f>RES_hhdet_tesh!L48/RES_summary!L$19</f>
        <v>6.3999893770533174E-3</v>
      </c>
      <c r="M48" s="99">
        <f>RES_hhdet_tesh!M48/RES_summary!M$19</f>
        <v>7.0762200755254195E-3</v>
      </c>
      <c r="N48" s="99">
        <f>RES_hhdet_tesh!N48/RES_summary!N$19</f>
        <v>1.1457452985551004E-2</v>
      </c>
      <c r="O48" s="99">
        <f>RES_hhdet_tesh!O48/RES_summary!O$19</f>
        <v>2.0414514681226108E-2</v>
      </c>
      <c r="P48" s="99">
        <f>RES_hhdet_tesh!P48/RES_summary!P$19</f>
        <v>3.0681012310976561E-2</v>
      </c>
      <c r="Q48" s="99">
        <f>RES_hhdet_tesh!Q48/RES_summary!Q$19</f>
        <v>3.1960796772493985E-2</v>
      </c>
      <c r="R48" s="99">
        <f>RES_hhdet_tesh!R48/RES_summary!R$19</f>
        <v>4.3660864671634006E-2</v>
      </c>
      <c r="S48" s="99">
        <f>RES_hhdet_tesh!S48/RES_summary!S$19</f>
        <v>5.2640355399149234E-2</v>
      </c>
      <c r="T48" s="99">
        <f>RES_hhdet_tesh!T48/RES_summary!T$19</f>
        <v>6.283999348955642E-2</v>
      </c>
      <c r="U48" s="99">
        <f>RES_hhdet_tesh!U48/RES_summary!U$19</f>
        <v>3.9603142866970954E-2</v>
      </c>
      <c r="V48" s="99">
        <f>RES_hhdet_tesh!V48/RES_summary!V$19</f>
        <v>2.8509553885321517E-2</v>
      </c>
      <c r="W48" s="99">
        <f>RES_hhdet_tesh!W48/RES_summary!W$19</f>
        <v>2.2953170286561277E-2</v>
      </c>
      <c r="DA48" s="63" t="s">
        <v>2958</v>
      </c>
    </row>
    <row r="49" spans="1:105" ht="12" customHeight="1" x14ac:dyDescent="0.25">
      <c r="A49" s="121" t="s">
        <v>55</v>
      </c>
      <c r="B49" s="123">
        <v>18.87744168149468</v>
      </c>
      <c r="C49" s="123">
        <v>23.651007068454234</v>
      </c>
      <c r="D49" s="123">
        <v>20.511511526600316</v>
      </c>
      <c r="E49" s="123">
        <v>19.96450215802966</v>
      </c>
      <c r="F49" s="123">
        <v>15.865108476151653</v>
      </c>
      <c r="G49" s="123">
        <v>18.642960070709286</v>
      </c>
      <c r="H49" s="123">
        <v>22.765670380211056</v>
      </c>
      <c r="I49" s="123">
        <v>16.956678226445277</v>
      </c>
      <c r="J49" s="123">
        <v>20.317056660303926</v>
      </c>
      <c r="K49" s="123">
        <v>15.952741206050012</v>
      </c>
      <c r="L49" s="123">
        <v>14.250905865301622</v>
      </c>
      <c r="M49" s="123">
        <v>18.275153080973666</v>
      </c>
      <c r="N49" s="123">
        <v>19.110712188151329</v>
      </c>
      <c r="O49" s="123">
        <v>16.42114251425328</v>
      </c>
      <c r="P49" s="123">
        <v>16.747761396188864</v>
      </c>
      <c r="Q49" s="123">
        <v>18.251229351815411</v>
      </c>
      <c r="R49" s="123">
        <v>16.915672523044758</v>
      </c>
      <c r="S49" s="123">
        <v>14.501921210614423</v>
      </c>
      <c r="T49" s="123">
        <v>16.288715148474527</v>
      </c>
      <c r="U49" s="123">
        <v>18.544688843590979</v>
      </c>
      <c r="V49" s="123">
        <v>19.809583717619699</v>
      </c>
      <c r="W49" s="123">
        <v>13.481396285273329</v>
      </c>
      <c r="DA49" s="130" t="s">
        <v>2959</v>
      </c>
    </row>
    <row r="50" spans="1:105" ht="12" customHeight="1" x14ac:dyDescent="0.25">
      <c r="A50" s="97" t="s">
        <v>138</v>
      </c>
      <c r="B50" s="99">
        <v>18.863625084981958</v>
      </c>
      <c r="C50" s="99">
        <v>23.748737954682767</v>
      </c>
      <c r="D50" s="99">
        <v>20.524825650318789</v>
      </c>
      <c r="E50" s="99">
        <v>19.970872578570592</v>
      </c>
      <c r="F50" s="99">
        <v>15.76362940222849</v>
      </c>
      <c r="G50" s="99">
        <v>18.629011483784485</v>
      </c>
      <c r="H50" s="99">
        <v>22.85997011262435</v>
      </c>
      <c r="I50" s="99">
        <v>16.902578097073125</v>
      </c>
      <c r="J50" s="99">
        <v>20.395883244041144</v>
      </c>
      <c r="K50" s="99">
        <v>15.894552590612085</v>
      </c>
      <c r="L50" s="99">
        <v>14.080389317351164</v>
      </c>
      <c r="M50" s="99">
        <v>18.329604248425913</v>
      </c>
      <c r="N50" s="99">
        <v>19.172629958109386</v>
      </c>
      <c r="O50" s="99">
        <v>16.395067446223759</v>
      </c>
      <c r="P50" s="99">
        <v>16.783637675159405</v>
      </c>
      <c r="Q50" s="99">
        <v>18.342489521629556</v>
      </c>
      <c r="R50" s="99">
        <v>16.888164347653071</v>
      </c>
      <c r="S50" s="99">
        <v>14.369738683926949</v>
      </c>
      <c r="T50" s="99">
        <v>16.261971502319927</v>
      </c>
      <c r="U50" s="99">
        <v>18.558286223076369</v>
      </c>
      <c r="V50" s="99">
        <v>19.917892756792344</v>
      </c>
      <c r="W50" s="99">
        <v>13.260653814612997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19.329615670450707</v>
      </c>
      <c r="C54" s="102">
        <v>20.456750208037406</v>
      </c>
      <c r="D54" s="102">
        <v>20.048316188371945</v>
      </c>
      <c r="E54" s="102">
        <v>19.743294796487675</v>
      </c>
      <c r="F54" s="102">
        <v>19.458390230067273</v>
      </c>
      <c r="G54" s="102">
        <v>19.152677050355102</v>
      </c>
      <c r="H54" s="102">
        <v>19.426467224018307</v>
      </c>
      <c r="I54" s="102">
        <v>18.707203841129889</v>
      </c>
      <c r="J54" s="102">
        <v>18.184516046698878</v>
      </c>
      <c r="K54" s="102">
        <v>17.400806464519629</v>
      </c>
      <c r="L54" s="102">
        <v>18.398419476056183</v>
      </c>
      <c r="M54" s="102">
        <v>16.939497973468587</v>
      </c>
      <c r="N54" s="102">
        <v>17.593431977655374</v>
      </c>
      <c r="O54" s="102">
        <v>17.06299034267224</v>
      </c>
      <c r="P54" s="102">
        <v>15.865773270606175</v>
      </c>
      <c r="Q54" s="102">
        <v>16.028947131554055</v>
      </c>
      <c r="R54" s="102">
        <v>17.593966216255634</v>
      </c>
      <c r="S54" s="102">
        <v>17.640190231323498</v>
      </c>
      <c r="T54" s="102">
        <v>16.926021282309552</v>
      </c>
      <c r="U54" s="102">
        <v>18.226676662157178</v>
      </c>
      <c r="V54" s="102">
        <v>17.255897260682445</v>
      </c>
      <c r="W54" s="102">
        <v>18.866174736229887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13.217428641027301</v>
      </c>
      <c r="C58" s="123">
        <v>13.790604746826151</v>
      </c>
      <c r="D58" s="123">
        <v>11.727324605748302</v>
      </c>
      <c r="E58" s="123">
        <v>11.458428798620648</v>
      </c>
      <c r="F58" s="123">
        <v>11.452469391166794</v>
      </c>
      <c r="G58" s="123">
        <v>10.517459070010149</v>
      </c>
      <c r="H58" s="123">
        <v>11.129442272843644</v>
      </c>
      <c r="I58" s="123">
        <v>9.5631944403007036</v>
      </c>
      <c r="J58" s="123">
        <v>9.1967924982861575</v>
      </c>
      <c r="K58" s="123">
        <v>8.4067703593082115</v>
      </c>
      <c r="L58" s="123">
        <v>9.2550861162578499</v>
      </c>
      <c r="M58" s="123">
        <v>8.724275328573988</v>
      </c>
      <c r="N58" s="123">
        <v>8.678462030241187</v>
      </c>
      <c r="O58" s="123">
        <v>8.3137332152739187</v>
      </c>
      <c r="P58" s="123">
        <v>7.9230188846828318</v>
      </c>
      <c r="Q58" s="123">
        <v>8.2546303295062717</v>
      </c>
      <c r="R58" s="123">
        <v>9.3495970186254613</v>
      </c>
      <c r="S58" s="123">
        <v>9.222142182591087</v>
      </c>
      <c r="T58" s="123">
        <v>8.6908899858914062</v>
      </c>
      <c r="U58" s="123">
        <v>9.4067066094891274</v>
      </c>
      <c r="V58" s="123">
        <v>8.4918382629505516</v>
      </c>
      <c r="W58" s="123">
        <v>9.2289922172196448</v>
      </c>
      <c r="DA58" s="130" t="s">
        <v>2968</v>
      </c>
    </row>
    <row r="59" spans="1:105" ht="12" customHeight="1" x14ac:dyDescent="0.25">
      <c r="A59" s="97" t="s">
        <v>50</v>
      </c>
      <c r="B59" s="99">
        <v>12.712932676722705</v>
      </c>
      <c r="C59" s="99">
        <v>16.142299332607074</v>
      </c>
      <c r="D59" s="99">
        <v>8.4502229630122514</v>
      </c>
      <c r="E59" s="99">
        <v>11.784313057319956</v>
      </c>
      <c r="F59" s="99">
        <v>12.550636056096053</v>
      </c>
      <c r="G59" s="99">
        <v>10.174147758008381</v>
      </c>
      <c r="H59" s="99">
        <v>10.888630599432469</v>
      </c>
      <c r="I59" s="99">
        <v>7.3004517070855801</v>
      </c>
      <c r="J59" s="99">
        <v>9.6474992207726959</v>
      </c>
      <c r="K59" s="99">
        <v>8.3760827795452837</v>
      </c>
      <c r="L59" s="99">
        <v>9.932914758700246</v>
      </c>
      <c r="M59" s="99">
        <v>9.6931103196301063</v>
      </c>
      <c r="N59" s="99">
        <v>7.6252505931305476</v>
      </c>
      <c r="O59" s="99">
        <v>7.1648737068431467</v>
      </c>
      <c r="P59" s="99">
        <v>7.9822870946032118</v>
      </c>
      <c r="Q59" s="99">
        <v>8.2996737947049724</v>
      </c>
      <c r="R59" s="99">
        <v>10.376918896312443</v>
      </c>
      <c r="S59" s="99">
        <v>10.273458217304578</v>
      </c>
      <c r="T59" s="99">
        <v>8.9190986986790293</v>
      </c>
      <c r="U59" s="99">
        <v>10.603682039175208</v>
      </c>
      <c r="V59" s="99">
        <v>7.9289585377278877</v>
      </c>
      <c r="W59" s="99">
        <v>8.4378493977598428</v>
      </c>
      <c r="DA59" s="63" t="s">
        <v>2969</v>
      </c>
    </row>
    <row r="60" spans="1:105" ht="12" customHeight="1" x14ac:dyDescent="0.25">
      <c r="A60" s="109" t="s">
        <v>120</v>
      </c>
      <c r="B60" s="110">
        <v>13.299837570008833</v>
      </c>
      <c r="C60" s="110">
        <v>13.42687701279443</v>
      </c>
      <c r="D60" s="110">
        <v>12.178318185622762</v>
      </c>
      <c r="E60" s="110">
        <v>11.414606430061429</v>
      </c>
      <c r="F60" s="110">
        <v>11.313460952568155</v>
      </c>
      <c r="G60" s="110">
        <v>10.556338805344106</v>
      </c>
      <c r="H60" s="110">
        <v>11.152813148855001</v>
      </c>
      <c r="I60" s="110">
        <v>9.7759891886385351</v>
      </c>
      <c r="J60" s="110">
        <v>9.1499164653079372</v>
      </c>
      <c r="K60" s="110">
        <v>8.4103369240198784</v>
      </c>
      <c r="L60" s="110">
        <v>9.1639933077486226</v>
      </c>
      <c r="M60" s="110">
        <v>8.5890200278532447</v>
      </c>
      <c r="N60" s="110">
        <v>8.8163402166872604</v>
      </c>
      <c r="O60" s="110">
        <v>8.4806784060948974</v>
      </c>
      <c r="P60" s="110">
        <v>7.9140084256623915</v>
      </c>
      <c r="Q60" s="110">
        <v>8.2473645463772414</v>
      </c>
      <c r="R60" s="110">
        <v>9.1708516708521088</v>
      </c>
      <c r="S60" s="110">
        <v>9.0348109075883745</v>
      </c>
      <c r="T60" s="110">
        <v>8.6502332859408817</v>
      </c>
      <c r="U60" s="110">
        <v>9.2176494437538299</v>
      </c>
      <c r="V60" s="110">
        <v>8.5603428948234921</v>
      </c>
      <c r="W60" s="110">
        <v>9.3044868914948946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190.65205984474039</v>
      </c>
      <c r="C62" s="118">
        <f t="shared" si="21"/>
        <v>195.80161853537035</v>
      </c>
      <c r="D62" s="118">
        <f t="shared" si="21"/>
        <v>178.15031208518076</v>
      </c>
      <c r="E62" s="118">
        <f t="shared" si="21"/>
        <v>177.66662225518559</v>
      </c>
      <c r="F62" s="118">
        <f t="shared" si="21"/>
        <v>174.81027443377462</v>
      </c>
      <c r="G62" s="118">
        <f t="shared" si="21"/>
        <v>188.22040166536178</v>
      </c>
      <c r="H62" s="118">
        <f t="shared" si="21"/>
        <v>182.10768499482199</v>
      </c>
      <c r="I62" s="118">
        <f t="shared" si="21"/>
        <v>189.60512544226367</v>
      </c>
      <c r="J62" s="118">
        <f t="shared" si="21"/>
        <v>187.40533955929041</v>
      </c>
      <c r="K62" s="118">
        <f t="shared" si="21"/>
        <v>191.04456017480129</v>
      </c>
      <c r="L62" s="118">
        <f t="shared" si="21"/>
        <v>204.56276171331862</v>
      </c>
      <c r="M62" s="118">
        <f t="shared" si="21"/>
        <v>190.53704631887956</v>
      </c>
      <c r="N62" s="118">
        <f t="shared" si="21"/>
        <v>202.70266219696148</v>
      </c>
      <c r="O62" s="118">
        <f t="shared" si="21"/>
        <v>192.22906951755934</v>
      </c>
      <c r="P62" s="118">
        <f t="shared" si="21"/>
        <v>187.34789534119531</v>
      </c>
      <c r="Q62" s="118">
        <f t="shared" si="21"/>
        <v>175.20500296642587</v>
      </c>
      <c r="R62" s="118">
        <f t="shared" ref="R62:V62" si="22">R63+R66+R68+R77</f>
        <v>201.90599779286458</v>
      </c>
      <c r="S62" s="118">
        <f t="shared" si="22"/>
        <v>188.96284815881035</v>
      </c>
      <c r="T62" s="118">
        <f t="shared" si="22"/>
        <v>191.92752438988794</v>
      </c>
      <c r="U62" s="118">
        <f t="shared" si="22"/>
        <v>196.84429482768738</v>
      </c>
      <c r="V62" s="118">
        <f t="shared" si="22"/>
        <v>187.80364258861778</v>
      </c>
      <c r="W62" s="118">
        <f t="shared" ref="W62" si="23">W63+W66+W68+W77</f>
        <v>199.25334585622909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157.51957583414955</v>
      </c>
      <c r="C63" s="123">
        <f t="shared" si="24"/>
        <v>161.46982962905977</v>
      </c>
      <c r="D63" s="123">
        <f t="shared" si="24"/>
        <v>147.44314221461596</v>
      </c>
      <c r="E63" s="123">
        <f t="shared" si="24"/>
        <v>147.73632526797141</v>
      </c>
      <c r="F63" s="123">
        <f t="shared" si="24"/>
        <v>144.95395302597913</v>
      </c>
      <c r="G63" s="123">
        <f t="shared" si="24"/>
        <v>156.2017934423875</v>
      </c>
      <c r="H63" s="123">
        <f t="shared" si="24"/>
        <v>149.8994742057719</v>
      </c>
      <c r="I63" s="123">
        <f t="shared" si="24"/>
        <v>161.71456147735694</v>
      </c>
      <c r="J63" s="123">
        <f t="shared" si="24"/>
        <v>160.02740740594788</v>
      </c>
      <c r="K63" s="123">
        <f t="shared" si="24"/>
        <v>165.97824831590026</v>
      </c>
      <c r="L63" s="123">
        <f t="shared" si="24"/>
        <v>177.19632264887088</v>
      </c>
      <c r="M63" s="123">
        <f t="shared" si="24"/>
        <v>164.8221208879479</v>
      </c>
      <c r="N63" s="123">
        <f t="shared" si="24"/>
        <v>175.78763734551254</v>
      </c>
      <c r="O63" s="123">
        <f t="shared" si="24"/>
        <v>166.89285382020333</v>
      </c>
      <c r="P63" s="123">
        <f t="shared" si="24"/>
        <v>162.66274970517591</v>
      </c>
      <c r="Q63" s="123">
        <f t="shared" si="24"/>
        <v>151.44790294113878</v>
      </c>
      <c r="R63" s="123">
        <f t="shared" ref="R63:V63" si="25">SUM(R64:R65)</f>
        <v>174.13307962089007</v>
      </c>
      <c r="S63" s="123">
        <f t="shared" si="25"/>
        <v>162.94660595156574</v>
      </c>
      <c r="T63" s="123">
        <f t="shared" si="25"/>
        <v>166.54870920209999</v>
      </c>
      <c r="U63" s="123">
        <f t="shared" si="25"/>
        <v>169.46180939193698</v>
      </c>
      <c r="V63" s="123">
        <f t="shared" si="25"/>
        <v>162.23559888178391</v>
      </c>
      <c r="W63" s="123">
        <f t="shared" ref="W63" si="26">SUM(W64:W65)</f>
        <v>171.61994588486584</v>
      </c>
      <c r="DA63" s="130" t="s">
        <v>2972</v>
      </c>
    </row>
    <row r="64" spans="1:105" ht="12" customHeight="1" x14ac:dyDescent="0.25">
      <c r="A64" s="97" t="s">
        <v>217</v>
      </c>
      <c r="B64" s="99">
        <v>153.88468363992217</v>
      </c>
      <c r="C64" s="99">
        <v>157.82070750522459</v>
      </c>
      <c r="D64" s="99">
        <v>144.18178884630444</v>
      </c>
      <c r="E64" s="99">
        <v>144.53604084247587</v>
      </c>
      <c r="F64" s="99">
        <v>141.86313705888659</v>
      </c>
      <c r="G64" s="99">
        <v>152.94624308808102</v>
      </c>
      <c r="H64" s="99">
        <v>146.818175342308</v>
      </c>
      <c r="I64" s="99">
        <v>158.45456791052953</v>
      </c>
      <c r="J64" s="99">
        <v>156.86104494724552</v>
      </c>
      <c r="K64" s="99">
        <v>162.75883120011468</v>
      </c>
      <c r="L64" s="99">
        <v>173.75865949720841</v>
      </c>
      <c r="M64" s="99">
        <v>161.66158839066651</v>
      </c>
      <c r="N64" s="99">
        <v>172.44428834241793</v>
      </c>
      <c r="O64" s="99">
        <v>163.74427233446323</v>
      </c>
      <c r="P64" s="99">
        <v>159.61255883749891</v>
      </c>
      <c r="Q64" s="99">
        <v>148.62228450251189</v>
      </c>
      <c r="R64" s="99">
        <v>170.90920601519974</v>
      </c>
      <c r="S64" s="99">
        <v>159.94510044324576</v>
      </c>
      <c r="T64" s="99">
        <v>163.49383916290506</v>
      </c>
      <c r="U64" s="99">
        <v>166.3603109485588</v>
      </c>
      <c r="V64" s="99">
        <v>159.26631176873178</v>
      </c>
      <c r="W64" s="99">
        <v>168.48865825783238</v>
      </c>
      <c r="DA64" s="63" t="s">
        <v>2973</v>
      </c>
    </row>
    <row r="65" spans="1:105" ht="12" customHeight="1" x14ac:dyDescent="0.25">
      <c r="A65" s="97" t="s">
        <v>53</v>
      </c>
      <c r="B65" s="99">
        <v>3.6348921942273678</v>
      </c>
      <c r="C65" s="99">
        <v>3.6491221238351854</v>
      </c>
      <c r="D65" s="99">
        <v>3.2613533683115241</v>
      </c>
      <c r="E65" s="99">
        <v>3.2002844254955432</v>
      </c>
      <c r="F65" s="99">
        <v>3.0908159670925324</v>
      </c>
      <c r="G65" s="99">
        <v>3.2555503543064757</v>
      </c>
      <c r="H65" s="99">
        <v>3.0812988634638874</v>
      </c>
      <c r="I65" s="99">
        <v>3.2599935668274131</v>
      </c>
      <c r="J65" s="99">
        <v>3.1663624587023604</v>
      </c>
      <c r="K65" s="99">
        <v>3.2194171157855713</v>
      </c>
      <c r="L65" s="99">
        <v>3.4376631516624556</v>
      </c>
      <c r="M65" s="99">
        <v>3.1605324972814057</v>
      </c>
      <c r="N65" s="99">
        <v>3.3433490030946134</v>
      </c>
      <c r="O65" s="99">
        <v>3.1485814857400864</v>
      </c>
      <c r="P65" s="99">
        <v>3.0501908676770086</v>
      </c>
      <c r="Q65" s="99">
        <v>2.8256184386269037</v>
      </c>
      <c r="R65" s="99">
        <v>3.2238736056903408</v>
      </c>
      <c r="S65" s="99">
        <v>3.0015055083199891</v>
      </c>
      <c r="T65" s="99">
        <v>3.0548700391949297</v>
      </c>
      <c r="U65" s="99">
        <v>3.1014984433781665</v>
      </c>
      <c r="V65" s="99">
        <v>2.9692871130521463</v>
      </c>
      <c r="W65" s="99">
        <v>3.1312876270334646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7.2450487309846489E-4</v>
      </c>
      <c r="C66" s="123">
        <f t="shared" si="27"/>
        <v>1.0797654483993484E-3</v>
      </c>
      <c r="D66" s="123">
        <f t="shared" si="27"/>
        <v>1.4808715942310525E-3</v>
      </c>
      <c r="E66" s="123">
        <f t="shared" si="27"/>
        <v>1.8995396575132396E-3</v>
      </c>
      <c r="F66" s="123">
        <f t="shared" si="27"/>
        <v>3.1469289191372258E-3</v>
      </c>
      <c r="G66" s="123">
        <f t="shared" si="27"/>
        <v>5.7240222964010093E-3</v>
      </c>
      <c r="H66" s="123">
        <f t="shared" si="27"/>
        <v>7.332826332451233E-3</v>
      </c>
      <c r="I66" s="123">
        <f t="shared" si="27"/>
        <v>9.4789073429282049E-3</v>
      </c>
      <c r="J66" s="123">
        <f t="shared" si="27"/>
        <v>1.0767870058190526E-2</v>
      </c>
      <c r="K66" s="123">
        <f t="shared" si="27"/>
        <v>1.1544812597311547E-2</v>
      </c>
      <c r="L66" s="123">
        <f t="shared" si="27"/>
        <v>2.3922692680138778E-2</v>
      </c>
      <c r="M66" s="123">
        <f t="shared" si="27"/>
        <v>1.6061327427903491E-2</v>
      </c>
      <c r="N66" s="123">
        <f t="shared" si="27"/>
        <v>1.3990846331051212E-2</v>
      </c>
      <c r="O66" s="123">
        <f t="shared" si="27"/>
        <v>1.4765020338374926E-2</v>
      </c>
      <c r="P66" s="123">
        <f t="shared" si="27"/>
        <v>1.9543223648915833E-2</v>
      </c>
      <c r="Q66" s="123">
        <f t="shared" si="27"/>
        <v>1.9493202314203498E-2</v>
      </c>
      <c r="R66" s="123">
        <f t="shared" si="27"/>
        <v>2.342464373341523E-2</v>
      </c>
      <c r="S66" s="123">
        <f t="shared" si="27"/>
        <v>2.5776373006259734E-2</v>
      </c>
      <c r="T66" s="123">
        <f t="shared" si="27"/>
        <v>3.732691823043624E-2</v>
      </c>
      <c r="U66" s="123">
        <f t="shared" si="27"/>
        <v>2.6749005458497056E-2</v>
      </c>
      <c r="V66" s="123">
        <f t="shared" si="27"/>
        <v>3.1740318846710663E-2</v>
      </c>
      <c r="W66" s="123">
        <f t="shared" si="27"/>
        <v>5.3414300536556027E-2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7.2450487309846489E-4</v>
      </c>
      <c r="C67" s="99">
        <f>RES_hhdet_tesh!C67/RES_summary!C$19</f>
        <v>1.0797654483993484E-3</v>
      </c>
      <c r="D67" s="99">
        <f>RES_hhdet_tesh!D67/RES_summary!D$19</f>
        <v>1.4808715942310525E-3</v>
      </c>
      <c r="E67" s="99">
        <f>RES_hhdet_tesh!E67/RES_summary!E$19</f>
        <v>1.8995396575132396E-3</v>
      </c>
      <c r="F67" s="99">
        <f>RES_hhdet_tesh!F67/RES_summary!F$19</f>
        <v>3.1469289191372258E-3</v>
      </c>
      <c r="G67" s="99">
        <f>RES_hhdet_tesh!G67/RES_summary!G$19</f>
        <v>5.7240222964010093E-3</v>
      </c>
      <c r="H67" s="99">
        <f>RES_hhdet_tesh!H67/RES_summary!H$19</f>
        <v>7.332826332451233E-3</v>
      </c>
      <c r="I67" s="99">
        <f>RES_hhdet_tesh!I67/RES_summary!I$19</f>
        <v>9.4789073429282049E-3</v>
      </c>
      <c r="J67" s="99">
        <f>RES_hhdet_tesh!J67/RES_summary!J$19</f>
        <v>1.0767870058190526E-2</v>
      </c>
      <c r="K67" s="99">
        <f>RES_hhdet_tesh!K67/RES_summary!K$19</f>
        <v>1.1544812597311547E-2</v>
      </c>
      <c r="L67" s="99">
        <f>RES_hhdet_tesh!L67/RES_summary!L$19</f>
        <v>2.3922692680138778E-2</v>
      </c>
      <c r="M67" s="99">
        <f>RES_hhdet_tesh!M67/RES_summary!M$19</f>
        <v>1.6061327427903491E-2</v>
      </c>
      <c r="N67" s="99">
        <f>RES_hhdet_tesh!N67/RES_summary!N$19</f>
        <v>1.3990846331051212E-2</v>
      </c>
      <c r="O67" s="99">
        <f>RES_hhdet_tesh!O67/RES_summary!O$19</f>
        <v>1.4765020338374926E-2</v>
      </c>
      <c r="P67" s="99">
        <f>RES_hhdet_tesh!P67/RES_summary!P$19</f>
        <v>1.9543223648915833E-2</v>
      </c>
      <c r="Q67" s="99">
        <f>RES_hhdet_tesh!Q67/RES_summary!Q$19</f>
        <v>1.9493202314203498E-2</v>
      </c>
      <c r="R67" s="99">
        <f>RES_hhdet_tesh!R67/RES_summary!R$19</f>
        <v>2.342464373341523E-2</v>
      </c>
      <c r="S67" s="99">
        <f>RES_hhdet_tesh!S67/RES_summary!S$19</f>
        <v>2.5776373006259734E-2</v>
      </c>
      <c r="T67" s="99">
        <f>RES_hhdet_tesh!T67/RES_summary!T$19</f>
        <v>3.732691823043624E-2</v>
      </c>
      <c r="U67" s="99">
        <f>RES_hhdet_tesh!U67/RES_summary!U$19</f>
        <v>2.6749005458497056E-2</v>
      </c>
      <c r="V67" s="99">
        <f>RES_hhdet_tesh!V67/RES_summary!V$19</f>
        <v>3.1740318846710663E-2</v>
      </c>
      <c r="W67" s="99">
        <f>RES_hhdet_tesh!W67/RES_summary!W$19</f>
        <v>5.3414300536556027E-2</v>
      </c>
      <c r="DA67" s="63" t="s">
        <v>2976</v>
      </c>
    </row>
    <row r="68" spans="1:105" ht="12" customHeight="1" x14ac:dyDescent="0.25">
      <c r="A68" s="121" t="s">
        <v>55</v>
      </c>
      <c r="B68" s="123">
        <v>19.770458969274586</v>
      </c>
      <c r="C68" s="123">
        <v>20.512270620608369</v>
      </c>
      <c r="D68" s="123">
        <v>19.538903356155309</v>
      </c>
      <c r="E68" s="123">
        <v>18.782273154108452</v>
      </c>
      <c r="F68" s="123">
        <v>18.800983162026505</v>
      </c>
      <c r="G68" s="123">
        <v>21.144915420854375</v>
      </c>
      <c r="H68" s="123">
        <v>21.069114607103636</v>
      </c>
      <c r="I68" s="123">
        <v>18.198172604195378</v>
      </c>
      <c r="J68" s="123">
        <v>17.79754943146688</v>
      </c>
      <c r="K68" s="123">
        <v>17.070582968973948</v>
      </c>
      <c r="L68" s="123">
        <v>17.944215624778643</v>
      </c>
      <c r="M68" s="123">
        <v>16.946398897321703</v>
      </c>
      <c r="N68" s="123">
        <v>18.072084927733837</v>
      </c>
      <c r="O68" s="123">
        <v>17.123341743848549</v>
      </c>
      <c r="P68" s="123">
        <v>16.570774622430992</v>
      </c>
      <c r="Q68" s="123">
        <v>15.634853010352613</v>
      </c>
      <c r="R68" s="123">
        <v>18.049545896926851</v>
      </c>
      <c r="S68" s="123">
        <v>16.984835373299664</v>
      </c>
      <c r="T68" s="123">
        <v>16.805702248766071</v>
      </c>
      <c r="U68" s="123">
        <v>17.863943430987479</v>
      </c>
      <c r="V68" s="123">
        <v>17.065238854813774</v>
      </c>
      <c r="W68" s="123">
        <v>18.239510091302872</v>
      </c>
      <c r="DA68" s="130" t="s">
        <v>2977</v>
      </c>
    </row>
    <row r="69" spans="1:105" ht="12" customHeight="1" x14ac:dyDescent="0.25">
      <c r="A69" s="97" t="s">
        <v>134</v>
      </c>
      <c r="B69" s="99">
        <v>19.784745001092663</v>
      </c>
      <c r="C69" s="99">
        <v>20.514120992259588</v>
      </c>
      <c r="D69" s="99">
        <v>19.522675918290723</v>
      </c>
      <c r="E69" s="99">
        <v>18.751964920152773</v>
      </c>
      <c r="F69" s="99">
        <v>18.780968673045141</v>
      </c>
      <c r="G69" s="99">
        <v>21.208843445957438</v>
      </c>
      <c r="H69" s="99">
        <v>21.12330175415693</v>
      </c>
      <c r="I69" s="99">
        <v>18.184437874825782</v>
      </c>
      <c r="J69" s="99">
        <v>17.786687050039045</v>
      </c>
      <c r="K69" s="99">
        <v>17.061670208819695</v>
      </c>
      <c r="L69" s="99">
        <v>17.930904741808575</v>
      </c>
      <c r="M69" s="99">
        <v>16.947743253475291</v>
      </c>
      <c r="N69" s="99">
        <v>18.088318480982732</v>
      </c>
      <c r="O69" s="99">
        <v>17.125008214702873</v>
      </c>
      <c r="P69" s="99">
        <v>16.595980665674979</v>
      </c>
      <c r="Q69" s="99">
        <v>15.625428691685686</v>
      </c>
      <c r="R69" s="99">
        <v>18.070335545033039</v>
      </c>
      <c r="S69" s="99">
        <v>16.971182925536308</v>
      </c>
      <c r="T69" s="99">
        <v>16.811239552836348</v>
      </c>
      <c r="U69" s="99">
        <v>17.865180316186137</v>
      </c>
      <c r="V69" s="99">
        <v>17.074468429451294</v>
      </c>
      <c r="W69" s="99">
        <v>18.238163388910301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19.329615670450707</v>
      </c>
      <c r="C73" s="102">
        <v>20.454850016436083</v>
      </c>
      <c r="D73" s="102">
        <v>20.041857767362725</v>
      </c>
      <c r="E73" s="102">
        <v>19.727784938263305</v>
      </c>
      <c r="F73" s="102">
        <v>19.428609369948223</v>
      </c>
      <c r="G73" s="102">
        <v>19.107140305921085</v>
      </c>
      <c r="H73" s="102">
        <v>19.357186035806237</v>
      </c>
      <c r="I73" s="102">
        <v>18.624660398050587</v>
      </c>
      <c r="J73" s="102">
        <v>18.125714656369876</v>
      </c>
      <c r="K73" s="102">
        <v>17.333153397810708</v>
      </c>
      <c r="L73" s="102">
        <v>18.337666363291234</v>
      </c>
      <c r="M73" s="102">
        <v>16.906394452989403</v>
      </c>
      <c r="N73" s="102">
        <v>17.58468452439303</v>
      </c>
      <c r="O73" s="102">
        <v>17.073087139648095</v>
      </c>
      <c r="P73" s="102">
        <v>15.80911280492386</v>
      </c>
      <c r="Q73" s="102">
        <v>15.919836733095078</v>
      </c>
      <c r="R73" s="102">
        <v>17.419453036116394</v>
      </c>
      <c r="S73" s="102">
        <v>17.398074118530843</v>
      </c>
      <c r="T73" s="102">
        <v>16.637479844224604</v>
      </c>
      <c r="U73" s="102">
        <v>17.826345378430489</v>
      </c>
      <c r="V73" s="102">
        <v>16.783605569448589</v>
      </c>
      <c r="W73" s="102">
        <v>18.280725082482203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13.36130053644318</v>
      </c>
      <c r="C77" s="123">
        <v>13.818438520253794</v>
      </c>
      <c r="D77" s="123">
        <v>11.166785642815265</v>
      </c>
      <c r="E77" s="123">
        <v>11.146124293448224</v>
      </c>
      <c r="F77" s="123">
        <v>11.052191316849829</v>
      </c>
      <c r="G77" s="123">
        <v>10.867968779823517</v>
      </c>
      <c r="H77" s="123">
        <v>11.131763355614005</v>
      </c>
      <c r="I77" s="123">
        <v>9.6829124533684432</v>
      </c>
      <c r="J77" s="123">
        <v>9.5696148518174535</v>
      </c>
      <c r="K77" s="123">
        <v>7.9841840773297683</v>
      </c>
      <c r="L77" s="123">
        <v>9.3983007469889497</v>
      </c>
      <c r="M77" s="123">
        <v>8.7524652061820536</v>
      </c>
      <c r="N77" s="123">
        <v>8.8289490773840615</v>
      </c>
      <c r="O77" s="123">
        <v>8.1981089331690757</v>
      </c>
      <c r="P77" s="123">
        <v>8.0948277899394672</v>
      </c>
      <c r="Q77" s="123">
        <v>8.1027538126202927</v>
      </c>
      <c r="R77" s="123">
        <v>9.6999476313142434</v>
      </c>
      <c r="S77" s="123">
        <v>9.0056304609386686</v>
      </c>
      <c r="T77" s="123">
        <v>8.5357860207914538</v>
      </c>
      <c r="U77" s="123">
        <v>9.4917929993043959</v>
      </c>
      <c r="V77" s="123">
        <v>8.4710645331733812</v>
      </c>
      <c r="W77" s="123">
        <v>9.3404755795238241</v>
      </c>
      <c r="DA77" s="130" t="s">
        <v>2986</v>
      </c>
    </row>
    <row r="78" spans="1:105" ht="12" customHeight="1" x14ac:dyDescent="0.25">
      <c r="A78" s="97" t="s">
        <v>192</v>
      </c>
      <c r="B78" s="99">
        <v>13.366862595575618</v>
      </c>
      <c r="C78" s="99">
        <v>13.854073733820096</v>
      </c>
      <c r="D78" s="99">
        <v>11.078919252836116</v>
      </c>
      <c r="E78" s="99">
        <v>11.124763324928074</v>
      </c>
      <c r="F78" s="99">
        <v>11.033431334938632</v>
      </c>
      <c r="G78" s="99">
        <v>10.888795070288944</v>
      </c>
      <c r="H78" s="99">
        <v>11.130377981461978</v>
      </c>
      <c r="I78" s="99">
        <v>9.6758879848037029</v>
      </c>
      <c r="J78" s="99">
        <v>9.6055394568140677</v>
      </c>
      <c r="K78" s="99">
        <v>7.939869651823674</v>
      </c>
      <c r="L78" s="99">
        <v>9.4184761152457117</v>
      </c>
      <c r="M78" s="99">
        <v>8.7649641708143555</v>
      </c>
      <c r="N78" s="99">
        <v>8.829812922463363</v>
      </c>
      <c r="O78" s="99">
        <v>8.1786246491497216</v>
      </c>
      <c r="P78" s="99">
        <v>8.1075424872796216</v>
      </c>
      <c r="Q78" s="99">
        <v>8.0924533156459795</v>
      </c>
      <c r="R78" s="99">
        <v>9.7379228862573761</v>
      </c>
      <c r="S78" s="99">
        <v>9.0035153284536253</v>
      </c>
      <c r="T78" s="99">
        <v>8.5275337341078128</v>
      </c>
      <c r="U78" s="99">
        <v>9.5112406847558812</v>
      </c>
      <c r="V78" s="99">
        <v>8.4648427205207852</v>
      </c>
      <c r="W78" s="99">
        <v>9.3429590593411458</v>
      </c>
      <c r="DA78" s="63" t="s">
        <v>2987</v>
      </c>
    </row>
    <row r="79" spans="1:105" ht="12" customHeight="1" x14ac:dyDescent="0.25">
      <c r="A79" s="109" t="s">
        <v>120</v>
      </c>
      <c r="B79" s="110">
        <v>13.299837570008828</v>
      </c>
      <c r="C79" s="110">
        <v>13.426877012794424</v>
      </c>
      <c r="D79" s="110">
        <v>12.178318185622764</v>
      </c>
      <c r="E79" s="110">
        <v>11.414606430061429</v>
      </c>
      <c r="F79" s="110">
        <v>11.313460952568152</v>
      </c>
      <c r="G79" s="110">
        <v>10.556338805344108</v>
      </c>
      <c r="H79" s="110">
        <v>11.152813148855001</v>
      </c>
      <c r="I79" s="110">
        <v>9.7759891886385386</v>
      </c>
      <c r="J79" s="110">
        <v>9.1499164653079337</v>
      </c>
      <c r="K79" s="110">
        <v>8.4103369240198784</v>
      </c>
      <c r="L79" s="110">
        <v>9.1639933077486191</v>
      </c>
      <c r="M79" s="110">
        <v>8.5890200278532447</v>
      </c>
      <c r="N79" s="110">
        <v>8.8163402166872569</v>
      </c>
      <c r="O79" s="110">
        <v>8.4806784060948921</v>
      </c>
      <c r="P79" s="110">
        <v>7.9140084256623879</v>
      </c>
      <c r="Q79" s="110">
        <v>8.2473645463772378</v>
      </c>
      <c r="R79" s="110">
        <v>9.1708516708521106</v>
      </c>
      <c r="S79" s="110">
        <v>9.0348109075883691</v>
      </c>
      <c r="T79" s="110">
        <v>8.6502332859408799</v>
      </c>
      <c r="U79" s="110">
        <v>9.2176494437538548</v>
      </c>
      <c r="V79" s="110">
        <v>8.5603428948234974</v>
      </c>
      <c r="W79" s="110">
        <v>9.3044868914948857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190.8301502269189</v>
      </c>
      <c r="C81" s="118">
        <f t="shared" si="28"/>
        <v>191.90875530037178</v>
      </c>
      <c r="D81" s="118">
        <f t="shared" si="28"/>
        <v>177.69722923762438</v>
      </c>
      <c r="E81" s="118">
        <f t="shared" si="28"/>
        <v>193.60128237986294</v>
      </c>
      <c r="F81" s="118">
        <f t="shared" si="28"/>
        <v>190.90670878205313</v>
      </c>
      <c r="G81" s="118">
        <f t="shared" si="28"/>
        <v>169.85606412154476</v>
      </c>
      <c r="H81" s="118">
        <f t="shared" si="28"/>
        <v>163.63344586786096</v>
      </c>
      <c r="I81" s="118">
        <f t="shared" si="28"/>
        <v>197.30869543087695</v>
      </c>
      <c r="J81" s="118">
        <f t="shared" si="28"/>
        <v>191.45490084790083</v>
      </c>
      <c r="K81" s="118">
        <f t="shared" si="28"/>
        <v>197.95102146554507</v>
      </c>
      <c r="L81" s="118">
        <f t="shared" si="28"/>
        <v>207.67674035364044</v>
      </c>
      <c r="M81" s="118">
        <f t="shared" si="28"/>
        <v>184.53259642366203</v>
      </c>
      <c r="N81" s="118">
        <f t="shared" si="28"/>
        <v>200.00514401971824</v>
      </c>
      <c r="O81" s="118">
        <f t="shared" si="28"/>
        <v>193.19662520074675</v>
      </c>
      <c r="P81" s="118">
        <f t="shared" si="28"/>
        <v>187.67414347680855</v>
      </c>
      <c r="Q81" s="118">
        <f t="shared" si="28"/>
        <v>180.65485768690036</v>
      </c>
      <c r="R81" s="118">
        <f t="shared" ref="R81:V81" si="29">R82+R85+R87+R100</f>
        <v>191.81952236257479</v>
      </c>
      <c r="S81" s="118">
        <f t="shared" si="29"/>
        <v>195.06467409878107</v>
      </c>
      <c r="T81" s="118">
        <f t="shared" si="29"/>
        <v>197.01333742500282</v>
      </c>
      <c r="U81" s="118">
        <f t="shared" si="29"/>
        <v>189.46641951044217</v>
      </c>
      <c r="V81" s="118">
        <f t="shared" si="29"/>
        <v>195.46429070910588</v>
      </c>
      <c r="W81" s="118">
        <f t="shared" ref="W81" si="30">W82+W85+W87+W100</f>
        <v>193.19518182967653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157.78625914835405</v>
      </c>
      <c r="C82" s="123">
        <f t="shared" si="31"/>
        <v>158.28332638447816</v>
      </c>
      <c r="D82" s="123">
        <f t="shared" si="31"/>
        <v>146.90087868641018</v>
      </c>
      <c r="E82" s="123">
        <f t="shared" si="31"/>
        <v>161.30037458969321</v>
      </c>
      <c r="F82" s="123">
        <f t="shared" si="31"/>
        <v>158.58960755393136</v>
      </c>
      <c r="G82" s="123">
        <f t="shared" si="31"/>
        <v>140.70162808259508</v>
      </c>
      <c r="H82" s="123">
        <f t="shared" si="31"/>
        <v>134.33565705670222</v>
      </c>
      <c r="I82" s="123">
        <f t="shared" si="31"/>
        <v>168.48257222860582</v>
      </c>
      <c r="J82" s="123">
        <f t="shared" si="31"/>
        <v>163.652851572549</v>
      </c>
      <c r="K82" s="123">
        <f t="shared" si="31"/>
        <v>171.9439695085409</v>
      </c>
      <c r="L82" s="123">
        <f t="shared" si="31"/>
        <v>179.80825644787092</v>
      </c>
      <c r="M82" s="123">
        <f t="shared" si="31"/>
        <v>159.6554370623667</v>
      </c>
      <c r="N82" s="123">
        <f t="shared" si="31"/>
        <v>173.46144622174708</v>
      </c>
      <c r="O82" s="123">
        <f t="shared" si="31"/>
        <v>167.65932059323521</v>
      </c>
      <c r="P82" s="123">
        <f t="shared" si="31"/>
        <v>162.83078798624419</v>
      </c>
      <c r="Q82" s="123">
        <f t="shared" si="31"/>
        <v>156.27460219967796</v>
      </c>
      <c r="R82" s="123">
        <f t="shared" ref="R82:V82" si="32">SUM(R83:R84)</f>
        <v>165.52814610092827</v>
      </c>
      <c r="S82" s="123">
        <f t="shared" si="32"/>
        <v>168.39249081683838</v>
      </c>
      <c r="T82" s="123">
        <f t="shared" si="32"/>
        <v>170.47996498793916</v>
      </c>
      <c r="U82" s="123">
        <f t="shared" si="32"/>
        <v>163.24819686754543</v>
      </c>
      <c r="V82" s="123">
        <f t="shared" si="32"/>
        <v>168.88000417180476</v>
      </c>
      <c r="W82" s="123">
        <f t="shared" ref="W82" si="33">SUM(W83:W84)</f>
        <v>166.43586138757655</v>
      </c>
      <c r="DA82" s="130" t="s">
        <v>2990</v>
      </c>
    </row>
    <row r="83" spans="1:105" ht="12" customHeight="1" x14ac:dyDescent="0.25">
      <c r="A83" s="97" t="s">
        <v>204</v>
      </c>
      <c r="B83" s="99">
        <v>156.30939276192612</v>
      </c>
      <c r="C83" s="99">
        <v>156.83281434052626</v>
      </c>
      <c r="D83" s="99">
        <v>145.58365341892502</v>
      </c>
      <c r="E83" s="99">
        <v>159.8843255161261</v>
      </c>
      <c r="F83" s="99">
        <v>157.21945205665781</v>
      </c>
      <c r="G83" s="99">
        <v>139.51377511974681</v>
      </c>
      <c r="H83" s="99">
        <v>133.21731497063371</v>
      </c>
      <c r="I83" s="99">
        <v>167.10736683557218</v>
      </c>
      <c r="J83" s="99">
        <v>162.34205123541386</v>
      </c>
      <c r="K83" s="99">
        <v>170.59420824562159</v>
      </c>
      <c r="L83" s="99">
        <v>178.39648902635327</v>
      </c>
      <c r="M83" s="99">
        <v>158.41660025960221</v>
      </c>
      <c r="N83" s="99">
        <v>172.12657058463114</v>
      </c>
      <c r="O83" s="99">
        <v>166.37961833937482</v>
      </c>
      <c r="P83" s="99">
        <v>161.59555365231108</v>
      </c>
      <c r="Q83" s="99">
        <v>155.09512992785196</v>
      </c>
      <c r="R83" s="99">
        <v>164.28855102999776</v>
      </c>
      <c r="S83" s="99">
        <v>167.13789704127868</v>
      </c>
      <c r="T83" s="99">
        <v>169.21525528100616</v>
      </c>
      <c r="U83" s="99">
        <v>162.03981672811915</v>
      </c>
      <c r="V83" s="99">
        <v>167.62991844788331</v>
      </c>
      <c r="W83" s="99">
        <v>165.20773613476018</v>
      </c>
      <c r="DA83" s="63" t="s">
        <v>2991</v>
      </c>
    </row>
    <row r="84" spans="1:105" ht="12" customHeight="1" x14ac:dyDescent="0.25">
      <c r="A84" s="97" t="s">
        <v>53</v>
      </c>
      <c r="B84" s="99">
        <v>1.4768663864279359</v>
      </c>
      <c r="C84" s="99">
        <v>1.4505120439519126</v>
      </c>
      <c r="D84" s="99">
        <v>1.3172252674851683</v>
      </c>
      <c r="E84" s="99">
        <v>1.4160490735671181</v>
      </c>
      <c r="F84" s="99">
        <v>1.3701554972735375</v>
      </c>
      <c r="G84" s="99">
        <v>1.1878529628482801</v>
      </c>
      <c r="H84" s="99">
        <v>1.1183420860685156</v>
      </c>
      <c r="I84" s="99">
        <v>1.375205393033629</v>
      </c>
      <c r="J84" s="99">
        <v>1.31080033713514</v>
      </c>
      <c r="K84" s="99">
        <v>1.3497612629193061</v>
      </c>
      <c r="L84" s="99">
        <v>1.4117674215176661</v>
      </c>
      <c r="M84" s="99">
        <v>1.2388368027645027</v>
      </c>
      <c r="N84" s="99">
        <v>1.3348756371159303</v>
      </c>
      <c r="O84" s="99">
        <v>1.2797022538603955</v>
      </c>
      <c r="P84" s="99">
        <v>1.235234333933102</v>
      </c>
      <c r="Q84" s="99">
        <v>1.1794722718260102</v>
      </c>
      <c r="R84" s="99">
        <v>1.2395950709305068</v>
      </c>
      <c r="S84" s="99">
        <v>1.2545937755596985</v>
      </c>
      <c r="T84" s="99">
        <v>1.264709706932988</v>
      </c>
      <c r="U84" s="99">
        <v>1.208380139426277</v>
      </c>
      <c r="V84" s="99">
        <v>1.2500857239214418</v>
      </c>
      <c r="W84" s="99">
        <v>1.2281252528163813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7.4903471691542978E-4</v>
      </c>
      <c r="C85" s="123">
        <f t="shared" si="34"/>
        <v>1.0345567450165613E-3</v>
      </c>
      <c r="D85" s="123">
        <f t="shared" si="34"/>
        <v>1.5289722850487175E-3</v>
      </c>
      <c r="E85" s="123">
        <f t="shared" si="34"/>
        <v>1.9333239576301768E-3</v>
      </c>
      <c r="F85" s="123">
        <f t="shared" si="34"/>
        <v>3.1595802195821848E-3</v>
      </c>
      <c r="G85" s="123">
        <f t="shared" si="34"/>
        <v>5.0759087654478185E-3</v>
      </c>
      <c r="H85" s="123">
        <f t="shared" si="34"/>
        <v>6.2514618857441437E-3</v>
      </c>
      <c r="I85" s="123">
        <f t="shared" si="34"/>
        <v>8.1898339552255346E-3</v>
      </c>
      <c r="J85" s="123">
        <f t="shared" si="34"/>
        <v>9.8592737272023886E-3</v>
      </c>
      <c r="K85" s="123">
        <f t="shared" si="34"/>
        <v>1.1009486257322763E-2</v>
      </c>
      <c r="L85" s="123">
        <f t="shared" si="34"/>
        <v>2.4089714462937159E-2</v>
      </c>
      <c r="M85" s="123">
        <f t="shared" si="34"/>
        <v>1.7144212521246087E-2</v>
      </c>
      <c r="N85" s="123">
        <f t="shared" si="34"/>
        <v>1.483151326063117E-2</v>
      </c>
      <c r="O85" s="123">
        <f t="shared" si="34"/>
        <v>1.5487374937348936E-2</v>
      </c>
      <c r="P85" s="123">
        <f t="shared" si="34"/>
        <v>2.0163316854546781E-2</v>
      </c>
      <c r="Q85" s="123">
        <f t="shared" si="34"/>
        <v>1.9875092090447272E-2</v>
      </c>
      <c r="R85" s="123">
        <f t="shared" si="34"/>
        <v>2.3989469405251842E-2</v>
      </c>
      <c r="S85" s="123">
        <f t="shared" si="34"/>
        <v>2.6426204708845349E-2</v>
      </c>
      <c r="T85" s="123">
        <f t="shared" si="34"/>
        <v>3.8445526508843544E-2</v>
      </c>
      <c r="U85" s="123">
        <f t="shared" si="34"/>
        <v>2.8066183583458363E-2</v>
      </c>
      <c r="V85" s="123">
        <f t="shared" si="34"/>
        <v>3.255419404979018E-2</v>
      </c>
      <c r="W85" s="123">
        <f t="shared" si="34"/>
        <v>5.4068446447760855E-2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7.4903471691542978E-4</v>
      </c>
      <c r="C86" s="99">
        <f>RES_hhdet_tesh!C86/RES_summary!C$19</f>
        <v>1.0345567450165613E-3</v>
      </c>
      <c r="D86" s="99">
        <f>RES_hhdet_tesh!D86/RES_summary!D$19</f>
        <v>1.5289722850487175E-3</v>
      </c>
      <c r="E86" s="99">
        <f>RES_hhdet_tesh!E86/RES_summary!E$19</f>
        <v>1.9333239576301768E-3</v>
      </c>
      <c r="F86" s="99">
        <f>RES_hhdet_tesh!F86/RES_summary!F$19</f>
        <v>3.1595802195821848E-3</v>
      </c>
      <c r="G86" s="99">
        <f>RES_hhdet_tesh!G86/RES_summary!G$19</f>
        <v>5.0759087654478185E-3</v>
      </c>
      <c r="H86" s="99">
        <f>RES_hhdet_tesh!H86/RES_summary!H$19</f>
        <v>6.2514618857441437E-3</v>
      </c>
      <c r="I86" s="99">
        <f>RES_hhdet_tesh!I86/RES_summary!I$19</f>
        <v>8.1898339552255346E-3</v>
      </c>
      <c r="J86" s="99">
        <f>RES_hhdet_tesh!J86/RES_summary!J$19</f>
        <v>9.8592737272023886E-3</v>
      </c>
      <c r="K86" s="99">
        <f>RES_hhdet_tesh!K86/RES_summary!K$19</f>
        <v>1.1009486257322763E-2</v>
      </c>
      <c r="L86" s="99">
        <f>RES_hhdet_tesh!L86/RES_summary!L$19</f>
        <v>2.4089714462937159E-2</v>
      </c>
      <c r="M86" s="99">
        <f>RES_hhdet_tesh!M86/RES_summary!M$19</f>
        <v>1.7144212521246087E-2</v>
      </c>
      <c r="N86" s="99">
        <f>RES_hhdet_tesh!N86/RES_summary!N$19</f>
        <v>1.483151326063117E-2</v>
      </c>
      <c r="O86" s="99">
        <f>RES_hhdet_tesh!O86/RES_summary!O$19</f>
        <v>1.5487374937348936E-2</v>
      </c>
      <c r="P86" s="99">
        <f>RES_hhdet_tesh!P86/RES_summary!P$19</f>
        <v>2.0163316854546781E-2</v>
      </c>
      <c r="Q86" s="99">
        <f>RES_hhdet_tesh!Q86/RES_summary!Q$19</f>
        <v>1.9875092090447272E-2</v>
      </c>
      <c r="R86" s="99">
        <f>RES_hhdet_tesh!R86/RES_summary!R$19</f>
        <v>2.3989469405251842E-2</v>
      </c>
      <c r="S86" s="99">
        <f>RES_hhdet_tesh!S86/RES_summary!S$19</f>
        <v>2.6426204708845349E-2</v>
      </c>
      <c r="T86" s="99">
        <f>RES_hhdet_tesh!T86/RES_summary!T$19</f>
        <v>3.8445526508843544E-2</v>
      </c>
      <c r="U86" s="99">
        <f>RES_hhdet_tesh!U86/RES_summary!U$19</f>
        <v>2.8066183583458363E-2</v>
      </c>
      <c r="V86" s="99">
        <f>RES_hhdet_tesh!V86/RES_summary!V$19</f>
        <v>3.255419404979018E-2</v>
      </c>
      <c r="W86" s="99">
        <f>RES_hhdet_tesh!W86/RES_summary!W$19</f>
        <v>5.4068446447760855E-2</v>
      </c>
      <c r="DA86" s="63" t="s">
        <v>2994</v>
      </c>
    </row>
    <row r="87" spans="1:105" ht="12" customHeight="1" x14ac:dyDescent="0.25">
      <c r="A87" s="121" t="s">
        <v>55</v>
      </c>
      <c r="B87" s="123">
        <v>19.746687775004478</v>
      </c>
      <c r="C87" s="123">
        <v>20.137730587541391</v>
      </c>
      <c r="D87" s="123">
        <v>19.486346857231762</v>
      </c>
      <c r="E87" s="123">
        <v>20.407185708766395</v>
      </c>
      <c r="F87" s="123">
        <v>20.464146182135075</v>
      </c>
      <c r="G87" s="123">
        <v>19.100013113391828</v>
      </c>
      <c r="H87" s="123">
        <v>18.943855162352545</v>
      </c>
      <c r="I87" s="123">
        <v>18.910599012775481</v>
      </c>
      <c r="J87" s="123">
        <v>18.174897506212876</v>
      </c>
      <c r="K87" s="123">
        <v>17.681287840347096</v>
      </c>
      <c r="L87" s="123">
        <v>18.297463569347645</v>
      </c>
      <c r="M87" s="123">
        <v>16.373206897762888</v>
      </c>
      <c r="N87" s="123">
        <v>17.799292977460333</v>
      </c>
      <c r="O87" s="123">
        <v>17.186660589411403</v>
      </c>
      <c r="P87" s="123">
        <v>16.660024466616644</v>
      </c>
      <c r="Q87" s="123">
        <v>16.094536924303135</v>
      </c>
      <c r="R87" s="123">
        <v>17.100611516438907</v>
      </c>
      <c r="S87" s="123">
        <v>17.41092872690713</v>
      </c>
      <c r="T87" s="123">
        <v>17.546548164926921</v>
      </c>
      <c r="U87" s="123">
        <v>17.084021102602094</v>
      </c>
      <c r="V87" s="123">
        <v>17.751524439193926</v>
      </c>
      <c r="W87" s="123">
        <v>17.683106775414046</v>
      </c>
      <c r="DA87" s="130" t="s">
        <v>2995</v>
      </c>
    </row>
    <row r="88" spans="1:105" ht="12" customHeight="1" x14ac:dyDescent="0.25">
      <c r="A88" s="97" t="s">
        <v>132</v>
      </c>
      <c r="B88" s="99">
        <v>19.787150328823067</v>
      </c>
      <c r="C88" s="99">
        <v>20.108091857492173</v>
      </c>
      <c r="D88" s="99">
        <v>19.437498666015252</v>
      </c>
      <c r="E88" s="99">
        <v>20.463340306803371</v>
      </c>
      <c r="F88" s="99">
        <v>20.544147420127665</v>
      </c>
      <c r="G88" s="99">
        <v>19.098816789057583</v>
      </c>
      <c r="H88" s="99">
        <v>18.91581054603957</v>
      </c>
      <c r="I88" s="99">
        <v>18.928062965474837</v>
      </c>
      <c r="J88" s="99">
        <v>18.177511840734894</v>
      </c>
      <c r="K88" s="99">
        <v>17.700579104928366</v>
      </c>
      <c r="L88" s="99">
        <v>18.295292867835361</v>
      </c>
      <c r="M88" s="99">
        <v>16.342862108871007</v>
      </c>
      <c r="N88" s="99">
        <v>17.811464500502392</v>
      </c>
      <c r="O88" s="99">
        <v>17.192907979345794</v>
      </c>
      <c r="P88" s="99">
        <v>16.70558166421986</v>
      </c>
      <c r="Q88" s="99">
        <v>16.104934475501384</v>
      </c>
      <c r="R88" s="99">
        <v>17.083127481343936</v>
      </c>
      <c r="S88" s="99">
        <v>17.411543899686475</v>
      </c>
      <c r="T88" s="99">
        <v>17.588816185782051</v>
      </c>
      <c r="U88" s="99">
        <v>17.043614443509551</v>
      </c>
      <c r="V88" s="99">
        <v>17.817531287565878</v>
      </c>
      <c r="W88" s="99">
        <v>17.645701923721276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19.32961567045071</v>
      </c>
      <c r="C96" s="102">
        <v>20.454997960269885</v>
      </c>
      <c r="D96" s="102">
        <v>20.041807819322617</v>
      </c>
      <c r="E96" s="102">
        <v>19.72885289465227</v>
      </c>
      <c r="F96" s="102">
        <v>19.434235837105735</v>
      </c>
      <c r="G96" s="102">
        <v>19.116662528336771</v>
      </c>
      <c r="H96" s="102">
        <v>19.365325819321434</v>
      </c>
      <c r="I96" s="102">
        <v>18.628200152511344</v>
      </c>
      <c r="J96" s="102">
        <v>18.129635957575712</v>
      </c>
      <c r="K96" s="102">
        <v>17.334375171150114</v>
      </c>
      <c r="L96" s="102">
        <v>18.337453290223035</v>
      </c>
      <c r="M96" s="102">
        <v>16.904174572137169</v>
      </c>
      <c r="N96" s="102">
        <v>17.584593620129468</v>
      </c>
      <c r="O96" s="102">
        <v>17.074687284341636</v>
      </c>
      <c r="P96" s="102">
        <v>15.815558978838309</v>
      </c>
      <c r="Q96" s="102">
        <v>15.910700238441995</v>
      </c>
      <c r="R96" s="102">
        <v>17.417882284256617</v>
      </c>
      <c r="S96" s="102">
        <v>17.399470195777454</v>
      </c>
      <c r="T96" s="102">
        <v>16.656433372801182</v>
      </c>
      <c r="U96" s="102">
        <v>17.791444085459897</v>
      </c>
      <c r="V96" s="102">
        <v>16.739299399395165</v>
      </c>
      <c r="W96" s="102">
        <v>18.241763973299033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3007</v>
      </c>
    </row>
    <row r="100" spans="1:105" ht="12" customHeight="1" x14ac:dyDescent="0.25">
      <c r="A100" s="121" t="s">
        <v>54</v>
      </c>
      <c r="B100" s="123">
        <v>13.296454268843451</v>
      </c>
      <c r="C100" s="123">
        <v>13.486663771607207</v>
      </c>
      <c r="D100" s="123">
        <v>11.308474721697399</v>
      </c>
      <c r="E100" s="123">
        <v>11.891788757445685</v>
      </c>
      <c r="F100" s="123">
        <v>11.849795465767139</v>
      </c>
      <c r="G100" s="123">
        <v>10.049347016792417</v>
      </c>
      <c r="H100" s="123">
        <v>10.347682186920455</v>
      </c>
      <c r="I100" s="123">
        <v>9.9073343555404154</v>
      </c>
      <c r="J100" s="123">
        <v>9.6172924954117232</v>
      </c>
      <c r="K100" s="123">
        <v>8.3147546303997224</v>
      </c>
      <c r="L100" s="123">
        <v>9.5469306219589338</v>
      </c>
      <c r="M100" s="123">
        <v>8.4868082510111709</v>
      </c>
      <c r="N100" s="123">
        <v>8.7295733072502042</v>
      </c>
      <c r="O100" s="123">
        <v>8.335156643162783</v>
      </c>
      <c r="P100" s="123">
        <v>8.1631677070931907</v>
      </c>
      <c r="Q100" s="123">
        <v>8.2658434708288233</v>
      </c>
      <c r="R100" s="123">
        <v>9.1667752758023511</v>
      </c>
      <c r="S100" s="123">
        <v>9.2348283503266835</v>
      </c>
      <c r="T100" s="123">
        <v>8.9483787456278936</v>
      </c>
      <c r="U100" s="123">
        <v>9.1061353567111745</v>
      </c>
      <c r="V100" s="123">
        <v>8.8002079040573911</v>
      </c>
      <c r="W100" s="123">
        <v>9.0221452202381638</v>
      </c>
      <c r="DA100" s="130" t="s">
        <v>3008</v>
      </c>
    </row>
    <row r="101" spans="1:105" ht="12" customHeight="1" x14ac:dyDescent="0.25">
      <c r="A101" s="97" t="s">
        <v>207</v>
      </c>
      <c r="B101" s="99">
        <v>13.345076904749689</v>
      </c>
      <c r="C101" s="99">
        <v>13.31542007716631</v>
      </c>
      <c r="D101" s="99">
        <v>11.022956562750023</v>
      </c>
      <c r="E101" s="99">
        <v>12.137713675866639</v>
      </c>
      <c r="F101" s="99">
        <v>12.075357311191365</v>
      </c>
      <c r="G101" s="99">
        <v>9.8075463807730365</v>
      </c>
      <c r="H101" s="99">
        <v>9.9621810191281206</v>
      </c>
      <c r="I101" s="99">
        <v>10.07575444342484</v>
      </c>
      <c r="J101" s="99">
        <v>9.8229310523623869</v>
      </c>
      <c r="K101" s="99">
        <v>8.2680255181887095</v>
      </c>
      <c r="L101" s="99">
        <v>9.6840653871685927</v>
      </c>
      <c r="M101" s="99">
        <v>8.3679136810893944</v>
      </c>
      <c r="N101" s="99">
        <v>8.7603090406181714</v>
      </c>
      <c r="O101" s="99">
        <v>8.3516432959949771</v>
      </c>
      <c r="P101" s="99">
        <v>8.2904757114030758</v>
      </c>
      <c r="Q101" s="99">
        <v>8.2700501145490719</v>
      </c>
      <c r="R101" s="99">
        <v>8.9723425723759433</v>
      </c>
      <c r="S101" s="99">
        <v>9.1747510433174675</v>
      </c>
      <c r="T101" s="99">
        <v>9.1139971099968236</v>
      </c>
      <c r="U101" s="99">
        <v>8.8165275482416483</v>
      </c>
      <c r="V101" s="99">
        <v>9.0542729687313841</v>
      </c>
      <c r="W101" s="99">
        <v>8.885386142528942</v>
      </c>
      <c r="DA101" s="63" t="s">
        <v>3009</v>
      </c>
    </row>
    <row r="102" spans="1:105" ht="12" customHeight="1" x14ac:dyDescent="0.25">
      <c r="A102" s="97" t="s">
        <v>50</v>
      </c>
      <c r="B102" s="99">
        <v>12.712932676722705</v>
      </c>
      <c r="C102" s="99">
        <v>16.142299332607077</v>
      </c>
      <c r="D102" s="99">
        <v>8.4502229630122496</v>
      </c>
      <c r="E102" s="99">
        <v>11.784313057319956</v>
      </c>
      <c r="F102" s="99">
        <v>12.550636056096053</v>
      </c>
      <c r="G102" s="99">
        <v>10.174147758008383</v>
      </c>
      <c r="H102" s="99">
        <v>10.888630599432469</v>
      </c>
      <c r="I102" s="99">
        <v>7.3004517070855819</v>
      </c>
      <c r="J102" s="99">
        <v>9.6474992207726959</v>
      </c>
      <c r="K102" s="99">
        <v>8.3760827795452837</v>
      </c>
      <c r="L102" s="99">
        <v>9.9329147587002513</v>
      </c>
      <c r="M102" s="99">
        <v>9.6931103196301187</v>
      </c>
      <c r="N102" s="99">
        <v>7.6252505931305521</v>
      </c>
      <c r="O102" s="99">
        <v>7.1648737068431378</v>
      </c>
      <c r="P102" s="99">
        <v>7.9822870946032163</v>
      </c>
      <c r="Q102" s="99">
        <v>8.2996737947049759</v>
      </c>
      <c r="R102" s="99">
        <v>10.376918896312466</v>
      </c>
      <c r="S102" s="99">
        <v>10.273458217304583</v>
      </c>
      <c r="T102" s="99">
        <v>8.9190986986790186</v>
      </c>
      <c r="U102" s="99">
        <v>10.603682039175171</v>
      </c>
      <c r="V102" s="99">
        <v>7.9289585377279073</v>
      </c>
      <c r="W102" s="99">
        <v>8.4378493977598588</v>
      </c>
      <c r="DA102" s="63" t="s">
        <v>3010</v>
      </c>
    </row>
    <row r="103" spans="1:105" ht="12" customHeight="1" x14ac:dyDescent="0.25">
      <c r="A103" s="109" t="s">
        <v>120</v>
      </c>
      <c r="B103" s="110">
        <v>13.299837570008828</v>
      </c>
      <c r="C103" s="110">
        <v>13.42687701279443</v>
      </c>
      <c r="D103" s="110">
        <v>12.178318185622764</v>
      </c>
      <c r="E103" s="110">
        <v>11.414606430061427</v>
      </c>
      <c r="F103" s="110">
        <v>11.313460952568153</v>
      </c>
      <c r="G103" s="110">
        <v>10.556338805344108</v>
      </c>
      <c r="H103" s="110">
        <v>11.152813148855001</v>
      </c>
      <c r="I103" s="110">
        <v>9.7759891886385333</v>
      </c>
      <c r="J103" s="110">
        <v>9.1499164653079337</v>
      </c>
      <c r="K103" s="110">
        <v>8.4103369240198784</v>
      </c>
      <c r="L103" s="110">
        <v>9.1639933077486297</v>
      </c>
      <c r="M103" s="110">
        <v>8.58902002785325</v>
      </c>
      <c r="N103" s="110">
        <v>8.8163402166872711</v>
      </c>
      <c r="O103" s="110">
        <v>8.4806784060948992</v>
      </c>
      <c r="P103" s="110">
        <v>7.9140084256623853</v>
      </c>
      <c r="Q103" s="110">
        <v>8.2473645463772236</v>
      </c>
      <c r="R103" s="110">
        <v>9.1708516708521284</v>
      </c>
      <c r="S103" s="110">
        <v>9.0348109075883585</v>
      </c>
      <c r="T103" s="110">
        <v>8.6502332859408853</v>
      </c>
      <c r="U103" s="110">
        <v>9.2176494437538459</v>
      </c>
      <c r="V103" s="110">
        <v>8.5603428948234743</v>
      </c>
      <c r="W103" s="110">
        <v>9.3044868914949017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188.51753731473025</v>
      </c>
      <c r="C124" s="118">
        <f t="shared" si="42"/>
        <v>193.69319881310784</v>
      </c>
      <c r="D124" s="118">
        <f t="shared" si="42"/>
        <v>190.17574109587397</v>
      </c>
      <c r="E124" s="118">
        <f t="shared" si="42"/>
        <v>181.27729899126362</v>
      </c>
      <c r="F124" s="118">
        <f t="shared" si="42"/>
        <v>179.28361895417478</v>
      </c>
      <c r="G124" s="118">
        <f t="shared" si="42"/>
        <v>184.7723050148366</v>
      </c>
      <c r="H124" s="118">
        <f t="shared" si="42"/>
        <v>186.30161987325218</v>
      </c>
      <c r="I124" s="118">
        <f t="shared" si="42"/>
        <v>188.53582525952385</v>
      </c>
      <c r="J124" s="118">
        <f t="shared" si="42"/>
        <v>180.37300196446108</v>
      </c>
      <c r="K124" s="118">
        <f t="shared" si="42"/>
        <v>186.24068368584767</v>
      </c>
      <c r="L124" s="118">
        <f t="shared" si="42"/>
        <v>204.58065319450668</v>
      </c>
      <c r="M124" s="118">
        <f t="shared" si="42"/>
        <v>192.24214613466432</v>
      </c>
      <c r="N124" s="118">
        <f t="shared" si="42"/>
        <v>199.87121213987555</v>
      </c>
      <c r="O124" s="118">
        <f t="shared" si="42"/>
        <v>198.21143394736634</v>
      </c>
      <c r="P124" s="118">
        <f t="shared" si="42"/>
        <v>183.42394795284423</v>
      </c>
      <c r="Q124" s="118">
        <f t="shared" si="42"/>
        <v>177.20726841982281</v>
      </c>
      <c r="R124" s="118">
        <f t="shared" ref="R124:V124" si="43">R125+R128+R130+R139</f>
        <v>195.18084539822158</v>
      </c>
      <c r="S124" s="118">
        <f t="shared" si="43"/>
        <v>194.43575055622946</v>
      </c>
      <c r="T124" s="118">
        <f t="shared" si="43"/>
        <v>196.67232448920049</v>
      </c>
      <c r="U124" s="118">
        <f t="shared" si="43"/>
        <v>195.59599536764455</v>
      </c>
      <c r="V124" s="118">
        <f t="shared" si="43"/>
        <v>188.83756966939319</v>
      </c>
      <c r="W124" s="118">
        <f t="shared" ref="W124" si="44">W125+W128+W130+W139</f>
        <v>195.34487855729495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155.78940076587412</v>
      </c>
      <c r="C125" s="123">
        <f t="shared" si="45"/>
        <v>159.60996298619966</v>
      </c>
      <c r="D125" s="123">
        <f t="shared" si="45"/>
        <v>157.52924539780724</v>
      </c>
      <c r="E125" s="123">
        <f t="shared" si="45"/>
        <v>150.67917820061012</v>
      </c>
      <c r="F125" s="123">
        <f t="shared" si="45"/>
        <v>148.53522811907661</v>
      </c>
      <c r="G125" s="123">
        <f t="shared" si="45"/>
        <v>153.40846067652379</v>
      </c>
      <c r="H125" s="123">
        <f t="shared" si="45"/>
        <v>153.54219669505639</v>
      </c>
      <c r="I125" s="123">
        <f t="shared" si="45"/>
        <v>160.85194560076678</v>
      </c>
      <c r="J125" s="123">
        <f t="shared" si="45"/>
        <v>154.02800250334317</v>
      </c>
      <c r="K125" s="123">
        <f t="shared" si="45"/>
        <v>161.23450656618306</v>
      </c>
      <c r="L125" s="123">
        <f t="shared" si="45"/>
        <v>177.28893422902479</v>
      </c>
      <c r="M125" s="123">
        <f t="shared" si="45"/>
        <v>166.36595511648304</v>
      </c>
      <c r="N125" s="123">
        <f t="shared" si="45"/>
        <v>173.36141488684916</v>
      </c>
      <c r="O125" s="123">
        <f t="shared" si="45"/>
        <v>172.23499141845437</v>
      </c>
      <c r="P125" s="123">
        <f t="shared" si="45"/>
        <v>159.24775027542034</v>
      </c>
      <c r="Q125" s="123">
        <f t="shared" si="45"/>
        <v>153.13719014383275</v>
      </c>
      <c r="R125" s="123">
        <f t="shared" ref="R125:V125" si="46">SUM(R126:R127)</f>
        <v>168.29894604770428</v>
      </c>
      <c r="S125" s="123">
        <f t="shared" si="46"/>
        <v>167.69198051877672</v>
      </c>
      <c r="T125" s="123">
        <f t="shared" si="46"/>
        <v>170.67252823461749</v>
      </c>
      <c r="U125" s="123">
        <f t="shared" si="46"/>
        <v>168.38354756479168</v>
      </c>
      <c r="V125" s="123">
        <f t="shared" si="46"/>
        <v>163.22785927041986</v>
      </c>
      <c r="W125" s="123">
        <f t="shared" ref="W125" si="47">SUM(W126:W127)</f>
        <v>168.20838462604243</v>
      </c>
      <c r="DA125" s="130" t="s">
        <v>3031</v>
      </c>
    </row>
    <row r="126" spans="1:105" ht="12" customHeight="1" x14ac:dyDescent="0.25">
      <c r="A126" s="97" t="s">
        <v>203</v>
      </c>
      <c r="B126" s="99">
        <v>155.05688464235072</v>
      </c>
      <c r="C126" s="99">
        <v>158.87526189118898</v>
      </c>
      <c r="D126" s="99">
        <v>156.81980103535756</v>
      </c>
      <c r="E126" s="99">
        <v>150.01485916353727</v>
      </c>
      <c r="F126" s="99">
        <v>147.89079961662301</v>
      </c>
      <c r="G126" s="99">
        <v>152.7581513342889</v>
      </c>
      <c r="H126" s="99">
        <v>152.90040714867098</v>
      </c>
      <c r="I126" s="99">
        <v>160.19279454371491</v>
      </c>
      <c r="J126" s="99">
        <v>153.40866779635675</v>
      </c>
      <c r="K126" s="99">
        <v>160.59916690087681</v>
      </c>
      <c r="L126" s="99">
        <v>176.59019769718805</v>
      </c>
      <c r="M126" s="99">
        <v>165.71798785202105</v>
      </c>
      <c r="N126" s="99">
        <v>172.69178539191776</v>
      </c>
      <c r="O126" s="99">
        <v>171.57515964130852</v>
      </c>
      <c r="P126" s="99">
        <v>158.6414237738536</v>
      </c>
      <c r="Q126" s="99">
        <v>152.55710463479548</v>
      </c>
      <c r="R126" s="99">
        <v>167.66640516733545</v>
      </c>
      <c r="S126" s="99">
        <v>167.06495738590002</v>
      </c>
      <c r="T126" s="99">
        <v>170.03710215180649</v>
      </c>
      <c r="U126" s="99">
        <v>167.75803624504059</v>
      </c>
      <c r="V126" s="99">
        <v>162.62149136592623</v>
      </c>
      <c r="W126" s="99">
        <v>167.58548411948047</v>
      </c>
      <c r="DA126" s="63" t="s">
        <v>3032</v>
      </c>
    </row>
    <row r="127" spans="1:105" ht="12" customHeight="1" x14ac:dyDescent="0.25">
      <c r="A127" s="97" t="s">
        <v>53</v>
      </c>
      <c r="B127" s="99">
        <v>0.73251612352338846</v>
      </c>
      <c r="C127" s="99">
        <v>0.73470109501068415</v>
      </c>
      <c r="D127" s="99">
        <v>0.70944436244968301</v>
      </c>
      <c r="E127" s="99">
        <v>0.66431903707284601</v>
      </c>
      <c r="F127" s="99">
        <v>0.64442850245360028</v>
      </c>
      <c r="G127" s="99">
        <v>0.65030934223490178</v>
      </c>
      <c r="H127" s="99">
        <v>0.64178954638540786</v>
      </c>
      <c r="I127" s="99">
        <v>0.6591510570518726</v>
      </c>
      <c r="J127" s="99">
        <v>0.61933470698641491</v>
      </c>
      <c r="K127" s="99">
        <v>0.63533966530624997</v>
      </c>
      <c r="L127" s="99">
        <v>0.69873653183675077</v>
      </c>
      <c r="M127" s="99">
        <v>0.64796726446198427</v>
      </c>
      <c r="N127" s="99">
        <v>0.669629494931408</v>
      </c>
      <c r="O127" s="99">
        <v>0.65983177714586094</v>
      </c>
      <c r="P127" s="99">
        <v>0.6063265015667475</v>
      </c>
      <c r="Q127" s="99">
        <v>0.58008550903727429</v>
      </c>
      <c r="R127" s="99">
        <v>0.63254088036882339</v>
      </c>
      <c r="S127" s="99">
        <v>0.62702313287671418</v>
      </c>
      <c r="T127" s="99">
        <v>0.63542608281099877</v>
      </c>
      <c r="U127" s="99">
        <v>0.62551131975108887</v>
      </c>
      <c r="V127" s="99">
        <v>0.60636790449361844</v>
      </c>
      <c r="W127" s="99">
        <v>0.62290050656195883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7.5101793360876092E-4</v>
      </c>
      <c r="C128" s="123">
        <f t="shared" si="48"/>
        <v>1.0867950975011274E-3</v>
      </c>
      <c r="D128" s="123">
        <f t="shared" si="48"/>
        <v>1.5242171115340993E-3</v>
      </c>
      <c r="E128" s="123">
        <f t="shared" si="48"/>
        <v>1.863948561722534E-3</v>
      </c>
      <c r="F128" s="123">
        <f t="shared" si="48"/>
        <v>2.8029701233507312E-3</v>
      </c>
      <c r="G128" s="123">
        <f t="shared" si="48"/>
        <v>4.3996984884832257E-3</v>
      </c>
      <c r="H128" s="123">
        <f t="shared" si="48"/>
        <v>5.5072025816894511E-3</v>
      </c>
      <c r="I128" s="123">
        <f t="shared" si="48"/>
        <v>6.4337800571989939E-3</v>
      </c>
      <c r="J128" s="123">
        <f t="shared" si="48"/>
        <v>7.3617877464226631E-3</v>
      </c>
      <c r="K128" s="123">
        <f t="shared" si="48"/>
        <v>7.8548055223997635E-3</v>
      </c>
      <c r="L128" s="123">
        <f t="shared" si="48"/>
        <v>1.6587315203397478E-2</v>
      </c>
      <c r="M128" s="123">
        <f t="shared" si="48"/>
        <v>1.1718032070021245E-2</v>
      </c>
      <c r="N128" s="123">
        <f t="shared" si="48"/>
        <v>1.158190668245322E-2</v>
      </c>
      <c r="O128" s="123">
        <f t="shared" si="48"/>
        <v>1.4045704328592609E-2</v>
      </c>
      <c r="P128" s="123">
        <f t="shared" si="48"/>
        <v>1.9277846579099284E-2</v>
      </c>
      <c r="Q128" s="123">
        <f t="shared" si="48"/>
        <v>1.9536078068303438E-2</v>
      </c>
      <c r="R128" s="123">
        <f t="shared" si="48"/>
        <v>2.3309902482538374E-2</v>
      </c>
      <c r="S128" s="123">
        <f t="shared" si="48"/>
        <v>2.6106800273388422E-2</v>
      </c>
      <c r="T128" s="123">
        <f t="shared" si="48"/>
        <v>3.8807873243670993E-2</v>
      </c>
      <c r="U128" s="123">
        <f t="shared" si="48"/>
        <v>2.8304148902770984E-2</v>
      </c>
      <c r="V128" s="123">
        <f t="shared" si="48"/>
        <v>3.2612042452891003E-2</v>
      </c>
      <c r="W128" s="123">
        <f t="shared" si="48"/>
        <v>5.3435467179018578E-2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7.5101793360876092E-4</v>
      </c>
      <c r="C129" s="99">
        <f>RES_hhdet_tesh!C129/RES_summary!C$19</f>
        <v>1.0867950975011274E-3</v>
      </c>
      <c r="D129" s="99">
        <f>RES_hhdet_tesh!D129/RES_summary!D$19</f>
        <v>1.5242171115340993E-3</v>
      </c>
      <c r="E129" s="99">
        <f>RES_hhdet_tesh!E129/RES_summary!E$19</f>
        <v>1.863948561722534E-3</v>
      </c>
      <c r="F129" s="99">
        <f>RES_hhdet_tesh!F129/RES_summary!F$19</f>
        <v>2.8029701233507312E-3</v>
      </c>
      <c r="G129" s="99">
        <f>RES_hhdet_tesh!G129/RES_summary!G$19</f>
        <v>4.3996984884832257E-3</v>
      </c>
      <c r="H129" s="99">
        <f>RES_hhdet_tesh!H129/RES_summary!H$19</f>
        <v>5.5072025816894511E-3</v>
      </c>
      <c r="I129" s="99">
        <f>RES_hhdet_tesh!I129/RES_summary!I$19</f>
        <v>6.4337800571989939E-3</v>
      </c>
      <c r="J129" s="99">
        <f>RES_hhdet_tesh!J129/RES_summary!J$19</f>
        <v>7.3617877464226631E-3</v>
      </c>
      <c r="K129" s="99">
        <f>RES_hhdet_tesh!K129/RES_summary!K$19</f>
        <v>7.8548055223997635E-3</v>
      </c>
      <c r="L129" s="99">
        <f>RES_hhdet_tesh!L129/RES_summary!L$19</f>
        <v>1.6587315203397478E-2</v>
      </c>
      <c r="M129" s="99">
        <f>RES_hhdet_tesh!M129/RES_summary!M$19</f>
        <v>1.1718032070021245E-2</v>
      </c>
      <c r="N129" s="99">
        <f>RES_hhdet_tesh!N129/RES_summary!N$19</f>
        <v>1.158190668245322E-2</v>
      </c>
      <c r="O129" s="99">
        <f>RES_hhdet_tesh!O129/RES_summary!O$19</f>
        <v>1.4045704328592609E-2</v>
      </c>
      <c r="P129" s="99">
        <f>RES_hhdet_tesh!P129/RES_summary!P$19</f>
        <v>1.9277846579099284E-2</v>
      </c>
      <c r="Q129" s="99">
        <f>RES_hhdet_tesh!Q129/RES_summary!Q$19</f>
        <v>1.9536078068303438E-2</v>
      </c>
      <c r="R129" s="99">
        <f>RES_hhdet_tesh!R129/RES_summary!R$19</f>
        <v>2.3309902482538374E-2</v>
      </c>
      <c r="S129" s="99">
        <f>RES_hhdet_tesh!S129/RES_summary!S$19</f>
        <v>2.6106800273388422E-2</v>
      </c>
      <c r="T129" s="99">
        <f>RES_hhdet_tesh!T129/RES_summary!T$19</f>
        <v>3.8807873243670993E-2</v>
      </c>
      <c r="U129" s="99">
        <f>RES_hhdet_tesh!U129/RES_summary!U$19</f>
        <v>2.8304148902770984E-2</v>
      </c>
      <c r="V129" s="99">
        <f>RES_hhdet_tesh!V129/RES_summary!V$19</f>
        <v>3.2612042452891003E-2</v>
      </c>
      <c r="W129" s="99">
        <f>RES_hhdet_tesh!W129/RES_summary!W$19</f>
        <v>5.3435467179018578E-2</v>
      </c>
      <c r="DA129" s="63" t="s">
        <v>3035</v>
      </c>
    </row>
    <row r="130" spans="1:105" ht="12" customHeight="1" x14ac:dyDescent="0.25">
      <c r="A130" s="121" t="s">
        <v>55</v>
      </c>
      <c r="B130" s="123">
        <v>19.509919723594475</v>
      </c>
      <c r="C130" s="123">
        <v>20.312734413187943</v>
      </c>
      <c r="D130" s="123">
        <v>20.851595810210164</v>
      </c>
      <c r="E130" s="123">
        <v>19.145003359721063</v>
      </c>
      <c r="F130" s="123">
        <v>19.31700377384562</v>
      </c>
      <c r="G130" s="123">
        <v>20.836731195452973</v>
      </c>
      <c r="H130" s="123">
        <v>21.623006377553175</v>
      </c>
      <c r="I130" s="123">
        <v>18.107774210925633</v>
      </c>
      <c r="J130" s="123">
        <v>17.140926329424179</v>
      </c>
      <c r="K130" s="123">
        <v>16.591760741006883</v>
      </c>
      <c r="L130" s="123">
        <v>18.014410414327585</v>
      </c>
      <c r="M130" s="123">
        <v>17.132474828871629</v>
      </c>
      <c r="N130" s="123">
        <v>17.83160515760154</v>
      </c>
      <c r="O130" s="123">
        <v>17.658064968433816</v>
      </c>
      <c r="P130" s="123">
        <v>16.232447329561055</v>
      </c>
      <c r="Q130" s="123">
        <v>15.793976289085208</v>
      </c>
      <c r="R130" s="123">
        <v>17.454140948271345</v>
      </c>
      <c r="S130" s="123">
        <v>17.448474158569613</v>
      </c>
      <c r="T130" s="123">
        <v>17.260868599600023</v>
      </c>
      <c r="U130" s="123">
        <v>17.734817612918139</v>
      </c>
      <c r="V130" s="123">
        <v>17.101655530918443</v>
      </c>
      <c r="W130" s="123">
        <v>17.872837220850169</v>
      </c>
      <c r="DA130" s="130" t="s">
        <v>3036</v>
      </c>
    </row>
    <row r="131" spans="1:105" ht="12" customHeight="1" x14ac:dyDescent="0.25">
      <c r="A131" s="97" t="s">
        <v>128</v>
      </c>
      <c r="B131" s="99">
        <v>19.511809001608729</v>
      </c>
      <c r="C131" s="99">
        <v>20.310646621880181</v>
      </c>
      <c r="D131" s="99">
        <v>20.862959026393582</v>
      </c>
      <c r="E131" s="99">
        <v>19.136704501379921</v>
      </c>
      <c r="F131" s="99">
        <v>19.315101958851479</v>
      </c>
      <c r="G131" s="99">
        <v>20.862309969450092</v>
      </c>
      <c r="H131" s="99">
        <v>21.655944152616822</v>
      </c>
      <c r="I131" s="99">
        <v>18.099582201872753</v>
      </c>
      <c r="J131" s="99">
        <v>17.124832425608478</v>
      </c>
      <c r="K131" s="99">
        <v>16.578871835399251</v>
      </c>
      <c r="L131" s="99">
        <v>18.007739740944057</v>
      </c>
      <c r="M131" s="99">
        <v>17.136997408676415</v>
      </c>
      <c r="N131" s="99">
        <v>17.835959782979526</v>
      </c>
      <c r="O131" s="99">
        <v>17.668152912814445</v>
      </c>
      <c r="P131" s="99">
        <v>16.239523422060369</v>
      </c>
      <c r="Q131" s="99">
        <v>15.791646149199783</v>
      </c>
      <c r="R131" s="99">
        <v>17.45511513048001</v>
      </c>
      <c r="S131" s="99">
        <v>17.450273650039406</v>
      </c>
      <c r="T131" s="99">
        <v>17.275930982817691</v>
      </c>
      <c r="U131" s="99">
        <v>17.733433190531144</v>
      </c>
      <c r="V131" s="99">
        <v>17.105376429812374</v>
      </c>
      <c r="W131" s="99">
        <v>17.864771820139257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19.32961567045071</v>
      </c>
      <c r="C135" s="102">
        <v>20.450227884248019</v>
      </c>
      <c r="D135" s="102">
        <v>20.040410540096545</v>
      </c>
      <c r="E135" s="102">
        <v>19.72916418682831</v>
      </c>
      <c r="F135" s="102">
        <v>19.426903978161153</v>
      </c>
      <c r="G135" s="102">
        <v>19.116593038443561</v>
      </c>
      <c r="H135" s="102">
        <v>19.377101243842763</v>
      </c>
      <c r="I135" s="102">
        <v>18.641797610162751</v>
      </c>
      <c r="J135" s="102">
        <v>18.132459144746292</v>
      </c>
      <c r="K135" s="102">
        <v>17.325881686015816</v>
      </c>
      <c r="L135" s="102">
        <v>18.326335720944741</v>
      </c>
      <c r="M135" s="102">
        <v>16.901226190835558</v>
      </c>
      <c r="N135" s="102">
        <v>17.583333145396775</v>
      </c>
      <c r="O135" s="102">
        <v>17.0828956201537</v>
      </c>
      <c r="P135" s="102">
        <v>15.829518618116978</v>
      </c>
      <c r="Q135" s="102">
        <v>15.92548498447651</v>
      </c>
      <c r="R135" s="102">
        <v>17.399664044053353</v>
      </c>
      <c r="S135" s="102">
        <v>17.347215219099091</v>
      </c>
      <c r="T135" s="102">
        <v>16.568287049954957</v>
      </c>
      <c r="U135" s="102">
        <v>17.813400239359215</v>
      </c>
      <c r="V135" s="102">
        <v>16.834455883812012</v>
      </c>
      <c r="W135" s="102">
        <v>18.33188031035111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13.217465807328072</v>
      </c>
      <c r="C139" s="123">
        <v>13.769414618622736</v>
      </c>
      <c r="D139" s="123">
        <v>11.793375670745046</v>
      </c>
      <c r="E139" s="123">
        <v>11.451253482370699</v>
      </c>
      <c r="F139" s="123">
        <v>11.428584091129215</v>
      </c>
      <c r="G139" s="123">
        <v>10.522713444371352</v>
      </c>
      <c r="H139" s="123">
        <v>11.130909598060931</v>
      </c>
      <c r="I139" s="123">
        <v>9.5696716677742373</v>
      </c>
      <c r="J139" s="123">
        <v>9.1967113439473049</v>
      </c>
      <c r="K139" s="123">
        <v>8.406561573135324</v>
      </c>
      <c r="L139" s="123">
        <v>9.2607212359508999</v>
      </c>
      <c r="M139" s="123">
        <v>8.7319981572396337</v>
      </c>
      <c r="N139" s="123">
        <v>8.6666101887424016</v>
      </c>
      <c r="O139" s="123">
        <v>8.304331856149556</v>
      </c>
      <c r="P139" s="123">
        <v>7.924472501283736</v>
      </c>
      <c r="Q139" s="123">
        <v>8.2565659088365244</v>
      </c>
      <c r="R139" s="123">
        <v>9.4044484997634079</v>
      </c>
      <c r="S139" s="123">
        <v>9.2691890786097488</v>
      </c>
      <c r="T139" s="123">
        <v>8.7001197817392875</v>
      </c>
      <c r="U139" s="123">
        <v>9.4493260410319664</v>
      </c>
      <c r="V139" s="123">
        <v>8.4754428256020127</v>
      </c>
      <c r="W139" s="123">
        <v>9.2102212432233443</v>
      </c>
      <c r="DA139" s="130" t="s">
        <v>3045</v>
      </c>
    </row>
    <row r="140" spans="1:105" ht="12" customHeight="1" x14ac:dyDescent="0.25">
      <c r="A140" s="97" t="s">
        <v>50</v>
      </c>
      <c r="B140" s="99">
        <v>12.712932676722701</v>
      </c>
      <c r="C140" s="99">
        <v>16.142299332607074</v>
      </c>
      <c r="D140" s="99">
        <v>8.4502229630122496</v>
      </c>
      <c r="E140" s="99">
        <v>11.784313057319958</v>
      </c>
      <c r="F140" s="99">
        <v>12.550636056096058</v>
      </c>
      <c r="G140" s="99">
        <v>10.174147758008381</v>
      </c>
      <c r="H140" s="99">
        <v>10.888630599432473</v>
      </c>
      <c r="I140" s="99">
        <v>7.3004517070855783</v>
      </c>
      <c r="J140" s="99">
        <v>9.6474992207727155</v>
      </c>
      <c r="K140" s="99">
        <v>8.3760827795452926</v>
      </c>
      <c r="L140" s="99">
        <v>9.9329147587002264</v>
      </c>
      <c r="M140" s="99">
        <v>9.6931103196300814</v>
      </c>
      <c r="N140" s="99">
        <v>7.6252505931305645</v>
      </c>
      <c r="O140" s="99">
        <v>7.164873706843129</v>
      </c>
      <c r="P140" s="99">
        <v>7.9822870946032012</v>
      </c>
      <c r="Q140" s="99">
        <v>8.2996737947049972</v>
      </c>
      <c r="R140" s="99">
        <v>10.376918896312477</v>
      </c>
      <c r="S140" s="99">
        <v>10.273458217304615</v>
      </c>
      <c r="T140" s="99">
        <v>8.919098698679031</v>
      </c>
      <c r="U140" s="99">
        <v>10.603682039175157</v>
      </c>
      <c r="V140" s="99">
        <v>7.9289585377279144</v>
      </c>
      <c r="W140" s="99">
        <v>8.4378493977598303</v>
      </c>
      <c r="DA140" s="63" t="s">
        <v>3046</v>
      </c>
    </row>
    <row r="141" spans="1:105" ht="12" customHeight="1" x14ac:dyDescent="0.25">
      <c r="A141" s="109" t="s">
        <v>120</v>
      </c>
      <c r="B141" s="110">
        <v>13.29983757000883</v>
      </c>
      <c r="C141" s="110">
        <v>13.426877012794428</v>
      </c>
      <c r="D141" s="110">
        <v>12.178318185622761</v>
      </c>
      <c r="E141" s="110">
        <v>11.414606430061429</v>
      </c>
      <c r="F141" s="110">
        <v>11.313460952568155</v>
      </c>
      <c r="G141" s="110">
        <v>10.556338805344112</v>
      </c>
      <c r="H141" s="110">
        <v>11.152813148855008</v>
      </c>
      <c r="I141" s="110">
        <v>9.7759891886385404</v>
      </c>
      <c r="J141" s="110">
        <v>9.1499164653079461</v>
      </c>
      <c r="K141" s="110">
        <v>8.4103369240198766</v>
      </c>
      <c r="L141" s="110">
        <v>9.1639933077486351</v>
      </c>
      <c r="M141" s="110">
        <v>8.5890200278532571</v>
      </c>
      <c r="N141" s="110">
        <v>8.8163402166872515</v>
      </c>
      <c r="O141" s="110">
        <v>8.480678406094885</v>
      </c>
      <c r="P141" s="110">
        <v>7.9140084256623631</v>
      </c>
      <c r="Q141" s="110">
        <v>8.2473645463772698</v>
      </c>
      <c r="R141" s="110">
        <v>9.1708516708521071</v>
      </c>
      <c r="S141" s="110">
        <v>9.0348109075883567</v>
      </c>
      <c r="T141" s="110">
        <v>8.6502332859409385</v>
      </c>
      <c r="U141" s="110">
        <v>9.2176494437537571</v>
      </c>
      <c r="V141" s="110">
        <v>8.560342894823469</v>
      </c>
      <c r="W141" s="110">
        <v>9.3044868914948751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3049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0</v>
      </c>
      <c r="S147" s="99">
        <f>RES_hhdet_tesh!S147/RES_summary!S$19</f>
        <v>0</v>
      </c>
      <c r="T147" s="99">
        <f>RES_hhdet_tesh!T147/RES_summary!T$19</f>
        <v>0</v>
      </c>
      <c r="U147" s="99">
        <f>RES_hhdet_tesh!U147/RES_summary!U$19</f>
        <v>0</v>
      </c>
      <c r="V147" s="99">
        <f>RES_hhdet_tesh!V147/RES_summary!V$19</f>
        <v>0</v>
      </c>
      <c r="W147" s="99">
        <f>RES_hhdet_tesh!W147/RES_summary!W$19</f>
        <v>0</v>
      </c>
      <c r="DA147" s="63" t="s">
        <v>3052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3061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168.34178628414909</v>
      </c>
      <c r="C161" s="118">
        <f t="shared" si="54"/>
        <v>203.4890329013374</v>
      </c>
      <c r="D161" s="118">
        <f t="shared" si="54"/>
        <v>186.35260785179318</v>
      </c>
      <c r="E161" s="118">
        <f t="shared" si="54"/>
        <v>182.04613171184243</v>
      </c>
      <c r="F161" s="118">
        <f t="shared" si="54"/>
        <v>179.51937369204862</v>
      </c>
      <c r="G161" s="118">
        <f t="shared" si="54"/>
        <v>175.07915973252148</v>
      </c>
      <c r="H161" s="118">
        <f t="shared" si="54"/>
        <v>163.88898699342136</v>
      </c>
      <c r="I161" s="118">
        <f t="shared" si="54"/>
        <v>194.98837411173417</v>
      </c>
      <c r="J161" s="118">
        <f t="shared" si="54"/>
        <v>192.16386253722632</v>
      </c>
      <c r="K161" s="118">
        <f t="shared" si="54"/>
        <v>191.69623884727116</v>
      </c>
      <c r="L161" s="118">
        <f t="shared" si="54"/>
        <v>225.7129422553341</v>
      </c>
      <c r="M161" s="118">
        <f t="shared" si="54"/>
        <v>192.98761287513636</v>
      </c>
      <c r="N161" s="118">
        <f t="shared" si="54"/>
        <v>196.50934600718278</v>
      </c>
      <c r="O161" s="118">
        <f t="shared" si="54"/>
        <v>192.90014058344047</v>
      </c>
      <c r="P161" s="118">
        <f t="shared" si="54"/>
        <v>183.17269562702987</v>
      </c>
      <c r="Q161" s="118">
        <f t="shared" si="54"/>
        <v>177.88416634466856</v>
      </c>
      <c r="R161" s="118">
        <f t="shared" ref="R161:V161" si="55">R162+R164+R166+R175</f>
        <v>190.20215735027062</v>
      </c>
      <c r="S161" s="118">
        <f t="shared" si="55"/>
        <v>185.28506254297392</v>
      </c>
      <c r="T161" s="118">
        <f t="shared" si="55"/>
        <v>224.07688453112954</v>
      </c>
      <c r="U161" s="118">
        <f t="shared" si="55"/>
        <v>189.0729861485288</v>
      </c>
      <c r="V161" s="118">
        <f t="shared" si="55"/>
        <v>180.07845971269822</v>
      </c>
      <c r="W161" s="118">
        <f t="shared" ref="W161" si="56">W162+W164+W166+W175</f>
        <v>202.21484196801376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135.79095698276615</v>
      </c>
      <c r="C162" s="123">
        <f t="shared" si="57"/>
        <v>169.25462309894809</v>
      </c>
      <c r="D162" s="123">
        <f t="shared" si="57"/>
        <v>154.51141493645488</v>
      </c>
      <c r="E162" s="123">
        <f t="shared" si="57"/>
        <v>150.85392913238763</v>
      </c>
      <c r="F162" s="123">
        <f t="shared" si="57"/>
        <v>148.6394702530045</v>
      </c>
      <c r="G162" s="123">
        <f t="shared" si="57"/>
        <v>145.4202883673623</v>
      </c>
      <c r="H162" s="123">
        <f t="shared" si="57"/>
        <v>133.3632050726363</v>
      </c>
      <c r="I162" s="123">
        <f t="shared" si="57"/>
        <v>166.7775591396346</v>
      </c>
      <c r="J162" s="123">
        <f t="shared" si="57"/>
        <v>164.80124107640702</v>
      </c>
      <c r="K162" s="123">
        <f t="shared" si="57"/>
        <v>165.91549167128787</v>
      </c>
      <c r="L162" s="123">
        <f t="shared" si="57"/>
        <v>198.02292279883096</v>
      </c>
      <c r="M162" s="123">
        <f t="shared" si="57"/>
        <v>167.27054924783221</v>
      </c>
      <c r="N162" s="123">
        <f t="shared" si="57"/>
        <v>170.18379298652667</v>
      </c>
      <c r="O162" s="123">
        <f t="shared" si="57"/>
        <v>167.43847188128217</v>
      </c>
      <c r="P162" s="123">
        <f t="shared" si="57"/>
        <v>159.29998881444143</v>
      </c>
      <c r="Q162" s="123">
        <f t="shared" si="57"/>
        <v>153.54886521082204</v>
      </c>
      <c r="R162" s="123">
        <f t="shared" si="57"/>
        <v>163.15782327052</v>
      </c>
      <c r="S162" s="123">
        <f t="shared" si="57"/>
        <v>158.38497006873308</v>
      </c>
      <c r="T162" s="123">
        <f t="shared" si="57"/>
        <v>198.49478936819941</v>
      </c>
      <c r="U162" s="123">
        <f t="shared" si="57"/>
        <v>161.49907716688679</v>
      </c>
      <c r="V162" s="123">
        <f t="shared" si="57"/>
        <v>154.54147449380415</v>
      </c>
      <c r="W162" s="123">
        <f t="shared" si="57"/>
        <v>174.35329628480841</v>
      </c>
      <c r="DA162" s="130" t="s">
        <v>3066</v>
      </c>
    </row>
    <row r="163" spans="1:105" ht="12" customHeight="1" x14ac:dyDescent="0.25">
      <c r="A163" s="97" t="s">
        <v>53</v>
      </c>
      <c r="B163" s="110">
        <v>135.79095698276615</v>
      </c>
      <c r="C163" s="110">
        <v>169.25462309894809</v>
      </c>
      <c r="D163" s="110">
        <v>154.51141493645488</v>
      </c>
      <c r="E163" s="110">
        <v>150.85392913238763</v>
      </c>
      <c r="F163" s="110">
        <v>148.6394702530045</v>
      </c>
      <c r="G163" s="110">
        <v>145.4202883673623</v>
      </c>
      <c r="H163" s="110">
        <v>133.3632050726363</v>
      </c>
      <c r="I163" s="110">
        <v>166.7775591396346</v>
      </c>
      <c r="J163" s="110">
        <v>164.80124107640702</v>
      </c>
      <c r="K163" s="110">
        <v>165.91549167128787</v>
      </c>
      <c r="L163" s="110">
        <v>198.02292279883096</v>
      </c>
      <c r="M163" s="110">
        <v>167.27054924783221</v>
      </c>
      <c r="N163" s="110">
        <v>170.18379298652667</v>
      </c>
      <c r="O163" s="110">
        <v>167.43847188128217</v>
      </c>
      <c r="P163" s="110">
        <v>159.29998881444143</v>
      </c>
      <c r="Q163" s="110">
        <v>153.54886521082204</v>
      </c>
      <c r="R163" s="110">
        <v>163.15782327052</v>
      </c>
      <c r="S163" s="110">
        <v>158.38497006873308</v>
      </c>
      <c r="T163" s="110">
        <v>198.49478936819941</v>
      </c>
      <c r="U163" s="110">
        <v>161.49907716688679</v>
      </c>
      <c r="V163" s="110">
        <v>154.54147449380415</v>
      </c>
      <c r="W163" s="110">
        <v>174.35329628480841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3.7330095611583483E-3</v>
      </c>
      <c r="C164" s="123">
        <f t="shared" si="58"/>
        <v>4.527631148414933E-3</v>
      </c>
      <c r="D164" s="123">
        <f t="shared" si="58"/>
        <v>5.5497674855987701E-3</v>
      </c>
      <c r="E164" s="123">
        <f t="shared" si="58"/>
        <v>5.7436638046892549E-3</v>
      </c>
      <c r="F164" s="123">
        <f t="shared" si="58"/>
        <v>6.762969587577685E-3</v>
      </c>
      <c r="G164" s="123">
        <f t="shared" si="58"/>
        <v>8.6283192241942835E-3</v>
      </c>
      <c r="H164" s="123">
        <f t="shared" si="58"/>
        <v>1.2057422997495879E-2</v>
      </c>
      <c r="I164" s="123">
        <f t="shared" si="58"/>
        <v>1.5981505315718209E-2</v>
      </c>
      <c r="J164" s="123">
        <f t="shared" si="58"/>
        <v>2.2776329218192413E-2</v>
      </c>
      <c r="K164" s="123">
        <f t="shared" si="58"/>
        <v>2.8324738245351883E-2</v>
      </c>
      <c r="L164" s="123">
        <f t="shared" si="58"/>
        <v>6.8101173501612974E-2</v>
      </c>
      <c r="M164" s="123">
        <f t="shared" si="58"/>
        <v>4.993625666534187E-2</v>
      </c>
      <c r="N164" s="123">
        <f t="shared" si="58"/>
        <v>4.3028291298967104E-2</v>
      </c>
      <c r="O164" s="123">
        <f t="shared" si="58"/>
        <v>4.1969545055737273E-2</v>
      </c>
      <c r="P164" s="123">
        <f t="shared" si="58"/>
        <v>4.5191221773099297E-2</v>
      </c>
      <c r="Q164" s="123">
        <f t="shared" si="58"/>
        <v>3.9041704005059567E-2</v>
      </c>
      <c r="R164" s="123">
        <f t="shared" si="58"/>
        <v>4.3635576446113045E-2</v>
      </c>
      <c r="S164" s="123">
        <f t="shared" si="58"/>
        <v>5.120315487694678E-2</v>
      </c>
      <c r="T164" s="123">
        <f t="shared" si="58"/>
        <v>8.6695751976487184E-2</v>
      </c>
      <c r="U164" s="123">
        <f t="shared" si="58"/>
        <v>7.4468241398247689E-2</v>
      </c>
      <c r="V164" s="123">
        <f t="shared" si="58"/>
        <v>9.5944622124244469E-2</v>
      </c>
      <c r="W164" s="123">
        <f t="shared" si="58"/>
        <v>0.17583404499478036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3.7330095611583483E-3</v>
      </c>
      <c r="C165" s="99">
        <f>RES_hhdet_tesh!C165/RES_summary!C$19</f>
        <v>4.527631148414933E-3</v>
      </c>
      <c r="D165" s="99">
        <f>RES_hhdet_tesh!D165/RES_summary!D$19</f>
        <v>5.5497674855987701E-3</v>
      </c>
      <c r="E165" s="99">
        <f>RES_hhdet_tesh!E165/RES_summary!E$19</f>
        <v>5.7436638046892549E-3</v>
      </c>
      <c r="F165" s="99">
        <f>RES_hhdet_tesh!F165/RES_summary!F$19</f>
        <v>6.762969587577685E-3</v>
      </c>
      <c r="G165" s="99">
        <f>RES_hhdet_tesh!G165/RES_summary!G$19</f>
        <v>8.6283192241942835E-3</v>
      </c>
      <c r="H165" s="99">
        <f>RES_hhdet_tesh!H165/RES_summary!H$19</f>
        <v>1.2057422997495879E-2</v>
      </c>
      <c r="I165" s="99">
        <f>RES_hhdet_tesh!I165/RES_summary!I$19</f>
        <v>1.5981505315718209E-2</v>
      </c>
      <c r="J165" s="99">
        <f>RES_hhdet_tesh!J165/RES_summary!J$19</f>
        <v>2.2776329218192413E-2</v>
      </c>
      <c r="K165" s="99">
        <f>RES_hhdet_tesh!K165/RES_summary!K$19</f>
        <v>2.8324738245351883E-2</v>
      </c>
      <c r="L165" s="99">
        <f>RES_hhdet_tesh!L165/RES_summary!L$19</f>
        <v>6.8101173501612974E-2</v>
      </c>
      <c r="M165" s="99">
        <f>RES_hhdet_tesh!M165/RES_summary!M$19</f>
        <v>4.993625666534187E-2</v>
      </c>
      <c r="N165" s="99">
        <f>RES_hhdet_tesh!N165/RES_summary!N$19</f>
        <v>4.3028291298967104E-2</v>
      </c>
      <c r="O165" s="99">
        <f>RES_hhdet_tesh!O165/RES_summary!O$19</f>
        <v>4.1969545055737273E-2</v>
      </c>
      <c r="P165" s="99">
        <f>RES_hhdet_tesh!P165/RES_summary!P$19</f>
        <v>4.5191221773099297E-2</v>
      </c>
      <c r="Q165" s="99">
        <f>RES_hhdet_tesh!Q165/RES_summary!Q$19</f>
        <v>3.9041704005059567E-2</v>
      </c>
      <c r="R165" s="99">
        <f>RES_hhdet_tesh!R165/RES_summary!R$19</f>
        <v>4.3635576446113045E-2</v>
      </c>
      <c r="S165" s="99">
        <f>RES_hhdet_tesh!S165/RES_summary!S$19</f>
        <v>5.120315487694678E-2</v>
      </c>
      <c r="T165" s="99">
        <f>RES_hhdet_tesh!T165/RES_summary!T$19</f>
        <v>8.6695751976487184E-2</v>
      </c>
      <c r="U165" s="99">
        <f>RES_hhdet_tesh!U165/RES_summary!U$19</f>
        <v>7.4468241398247689E-2</v>
      </c>
      <c r="V165" s="99">
        <f>RES_hhdet_tesh!V165/RES_summary!V$19</f>
        <v>9.5944622124244469E-2</v>
      </c>
      <c r="W165" s="99">
        <f>RES_hhdet_tesh!W165/RES_summary!W$19</f>
        <v>0.17583404499478036</v>
      </c>
      <c r="DA165" s="63" t="s">
        <v>3069</v>
      </c>
    </row>
    <row r="166" spans="1:105" ht="12" customHeight="1" x14ac:dyDescent="0.25">
      <c r="A166" s="121" t="s">
        <v>55</v>
      </c>
      <c r="B166" s="123">
        <v>19.32961567045071</v>
      </c>
      <c r="C166" s="123">
        <v>20.455550208421567</v>
      </c>
      <c r="D166" s="123">
        <v>20.044544949853154</v>
      </c>
      <c r="E166" s="123">
        <v>19.734984632052356</v>
      </c>
      <c r="F166" s="123">
        <v>19.44391814183021</v>
      </c>
      <c r="G166" s="123">
        <v>19.128175577102738</v>
      </c>
      <c r="H166" s="123">
        <v>19.383771420473124</v>
      </c>
      <c r="I166" s="123">
        <v>18.643893140104673</v>
      </c>
      <c r="J166" s="123">
        <v>18.137241143545527</v>
      </c>
      <c r="K166" s="123">
        <v>17.346207054417651</v>
      </c>
      <c r="L166" s="123">
        <v>18.358414271807085</v>
      </c>
      <c r="M166" s="123">
        <v>16.932753457697302</v>
      </c>
      <c r="N166" s="123">
        <v>17.618891626965215</v>
      </c>
      <c r="O166" s="123">
        <v>17.116784641322973</v>
      </c>
      <c r="P166" s="123">
        <v>15.902036429997619</v>
      </c>
      <c r="Q166" s="123">
        <v>16.038197609695743</v>
      </c>
      <c r="R166" s="123">
        <v>17.559680077605712</v>
      </c>
      <c r="S166" s="123">
        <v>17.545962904927759</v>
      </c>
      <c r="T166" s="123">
        <v>16.789017423049582</v>
      </c>
      <c r="U166" s="123">
        <v>18.018032465444815</v>
      </c>
      <c r="V166" s="123">
        <v>16.976271028569919</v>
      </c>
      <c r="W166" s="123">
        <v>18.484846113617191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19.32961567045071</v>
      </c>
      <c r="C171" s="102">
        <v>20.455550208421567</v>
      </c>
      <c r="D171" s="102">
        <v>20.044544949853154</v>
      </c>
      <c r="E171" s="102">
        <v>19.734984632052356</v>
      </c>
      <c r="F171" s="102">
        <v>19.44391814183021</v>
      </c>
      <c r="G171" s="102">
        <v>19.128175577102738</v>
      </c>
      <c r="H171" s="102">
        <v>19.383771420473124</v>
      </c>
      <c r="I171" s="102">
        <v>18.643893140104673</v>
      </c>
      <c r="J171" s="102">
        <v>18.137241143545527</v>
      </c>
      <c r="K171" s="102">
        <v>17.346207054417651</v>
      </c>
      <c r="L171" s="102">
        <v>18.358414271807085</v>
      </c>
      <c r="M171" s="102">
        <v>16.932753457697302</v>
      </c>
      <c r="N171" s="102">
        <v>17.618891626965215</v>
      </c>
      <c r="O171" s="102">
        <v>17.116784641322973</v>
      </c>
      <c r="P171" s="102">
        <v>15.902036429997619</v>
      </c>
      <c r="Q171" s="102">
        <v>16.038197609695743</v>
      </c>
      <c r="R171" s="102">
        <v>17.559680077605712</v>
      </c>
      <c r="S171" s="102">
        <v>17.545962904927759</v>
      </c>
      <c r="T171" s="102">
        <v>16.789017423049582</v>
      </c>
      <c r="U171" s="102">
        <v>18.018032465444815</v>
      </c>
      <c r="V171" s="102">
        <v>16.976271028569919</v>
      </c>
      <c r="W171" s="102">
        <v>18.484846113617191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3078</v>
      </c>
    </row>
    <row r="175" spans="1:105" ht="12" customHeight="1" x14ac:dyDescent="0.25">
      <c r="A175" s="121" t="s">
        <v>54</v>
      </c>
      <c r="B175" s="123">
        <v>13.217480621371063</v>
      </c>
      <c r="C175" s="123">
        <v>13.774331962819343</v>
      </c>
      <c r="D175" s="123">
        <v>11.791098197999531</v>
      </c>
      <c r="E175" s="123">
        <v>11.451474283597785</v>
      </c>
      <c r="F175" s="123">
        <v>11.429222327626327</v>
      </c>
      <c r="G175" s="123">
        <v>10.522067468832246</v>
      </c>
      <c r="H175" s="123">
        <v>11.129953077314433</v>
      </c>
      <c r="I175" s="123">
        <v>9.550940326679175</v>
      </c>
      <c r="J175" s="123">
        <v>9.2026039880555643</v>
      </c>
      <c r="K175" s="123">
        <v>8.4062153833202906</v>
      </c>
      <c r="L175" s="123">
        <v>9.2635040111944331</v>
      </c>
      <c r="M175" s="123">
        <v>8.7343739129414928</v>
      </c>
      <c r="N175" s="123">
        <v>8.6636331023918984</v>
      </c>
      <c r="O175" s="123">
        <v>8.302914515779598</v>
      </c>
      <c r="P175" s="123">
        <v>7.9254791608177095</v>
      </c>
      <c r="Q175" s="123">
        <v>8.2580618201457021</v>
      </c>
      <c r="R175" s="123">
        <v>9.4410184256987879</v>
      </c>
      <c r="S175" s="123">
        <v>9.3029264144361274</v>
      </c>
      <c r="T175" s="123">
        <v>8.706381987904054</v>
      </c>
      <c r="U175" s="123">
        <v>9.4814082747989481</v>
      </c>
      <c r="V175" s="123">
        <v>8.4647695681998947</v>
      </c>
      <c r="W175" s="123">
        <v>9.2008655245933824</v>
      </c>
      <c r="DA175" s="130" t="s">
        <v>3079</v>
      </c>
    </row>
    <row r="176" spans="1:105" ht="12" customHeight="1" x14ac:dyDescent="0.25">
      <c r="A176" s="97" t="s">
        <v>50</v>
      </c>
      <c r="B176" s="99">
        <v>12.712932676722701</v>
      </c>
      <c r="C176" s="99">
        <v>16.142299332607074</v>
      </c>
      <c r="D176" s="99">
        <v>8.4502229630122532</v>
      </c>
      <c r="E176" s="99">
        <v>11.784313057319956</v>
      </c>
      <c r="F176" s="99">
        <v>12.550636056096058</v>
      </c>
      <c r="G176" s="99">
        <v>10.174147758008386</v>
      </c>
      <c r="H176" s="99">
        <v>10.888630599432467</v>
      </c>
      <c r="I176" s="99">
        <v>7.300451707085581</v>
      </c>
      <c r="J176" s="99">
        <v>9.6474992207726906</v>
      </c>
      <c r="K176" s="99">
        <v>8.3760827795452819</v>
      </c>
      <c r="L176" s="99">
        <v>9.9329147587002478</v>
      </c>
      <c r="M176" s="99">
        <v>9.6931103196301134</v>
      </c>
      <c r="N176" s="99">
        <v>7.6252505931305485</v>
      </c>
      <c r="O176" s="99">
        <v>7.1648737068431467</v>
      </c>
      <c r="P176" s="99">
        <v>7.9822870946032349</v>
      </c>
      <c r="Q176" s="99">
        <v>8.2996737947049919</v>
      </c>
      <c r="R176" s="99">
        <v>10.376918896312421</v>
      </c>
      <c r="S176" s="99">
        <v>10.273458217304565</v>
      </c>
      <c r="T176" s="99">
        <v>8.9190986986790417</v>
      </c>
      <c r="U176" s="99">
        <v>10.603682039175208</v>
      </c>
      <c r="V176" s="99">
        <v>7.9289585377278717</v>
      </c>
      <c r="W176" s="99">
        <v>8.437849397759857</v>
      </c>
      <c r="DA176" s="63" t="s">
        <v>3080</v>
      </c>
    </row>
    <row r="177" spans="1:105" ht="12" customHeight="1" x14ac:dyDescent="0.25">
      <c r="A177" s="109" t="s">
        <v>120</v>
      </c>
      <c r="B177" s="110">
        <v>13.299837570008831</v>
      </c>
      <c r="C177" s="110">
        <v>13.426877012794428</v>
      </c>
      <c r="D177" s="110">
        <v>12.178318185622761</v>
      </c>
      <c r="E177" s="110">
        <v>11.414606430061426</v>
      </c>
      <c r="F177" s="110">
        <v>11.313460952568152</v>
      </c>
      <c r="G177" s="110">
        <v>10.556338805344108</v>
      </c>
      <c r="H177" s="110">
        <v>11.152813148855014</v>
      </c>
      <c r="I177" s="110">
        <v>9.7759891886385351</v>
      </c>
      <c r="J177" s="110">
        <v>9.1499164653079372</v>
      </c>
      <c r="K177" s="110">
        <v>8.410336924019882</v>
      </c>
      <c r="L177" s="110">
        <v>9.1639933077486297</v>
      </c>
      <c r="M177" s="110">
        <v>8.5890200278532518</v>
      </c>
      <c r="N177" s="110">
        <v>8.8163402166872569</v>
      </c>
      <c r="O177" s="110">
        <v>8.4806784060949152</v>
      </c>
      <c r="P177" s="110">
        <v>7.914008425662356</v>
      </c>
      <c r="Q177" s="110">
        <v>8.2473645463771987</v>
      </c>
      <c r="R177" s="110">
        <v>9.1708516708521497</v>
      </c>
      <c r="S177" s="110">
        <v>9.0348109075884295</v>
      </c>
      <c r="T177" s="110">
        <v>8.6502332859409474</v>
      </c>
      <c r="U177" s="110">
        <v>9.2176494437538725</v>
      </c>
      <c r="V177" s="110">
        <v>8.5603428948234335</v>
      </c>
      <c r="W177" s="110">
        <v>9.3044868914948147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119.81651452193501</v>
      </c>
      <c r="C3" s="118">
        <f t="shared" si="0"/>
        <v>97.46619990582677</v>
      </c>
      <c r="D3" s="118">
        <f t="shared" si="0"/>
        <v>116.8744797083629</v>
      </c>
      <c r="E3" s="118">
        <f t="shared" si="0"/>
        <v>87.207098967520807</v>
      </c>
      <c r="F3" s="118">
        <f t="shared" si="0"/>
        <v>123.3228152117029</v>
      </c>
      <c r="G3" s="118">
        <f t="shared" si="0"/>
        <v>115.58521779333662</v>
      </c>
      <c r="H3" s="118">
        <f t="shared" si="0"/>
        <v>105.01155087269194</v>
      </c>
      <c r="I3" s="118">
        <f t="shared" si="0"/>
        <v>85.334821652639334</v>
      </c>
      <c r="J3" s="118">
        <f t="shared" si="0"/>
        <v>117.03793369734403</v>
      </c>
      <c r="K3" s="118">
        <f t="shared" si="0"/>
        <v>87.777160914508897</v>
      </c>
      <c r="L3" s="118">
        <f t="shared" si="0"/>
        <v>104.89218042710617</v>
      </c>
      <c r="M3" s="118">
        <f t="shared" si="0"/>
        <v>119.43955557984626</v>
      </c>
      <c r="N3" s="118">
        <f t="shared" si="0"/>
        <v>107.29670872584786</v>
      </c>
      <c r="O3" s="118">
        <f t="shared" si="0"/>
        <v>111.79342893320175</v>
      </c>
      <c r="P3" s="118">
        <f t="shared" si="0"/>
        <v>113.56778371272009</v>
      </c>
      <c r="Q3" s="118">
        <f t="shared" si="0"/>
        <v>89.206224468324422</v>
      </c>
      <c r="R3" s="118">
        <f t="shared" ref="R3:V3" si="1">R4+R7+R9+R19</f>
        <v>37.48407117127379</v>
      </c>
      <c r="S3" s="118">
        <f t="shared" si="1"/>
        <v>74.49590805125267</v>
      </c>
      <c r="T3" s="118">
        <f t="shared" si="1"/>
        <v>92.668160825736791</v>
      </c>
      <c r="U3" s="118">
        <f t="shared" si="1"/>
        <v>106.08924753054202</v>
      </c>
      <c r="V3" s="118">
        <f t="shared" si="1"/>
        <v>95.219620474969119</v>
      </c>
      <c r="W3" s="118">
        <f t="shared" ref="W3" si="2">W4+W7+W9+W19</f>
        <v>76.394972035943169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103.84499731378547</v>
      </c>
      <c r="C4" s="123">
        <f t="shared" si="3"/>
        <v>84.146018388405409</v>
      </c>
      <c r="D4" s="123">
        <f t="shared" si="3"/>
        <v>101.0878739561079</v>
      </c>
      <c r="E4" s="123">
        <f t="shared" si="3"/>
        <v>75.595216088693761</v>
      </c>
      <c r="F4" s="123">
        <f t="shared" si="3"/>
        <v>106.67059633522241</v>
      </c>
      <c r="G4" s="123">
        <f t="shared" si="3"/>
        <v>99.636992481773547</v>
      </c>
      <c r="H4" s="123">
        <f t="shared" si="3"/>
        <v>89.999624481223123</v>
      </c>
      <c r="I4" s="123">
        <f t="shared" si="3"/>
        <v>75.424857314102525</v>
      </c>
      <c r="J4" s="123">
        <f t="shared" si="3"/>
        <v>103.62523856773456</v>
      </c>
      <c r="K4" s="123">
        <f t="shared" si="3"/>
        <v>78.602304825128996</v>
      </c>
      <c r="L4" s="123">
        <f t="shared" si="3"/>
        <v>93.825795535218333</v>
      </c>
      <c r="M4" s="123">
        <f t="shared" si="3"/>
        <v>106.59359639901334</v>
      </c>
      <c r="N4" s="123">
        <f t="shared" si="3"/>
        <v>95.616859964083446</v>
      </c>
      <c r="O4" s="123">
        <f t="shared" si="3"/>
        <v>99.575053877796478</v>
      </c>
      <c r="P4" s="123">
        <f t="shared" si="3"/>
        <v>101.14640030313073</v>
      </c>
      <c r="Q4" s="123">
        <f t="shared" si="3"/>
        <v>78.785765186039299</v>
      </c>
      <c r="R4" s="123">
        <f t="shared" ref="R4:V4" si="4">SUM(R5:R6)</f>
        <v>33.374850010943817</v>
      </c>
      <c r="S4" s="123">
        <f t="shared" si="4"/>
        <v>67.190946064932859</v>
      </c>
      <c r="T4" s="123">
        <f t="shared" si="4"/>
        <v>84.158460228120646</v>
      </c>
      <c r="U4" s="123">
        <f t="shared" si="4"/>
        <v>96.000620612420846</v>
      </c>
      <c r="V4" s="123">
        <f t="shared" si="4"/>
        <v>86.351987948412201</v>
      </c>
      <c r="W4" s="123">
        <f t="shared" ref="W4" si="5">SUM(W5:W6)</f>
        <v>69.262572676777665</v>
      </c>
      <c r="DA4" s="130" t="s">
        <v>3084</v>
      </c>
    </row>
    <row r="5" spans="1:105" ht="12" customHeight="1" x14ac:dyDescent="0.25">
      <c r="A5" s="97" t="s">
        <v>51</v>
      </c>
      <c r="B5" s="99">
        <v>103.84499731378547</v>
      </c>
      <c r="C5" s="99">
        <v>84.146018388405409</v>
      </c>
      <c r="D5" s="99">
        <v>101.0878739561079</v>
      </c>
      <c r="E5" s="99">
        <v>75.595216088693761</v>
      </c>
      <c r="F5" s="99">
        <v>106.67059633522241</v>
      </c>
      <c r="G5" s="99">
        <v>99.636992481773547</v>
      </c>
      <c r="H5" s="99">
        <v>89.999624481223123</v>
      </c>
      <c r="I5" s="99">
        <v>75.424857314102525</v>
      </c>
      <c r="J5" s="99">
        <v>103.62523856773456</v>
      </c>
      <c r="K5" s="99">
        <v>78.602304825128996</v>
      </c>
      <c r="L5" s="99">
        <v>93.825795535218333</v>
      </c>
      <c r="M5" s="99">
        <v>106.59359639901334</v>
      </c>
      <c r="N5" s="99">
        <v>95.616859964083446</v>
      </c>
      <c r="O5" s="99">
        <v>99.575053877796478</v>
      </c>
      <c r="P5" s="99">
        <v>101.14640030313073</v>
      </c>
      <c r="Q5" s="99">
        <v>78.785765186039299</v>
      </c>
      <c r="R5" s="99">
        <v>33.374850010943817</v>
      </c>
      <c r="S5" s="99">
        <v>67.190946064932859</v>
      </c>
      <c r="T5" s="99">
        <v>84.158460228120646</v>
      </c>
      <c r="U5" s="99">
        <v>96.000620612420846</v>
      </c>
      <c r="V5" s="99">
        <v>86.351987948412201</v>
      </c>
      <c r="W5" s="99">
        <v>69.262572676777665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12.497886518459321</v>
      </c>
      <c r="C9" s="123">
        <v>10.292428698840041</v>
      </c>
      <c r="D9" s="123">
        <v>12.941984408074132</v>
      </c>
      <c r="E9" s="123">
        <v>9.3215349557896428</v>
      </c>
      <c r="F9" s="123">
        <v>13.486516821861978</v>
      </c>
      <c r="G9" s="123">
        <v>13.265432136358346</v>
      </c>
      <c r="H9" s="123">
        <v>12.433879387323918</v>
      </c>
      <c r="I9" s="123">
        <v>8.1869599430859381</v>
      </c>
      <c r="J9" s="123">
        <v>11.004958088439462</v>
      </c>
      <c r="K9" s="123">
        <v>7.6520202941796009</v>
      </c>
      <c r="L9" s="123">
        <v>9.0477183343055305</v>
      </c>
      <c r="M9" s="123">
        <v>10.591330796057893</v>
      </c>
      <c r="N9" s="123">
        <v>9.6189581899292982</v>
      </c>
      <c r="O9" s="123">
        <v>10.0855333016786</v>
      </c>
      <c r="P9" s="123">
        <v>10.116690204546241</v>
      </c>
      <c r="Q9" s="123">
        <v>7.8503902553183149</v>
      </c>
      <c r="R9" s="123">
        <v>3.266410379576774</v>
      </c>
      <c r="S9" s="123">
        <v>6.4617873824203214</v>
      </c>
      <c r="T9" s="123">
        <v>7.7802710076336652</v>
      </c>
      <c r="U9" s="123">
        <v>9.2656972073250863</v>
      </c>
      <c r="V9" s="123">
        <v>8.3468615885599267</v>
      </c>
      <c r="W9" s="123">
        <v>6.6793644993865362</v>
      </c>
      <c r="DA9" s="130" t="s">
        <v>3089</v>
      </c>
    </row>
    <row r="10" spans="1:105" ht="12" customHeight="1" x14ac:dyDescent="0.25">
      <c r="A10" s="97" t="s">
        <v>143</v>
      </c>
      <c r="B10" s="99">
        <v>13.359605853834138</v>
      </c>
      <c r="C10" s="99">
        <v>10.89533247199385</v>
      </c>
      <c r="D10" s="99">
        <v>13.815213367215591</v>
      </c>
      <c r="E10" s="99">
        <v>9.7664630877286136</v>
      </c>
      <c r="F10" s="99">
        <v>14.218232096239596</v>
      </c>
      <c r="G10" s="99">
        <v>14.206109637042617</v>
      </c>
      <c r="H10" s="99">
        <v>12.98859745377994</v>
      </c>
      <c r="I10" s="99">
        <v>8.527531422114242</v>
      </c>
      <c r="J10" s="99">
        <v>11.420269320647755</v>
      </c>
      <c r="K10" s="99">
        <v>7.9065041646001433</v>
      </c>
      <c r="L10" s="99">
        <v>9.3121974104177347</v>
      </c>
      <c r="M10" s="99">
        <v>11.835515488662033</v>
      </c>
      <c r="N10" s="99">
        <v>10.892793111849027</v>
      </c>
      <c r="O10" s="99">
        <v>11.252305241665058</v>
      </c>
      <c r="P10" s="99">
        <v>10.360441193479426</v>
      </c>
      <c r="Q10" s="99">
        <v>8.0397317642592014</v>
      </c>
      <c r="R10" s="99">
        <v>3.3427832841352236</v>
      </c>
      <c r="S10" s="99">
        <v>6.6162791805447156</v>
      </c>
      <c r="T10" s="99">
        <v>7.9498681958109652</v>
      </c>
      <c r="U10" s="99">
        <v>9.4574012874766389</v>
      </c>
      <c r="V10" s="99">
        <v>8.4752748437685419</v>
      </c>
      <c r="W10" s="99">
        <v>6.759038827411028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3.4736306896902076</v>
      </c>
      <c r="C19" s="123">
        <v>3.0277528185813134</v>
      </c>
      <c r="D19" s="123">
        <v>2.8446213441808674</v>
      </c>
      <c r="E19" s="123">
        <v>2.2903479230374049</v>
      </c>
      <c r="F19" s="123">
        <v>3.1657020546185133</v>
      </c>
      <c r="G19" s="123">
        <v>2.682793175204742</v>
      </c>
      <c r="H19" s="123">
        <v>2.5780470041449011</v>
      </c>
      <c r="I19" s="123">
        <v>1.7230043954508696</v>
      </c>
      <c r="J19" s="123">
        <v>2.4077370411700043</v>
      </c>
      <c r="K19" s="123">
        <v>1.5228357952002938</v>
      </c>
      <c r="L19" s="123">
        <v>2.0186665575823084</v>
      </c>
      <c r="M19" s="123">
        <v>2.2546283847750357</v>
      </c>
      <c r="N19" s="123">
        <v>2.060890571835118</v>
      </c>
      <c r="O19" s="123">
        <v>2.1328417537266775</v>
      </c>
      <c r="P19" s="123">
        <v>2.3046932050431104</v>
      </c>
      <c r="Q19" s="123">
        <v>2.5700690269668098</v>
      </c>
      <c r="R19" s="123">
        <v>0.84281078075319527</v>
      </c>
      <c r="S19" s="123">
        <v>0.84317460389948151</v>
      </c>
      <c r="T19" s="123">
        <v>0.72942958998247009</v>
      </c>
      <c r="U19" s="123">
        <v>0.82292971079608934</v>
      </c>
      <c r="V19" s="123">
        <v>0.5207709379969917</v>
      </c>
      <c r="W19" s="123">
        <v>0.45303485977897145</v>
      </c>
      <c r="DA19" s="130" t="s">
        <v>3099</v>
      </c>
    </row>
    <row r="20" spans="1:105" ht="12" customHeight="1" x14ac:dyDescent="0.25">
      <c r="A20" s="97" t="s">
        <v>51</v>
      </c>
      <c r="B20" s="99">
        <v>9.0093568039396565</v>
      </c>
      <c r="C20" s="99">
        <v>7.3747313230230782</v>
      </c>
      <c r="D20" s="99">
        <v>7.7754767827507898</v>
      </c>
      <c r="E20" s="99">
        <v>5.8259691432126841</v>
      </c>
      <c r="F20" s="99">
        <v>8.6473669226617034</v>
      </c>
      <c r="G20" s="99">
        <v>7.360348776828201</v>
      </c>
      <c r="H20" s="99">
        <v>6.8856681383948333</v>
      </c>
      <c r="I20" s="99">
        <v>4.6291808097799638</v>
      </c>
      <c r="J20" s="99">
        <v>6.3630484171588391</v>
      </c>
      <c r="K20" s="99">
        <v>3.8734017003814363</v>
      </c>
      <c r="L20" s="99">
        <v>5.2050516611427025</v>
      </c>
      <c r="M20" s="99">
        <v>6.4876108858345303</v>
      </c>
      <c r="N20" s="99">
        <v>6.2438753221039063</v>
      </c>
      <c r="O20" s="99">
        <v>6.1754784104859963</v>
      </c>
      <c r="P20" s="99">
        <v>5.7529562253613795</v>
      </c>
      <c r="Q20" s="99">
        <v>5.9204332227915319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5.1019363432065008</v>
      </c>
      <c r="C21" s="99">
        <v>6.4751562185589391</v>
      </c>
      <c r="D21" s="99">
        <v>3.3892937049993366</v>
      </c>
      <c r="E21" s="99">
        <v>4.7188081398509247</v>
      </c>
      <c r="F21" s="99">
        <v>5.0092330591146235</v>
      </c>
      <c r="G21" s="99">
        <v>4.0444013430137709</v>
      </c>
      <c r="H21" s="99">
        <v>4.307873723757778</v>
      </c>
      <c r="I21" s="99">
        <v>2.8783864416267226</v>
      </c>
      <c r="J21" s="99">
        <v>3.7998246144905812</v>
      </c>
      <c r="K21" s="99">
        <v>3.2944423862125496</v>
      </c>
      <c r="L21" s="99">
        <v>3.9058553574247727</v>
      </c>
      <c r="M21" s="99">
        <v>3.8018019782080654</v>
      </c>
      <c r="N21" s="99">
        <v>2.9847869211472533</v>
      </c>
      <c r="O21" s="99">
        <v>2.8008987446287978</v>
      </c>
      <c r="P21" s="99">
        <v>3.1192144290840162</v>
      </c>
      <c r="Q21" s="99">
        <v>3.242931476865456</v>
      </c>
      <c r="R21" s="99">
        <v>4.05261409224142</v>
      </c>
      <c r="S21" s="99">
        <v>4.0122076562366633</v>
      </c>
      <c r="T21" s="99">
        <v>3.4845362578780419</v>
      </c>
      <c r="U21" s="99">
        <v>4.1426393604701097</v>
      </c>
      <c r="V21" s="99">
        <v>3.096475847549681</v>
      </c>
      <c r="W21" s="99">
        <v>3.2942106232499495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3104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101.39970172302421</v>
      </c>
      <c r="C43" s="118">
        <f t="shared" si="14"/>
        <v>125.64720700485383</v>
      </c>
      <c r="D43" s="118">
        <f t="shared" si="14"/>
        <v>104.71179365524254</v>
      </c>
      <c r="E43" s="118">
        <f t="shared" si="14"/>
        <v>105.95276133831798</v>
      </c>
      <c r="F43" s="118">
        <f t="shared" si="14"/>
        <v>82.121853793576349</v>
      </c>
      <c r="G43" s="118">
        <f t="shared" si="14"/>
        <v>92.76785070108825</v>
      </c>
      <c r="H43" s="118">
        <f t="shared" si="14"/>
        <v>109.98531110637221</v>
      </c>
      <c r="I43" s="118">
        <f t="shared" si="14"/>
        <v>99.359507942222095</v>
      </c>
      <c r="J43" s="118">
        <f t="shared" si="14"/>
        <v>120.24562625289882</v>
      </c>
      <c r="K43" s="118">
        <f t="shared" si="14"/>
        <v>99.104388263350799</v>
      </c>
      <c r="L43" s="118">
        <f t="shared" si="14"/>
        <v>85.90664959021197</v>
      </c>
      <c r="M43" s="118">
        <f t="shared" si="14"/>
        <v>103.01270168424618</v>
      </c>
      <c r="N43" s="118">
        <f t="shared" si="14"/>
        <v>99.777377507800111</v>
      </c>
      <c r="O43" s="118">
        <f t="shared" si="14"/>
        <v>80.086100610611524</v>
      </c>
      <c r="P43" s="118">
        <f t="shared" si="14"/>
        <v>82.356718195065454</v>
      </c>
      <c r="Q43" s="118">
        <f t="shared" si="14"/>
        <v>89.022701180184598</v>
      </c>
      <c r="R43" s="118">
        <f t="shared" ref="R43:V43" si="15">R44+R47+R49+R58</f>
        <v>81.477769415801831</v>
      </c>
      <c r="S43" s="118">
        <f t="shared" si="15"/>
        <v>68.824080436833029</v>
      </c>
      <c r="T43" s="118">
        <f t="shared" si="15"/>
        <v>79.73163410015475</v>
      </c>
      <c r="U43" s="118">
        <f t="shared" si="15"/>
        <v>87.345081582971389</v>
      </c>
      <c r="V43" s="118">
        <f t="shared" si="15"/>
        <v>93.721040197525639</v>
      </c>
      <c r="W43" s="118">
        <f t="shared" ref="W43" si="16">W44+W47+W49+W58</f>
        <v>61.688574816510432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90.783006122146588</v>
      </c>
      <c r="C44" s="123">
        <f t="shared" si="17"/>
        <v>112.31727490425735</v>
      </c>
      <c r="D44" s="123">
        <f t="shared" si="17"/>
        <v>93.522798665438174</v>
      </c>
      <c r="E44" s="123">
        <f t="shared" si="17"/>
        <v>94.97089309555561</v>
      </c>
      <c r="F44" s="123">
        <f t="shared" si="17"/>
        <v>73.407063028912901</v>
      </c>
      <c r="G44" s="123">
        <f t="shared" si="17"/>
        <v>82.761193044650483</v>
      </c>
      <c r="H44" s="123">
        <f t="shared" si="17"/>
        <v>97.852017837087246</v>
      </c>
      <c r="I44" s="123">
        <f t="shared" si="17"/>
        <v>90.469482529126083</v>
      </c>
      <c r="J44" s="123">
        <f t="shared" si="17"/>
        <v>109.56578880044565</v>
      </c>
      <c r="K44" s="123">
        <f t="shared" si="17"/>
        <v>90.809914441957488</v>
      </c>
      <c r="L44" s="123">
        <f t="shared" si="17"/>
        <v>78.496265780876897</v>
      </c>
      <c r="M44" s="123">
        <f t="shared" si="17"/>
        <v>93.733132942299918</v>
      </c>
      <c r="N44" s="123">
        <f t="shared" si="17"/>
        <v>90.53278066378067</v>
      </c>
      <c r="O44" s="123">
        <f t="shared" si="17"/>
        <v>72.39272487894975</v>
      </c>
      <c r="P44" s="123">
        <f t="shared" si="17"/>
        <v>74.460904043979156</v>
      </c>
      <c r="Q44" s="123">
        <f t="shared" si="17"/>
        <v>80.511042040280714</v>
      </c>
      <c r="R44" s="123">
        <f t="shared" ref="R44:V44" si="18">SUM(R45:R46)</f>
        <v>73.724317629197159</v>
      </c>
      <c r="S44" s="123">
        <f t="shared" si="18"/>
        <v>62.391787068151139</v>
      </c>
      <c r="T44" s="123">
        <f t="shared" si="18"/>
        <v>72.780364220609329</v>
      </c>
      <c r="U44" s="123">
        <f t="shared" si="18"/>
        <v>79.552651906052603</v>
      </c>
      <c r="V44" s="123">
        <f t="shared" si="18"/>
        <v>85.694170012586014</v>
      </c>
      <c r="W44" s="123">
        <f t="shared" ref="W44" si="19">SUM(W45:W46)</f>
        <v>56.462210007094406</v>
      </c>
      <c r="DA44" s="130" t="s">
        <v>3122</v>
      </c>
    </row>
    <row r="45" spans="1:105" ht="12" customHeight="1" x14ac:dyDescent="0.25">
      <c r="A45" s="97" t="s">
        <v>216</v>
      </c>
      <c r="B45" s="99">
        <v>90.783006122146588</v>
      </c>
      <c r="C45" s="99">
        <v>112.31727490425735</v>
      </c>
      <c r="D45" s="99">
        <v>93.522798665438174</v>
      </c>
      <c r="E45" s="99">
        <v>94.97089309555561</v>
      </c>
      <c r="F45" s="99">
        <v>73.407063028912901</v>
      </c>
      <c r="G45" s="99">
        <v>82.761193044650483</v>
      </c>
      <c r="H45" s="99">
        <v>97.852017837087246</v>
      </c>
      <c r="I45" s="99">
        <v>90.469482529126083</v>
      </c>
      <c r="J45" s="99">
        <v>109.56578880044565</v>
      </c>
      <c r="K45" s="99">
        <v>90.809914441957488</v>
      </c>
      <c r="L45" s="99">
        <v>78.496265780876897</v>
      </c>
      <c r="M45" s="99">
        <v>93.733132942299918</v>
      </c>
      <c r="N45" s="99">
        <v>90.53278066378067</v>
      </c>
      <c r="O45" s="99">
        <v>72.39272487894975</v>
      </c>
      <c r="P45" s="99">
        <v>74.460904043979156</v>
      </c>
      <c r="Q45" s="99">
        <v>80.511042040280714</v>
      </c>
      <c r="R45" s="99">
        <v>73.724317629197159</v>
      </c>
      <c r="S45" s="99">
        <v>62.391787068151139</v>
      </c>
      <c r="T45" s="99">
        <v>72.780364220609329</v>
      </c>
      <c r="U45" s="99">
        <v>79.552651906052603</v>
      </c>
      <c r="V45" s="99">
        <v>85.694170012586014</v>
      </c>
      <c r="W45" s="99">
        <v>56.462210007094406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9.9003186979326028</v>
      </c>
      <c r="C49" s="123">
        <v>12.462570543588269</v>
      </c>
      <c r="D49" s="123">
        <v>10.778972253650029</v>
      </c>
      <c r="E49" s="123">
        <v>10.421777564719896</v>
      </c>
      <c r="F49" s="123">
        <v>8.1496118666736539</v>
      </c>
      <c r="G49" s="123">
        <v>9.5936230228003705</v>
      </c>
      <c r="H49" s="123">
        <v>11.752188187714109</v>
      </c>
      <c r="I49" s="123">
        <v>8.6429257070367864</v>
      </c>
      <c r="J49" s="123">
        <v>10.322237860541755</v>
      </c>
      <c r="K49" s="123">
        <v>7.9516258168919443</v>
      </c>
      <c r="L49" s="123">
        <v>6.948379917918353</v>
      </c>
      <c r="M49" s="123">
        <v>8.8141613758372923</v>
      </c>
      <c r="N49" s="123">
        <v>8.8990891157804359</v>
      </c>
      <c r="O49" s="123">
        <v>7.3379616277248765</v>
      </c>
      <c r="P49" s="123">
        <v>7.4840172599071275</v>
      </c>
      <c r="Q49" s="123">
        <v>8.0610459045761971</v>
      </c>
      <c r="R49" s="123">
        <v>7.1526477947480505</v>
      </c>
      <c r="S49" s="123">
        <v>5.825722538459714</v>
      </c>
      <c r="T49" s="123">
        <v>6.4261865003287451</v>
      </c>
      <c r="U49" s="123">
        <v>7.2312781851184678</v>
      </c>
      <c r="V49" s="123">
        <v>7.6937097858486094</v>
      </c>
      <c r="W49" s="123">
        <v>4.9425864307395466</v>
      </c>
      <c r="DA49" s="130" t="s">
        <v>3127</v>
      </c>
    </row>
    <row r="50" spans="1:105" ht="12" customHeight="1" x14ac:dyDescent="0.25">
      <c r="A50" s="97" t="s">
        <v>138</v>
      </c>
      <c r="B50" s="99">
        <v>10.202832137753669</v>
      </c>
      <c r="C50" s="99">
        <v>12.843873023987911</v>
      </c>
      <c r="D50" s="99">
        <v>11.088803891187576</v>
      </c>
      <c r="E50" s="99">
        <v>10.721908199652248</v>
      </c>
      <c r="F50" s="99">
        <v>8.3797677858865178</v>
      </c>
      <c r="G50" s="99">
        <v>9.8561559381259123</v>
      </c>
      <c r="H50" s="99">
        <v>12.084072217985463</v>
      </c>
      <c r="I50" s="99">
        <v>8.9100359937884743</v>
      </c>
      <c r="J50" s="99">
        <v>10.703785926673991</v>
      </c>
      <c r="K50" s="99">
        <v>8.2711515385810586</v>
      </c>
      <c r="L50" s="99">
        <v>7.2340483613875879</v>
      </c>
      <c r="M50" s="99">
        <v>9.1734916957155512</v>
      </c>
      <c r="N50" s="99">
        <v>9.2622466583987588</v>
      </c>
      <c r="O50" s="99">
        <v>7.6360663188511992</v>
      </c>
      <c r="P50" s="99">
        <v>7.788441643012491</v>
      </c>
      <c r="Q50" s="99">
        <v>8.3920805550917787</v>
      </c>
      <c r="R50" s="99">
        <v>7.4427231588893799</v>
      </c>
      <c r="S50" s="99">
        <v>6.0710994388567929</v>
      </c>
      <c r="T50" s="99">
        <v>6.6958522837946379</v>
      </c>
      <c r="U50" s="99">
        <v>7.5404689626671635</v>
      </c>
      <c r="V50" s="99">
        <v>8.0200216994802656</v>
      </c>
      <c r="W50" s="99">
        <v>5.1452017751052681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0.716376902945009</v>
      </c>
      <c r="C58" s="123">
        <v>0.86736155700821504</v>
      </c>
      <c r="D58" s="123">
        <v>0.41002273615434781</v>
      </c>
      <c r="E58" s="123">
        <v>0.56009067804246637</v>
      </c>
      <c r="F58" s="123">
        <v>0.56517889798979093</v>
      </c>
      <c r="G58" s="123">
        <v>0.4130346336373954</v>
      </c>
      <c r="H58" s="123">
        <v>0.3811050815708571</v>
      </c>
      <c r="I58" s="123">
        <v>0.24709970605923662</v>
      </c>
      <c r="J58" s="123">
        <v>0.35759959191141583</v>
      </c>
      <c r="K58" s="123">
        <v>0.34284800450136421</v>
      </c>
      <c r="L58" s="123">
        <v>0.46200389141670761</v>
      </c>
      <c r="M58" s="123">
        <v>0.46540736610897843</v>
      </c>
      <c r="N58" s="123">
        <v>0.34550772823900311</v>
      </c>
      <c r="O58" s="123">
        <v>0.35541410393689482</v>
      </c>
      <c r="P58" s="123">
        <v>0.41179689117916485</v>
      </c>
      <c r="Q58" s="123">
        <v>0.45061323532768183</v>
      </c>
      <c r="R58" s="123">
        <v>0.60080399185662769</v>
      </c>
      <c r="S58" s="123">
        <v>0.6065708302221805</v>
      </c>
      <c r="T58" s="123">
        <v>0.52508337921668691</v>
      </c>
      <c r="U58" s="123">
        <v>0.5611514918003232</v>
      </c>
      <c r="V58" s="123">
        <v>0.33316039909101991</v>
      </c>
      <c r="W58" s="123">
        <v>0.28377837867648104</v>
      </c>
      <c r="DA58" s="130" t="s">
        <v>3136</v>
      </c>
    </row>
    <row r="59" spans="1:105" ht="12" customHeight="1" x14ac:dyDescent="0.25">
      <c r="A59" s="97" t="s">
        <v>50</v>
      </c>
      <c r="B59" s="99">
        <v>5.1019363432065008</v>
      </c>
      <c r="C59" s="99">
        <v>6.4753185167951584</v>
      </c>
      <c r="D59" s="99">
        <v>3.3894136680265574</v>
      </c>
      <c r="E59" s="99">
        <v>4.7251949711074532</v>
      </c>
      <c r="F59" s="99">
        <v>5.0300921921091399</v>
      </c>
      <c r="G59" s="99">
        <v>4.060164964084592</v>
      </c>
      <c r="H59" s="99">
        <v>4.3079819514823354</v>
      </c>
      <c r="I59" s="99">
        <v>2.8746225591019376</v>
      </c>
      <c r="J59" s="99">
        <v>3.7958713438705023</v>
      </c>
      <c r="K59" s="99">
        <v>3.2927946156703465</v>
      </c>
      <c r="L59" s="99">
        <v>3.8998106255275622</v>
      </c>
      <c r="M59" s="99">
        <v>3.7991247064193727</v>
      </c>
      <c r="N59" s="99">
        <v>2.9847409555614526</v>
      </c>
      <c r="O59" s="99">
        <v>2.8012519907925673</v>
      </c>
      <c r="P59" s="99">
        <v>3.1204784950350786</v>
      </c>
      <c r="Q59" s="99">
        <v>3.244143020501105</v>
      </c>
      <c r="R59" s="99">
        <v>4.0538677651225736</v>
      </c>
      <c r="S59" s="99">
        <v>4.0106881619001067</v>
      </c>
      <c r="T59" s="99">
        <v>3.4724106886892465</v>
      </c>
      <c r="U59" s="99">
        <v>4.1139633908060507</v>
      </c>
      <c r="V59" s="99">
        <v>3.0706283449555669</v>
      </c>
      <c r="W59" s="99">
        <v>3.2576202922039879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76.137761349852482</v>
      </c>
      <c r="C62" s="118">
        <f t="shared" si="21"/>
        <v>77.619564687227125</v>
      </c>
      <c r="D62" s="118">
        <f t="shared" si="21"/>
        <v>69.994890541612989</v>
      </c>
      <c r="E62" s="118">
        <f t="shared" si="21"/>
        <v>68.560124371257231</v>
      </c>
      <c r="F62" s="118">
        <f t="shared" si="21"/>
        <v>65.824560112531927</v>
      </c>
      <c r="G62" s="118">
        <f t="shared" si="21"/>
        <v>68.994554003512732</v>
      </c>
      <c r="H62" s="118">
        <f t="shared" si="21"/>
        <v>65.199114213385769</v>
      </c>
      <c r="I62" s="118">
        <f t="shared" si="21"/>
        <v>66.543561876741649</v>
      </c>
      <c r="J62" s="118">
        <f t="shared" si="21"/>
        <v>64.483806693147258</v>
      </c>
      <c r="K62" s="118">
        <f t="shared" si="21"/>
        <v>64.406160575235944</v>
      </c>
      <c r="L62" s="118">
        <f t="shared" si="21"/>
        <v>67.569290696629679</v>
      </c>
      <c r="M62" s="118">
        <f t="shared" si="21"/>
        <v>61.57511421442409</v>
      </c>
      <c r="N62" s="118">
        <f t="shared" si="21"/>
        <v>63.947700775355798</v>
      </c>
      <c r="O62" s="118">
        <f t="shared" si="21"/>
        <v>59.296048712109098</v>
      </c>
      <c r="P62" s="118">
        <f t="shared" si="21"/>
        <v>57.24641631267869</v>
      </c>
      <c r="Q62" s="118">
        <f t="shared" si="21"/>
        <v>52.940450417110782</v>
      </c>
      <c r="R62" s="118">
        <f t="shared" ref="R62:V62" si="22">R63+R66+R68+R77</f>
        <v>60.12574208328811</v>
      </c>
      <c r="S62" s="118">
        <f t="shared" si="22"/>
        <v>55.400845115962788</v>
      </c>
      <c r="T62" s="118">
        <f t="shared" si="22"/>
        <v>55.184068755186907</v>
      </c>
      <c r="U62" s="118">
        <f t="shared" si="22"/>
        <v>55.389983370269789</v>
      </c>
      <c r="V62" s="118">
        <f t="shared" si="22"/>
        <v>51.663586851206944</v>
      </c>
      <c r="W62" s="118">
        <f t="shared" ref="W62" si="23">W63+W66+W68+W77</f>
        <v>53.752907626805694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64.142264014052188</v>
      </c>
      <c r="C63" s="123">
        <f t="shared" si="24"/>
        <v>65.231208973523806</v>
      </c>
      <c r="D63" s="123">
        <f t="shared" si="24"/>
        <v>58.942777784342169</v>
      </c>
      <c r="E63" s="123">
        <f t="shared" si="24"/>
        <v>57.863321934155678</v>
      </c>
      <c r="F63" s="123">
        <f t="shared" si="24"/>
        <v>55.256610266837086</v>
      </c>
      <c r="G63" s="123">
        <f t="shared" si="24"/>
        <v>57.737099616770806</v>
      </c>
      <c r="H63" s="123">
        <f t="shared" si="24"/>
        <v>54.033219975959938</v>
      </c>
      <c r="I63" s="123">
        <f t="shared" si="24"/>
        <v>57.036406497563782</v>
      </c>
      <c r="J63" s="123">
        <f t="shared" si="24"/>
        <v>55.271516508385545</v>
      </c>
      <c r="K63" s="123">
        <f t="shared" si="24"/>
        <v>56.127966344242935</v>
      </c>
      <c r="L63" s="123">
        <f t="shared" si="24"/>
        <v>58.585061810162678</v>
      </c>
      <c r="M63" s="123">
        <f t="shared" si="24"/>
        <v>53.214008676704609</v>
      </c>
      <c r="N63" s="123">
        <f t="shared" si="24"/>
        <v>55.306630517178824</v>
      </c>
      <c r="O63" s="123">
        <f t="shared" si="24"/>
        <v>51.291294074558763</v>
      </c>
      <c r="P63" s="123">
        <f t="shared" si="24"/>
        <v>49.50078331941031</v>
      </c>
      <c r="Q63" s="123">
        <f t="shared" si="24"/>
        <v>45.572682047277972</v>
      </c>
      <c r="R63" s="123">
        <f t="shared" ref="R63:V63" si="25">SUM(R64:R65)</f>
        <v>51.600979370871805</v>
      </c>
      <c r="S63" s="123">
        <f t="shared" si="25"/>
        <v>47.556162172543097</v>
      </c>
      <c r="T63" s="123">
        <f t="shared" si="25"/>
        <v>47.685056304341124</v>
      </c>
      <c r="U63" s="123">
        <f t="shared" si="25"/>
        <v>47.458477385453051</v>
      </c>
      <c r="V63" s="123">
        <f t="shared" si="25"/>
        <v>44.453886362402379</v>
      </c>
      <c r="W63" s="123">
        <f t="shared" ref="W63" si="26">SUM(W64:W65)</f>
        <v>46.115621068240806</v>
      </c>
      <c r="DA63" s="130" t="s">
        <v>3140</v>
      </c>
    </row>
    <row r="64" spans="1:105" ht="12" customHeight="1" x14ac:dyDescent="0.25">
      <c r="A64" s="97" t="s">
        <v>217</v>
      </c>
      <c r="B64" s="99">
        <v>64.142264014052188</v>
      </c>
      <c r="C64" s="99">
        <v>65.231208973523806</v>
      </c>
      <c r="D64" s="99">
        <v>58.942777784342169</v>
      </c>
      <c r="E64" s="99">
        <v>57.863321934155678</v>
      </c>
      <c r="F64" s="99">
        <v>55.256610266837086</v>
      </c>
      <c r="G64" s="99">
        <v>57.737099616770806</v>
      </c>
      <c r="H64" s="99">
        <v>54.033219975959938</v>
      </c>
      <c r="I64" s="99">
        <v>57.036406497563782</v>
      </c>
      <c r="J64" s="99">
        <v>55.271516508385545</v>
      </c>
      <c r="K64" s="99">
        <v>56.127966344242935</v>
      </c>
      <c r="L64" s="99">
        <v>58.585061810162678</v>
      </c>
      <c r="M64" s="99">
        <v>53.214008676704609</v>
      </c>
      <c r="N64" s="99">
        <v>55.306630517178824</v>
      </c>
      <c r="O64" s="99">
        <v>51.291294074558763</v>
      </c>
      <c r="P64" s="99">
        <v>49.50078331941031</v>
      </c>
      <c r="Q64" s="99">
        <v>45.572682047277972</v>
      </c>
      <c r="R64" s="99">
        <v>51.600979370871805</v>
      </c>
      <c r="S64" s="99">
        <v>47.556162172543097</v>
      </c>
      <c r="T64" s="99">
        <v>47.685056304341124</v>
      </c>
      <c r="U64" s="99">
        <v>47.458477385453051</v>
      </c>
      <c r="V64" s="99">
        <v>44.453886362402379</v>
      </c>
      <c r="W64" s="99">
        <v>46.115621068240806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7.5842770386491827</v>
      </c>
      <c r="C68" s="123">
        <v>7.8255087461135737</v>
      </c>
      <c r="D68" s="123">
        <v>7.3966022909280236</v>
      </c>
      <c r="E68" s="123">
        <v>7.011732853916798</v>
      </c>
      <c r="F68" s="123">
        <v>6.8986629028912079</v>
      </c>
      <c r="G68" s="123">
        <v>7.6317640609542048</v>
      </c>
      <c r="H68" s="123">
        <v>7.4677980409906439</v>
      </c>
      <c r="I68" s="123">
        <v>6.3262894712777955</v>
      </c>
      <c r="J68" s="123">
        <v>6.0870263213033997</v>
      </c>
      <c r="K68" s="123">
        <v>5.7411327535951742</v>
      </c>
      <c r="L68" s="123">
        <v>5.9301091489096756</v>
      </c>
      <c r="M68" s="123">
        <v>5.4981487234679012</v>
      </c>
      <c r="N68" s="123">
        <v>5.7395674595022363</v>
      </c>
      <c r="O68" s="123">
        <v>5.3211595989716542</v>
      </c>
      <c r="P68" s="123">
        <v>5.0900988170369192</v>
      </c>
      <c r="Q68" s="123">
        <v>4.7203042964948931</v>
      </c>
      <c r="R68" s="123">
        <v>5.3437243055798787</v>
      </c>
      <c r="S68" s="123">
        <v>4.9114911679848241</v>
      </c>
      <c r="T68" s="123">
        <v>4.7308198951594678</v>
      </c>
      <c r="U68" s="123">
        <v>4.8587177429285875</v>
      </c>
      <c r="V68" s="123">
        <v>4.4902023270919607</v>
      </c>
      <c r="W68" s="123">
        <v>4.6540141072169199</v>
      </c>
      <c r="DA68" s="130" t="s">
        <v>3145</v>
      </c>
    </row>
    <row r="69" spans="1:105" ht="12" customHeight="1" x14ac:dyDescent="0.25">
      <c r="A69" s="97" t="s">
        <v>134</v>
      </c>
      <c r="B69" s="99">
        <v>7.8300542192944356</v>
      </c>
      <c r="C69" s="99">
        <v>8.0776847680990862</v>
      </c>
      <c r="D69" s="99">
        <v>7.6352479840773189</v>
      </c>
      <c r="E69" s="99">
        <v>7.2364928657247658</v>
      </c>
      <c r="F69" s="99">
        <v>7.1186556484352064</v>
      </c>
      <c r="G69" s="99">
        <v>7.8711838089401338</v>
      </c>
      <c r="H69" s="99">
        <v>7.7041739490723833</v>
      </c>
      <c r="I69" s="99">
        <v>6.5300230248603741</v>
      </c>
      <c r="J69" s="99">
        <v>6.2885089789579416</v>
      </c>
      <c r="K69" s="99">
        <v>5.9360112837982317</v>
      </c>
      <c r="L69" s="99">
        <v>6.1307314407352447</v>
      </c>
      <c r="M69" s="99">
        <v>5.6829149461491424</v>
      </c>
      <c r="N69" s="99">
        <v>5.9307317944941866</v>
      </c>
      <c r="O69" s="99">
        <v>5.497612234984202</v>
      </c>
      <c r="P69" s="99">
        <v>5.2585479212841291</v>
      </c>
      <c r="Q69" s="99">
        <v>4.8764032184506734</v>
      </c>
      <c r="R69" s="99">
        <v>5.5200382345245753</v>
      </c>
      <c r="S69" s="99">
        <v>5.0737554217240906</v>
      </c>
      <c r="T69" s="99">
        <v>4.8865422457739385</v>
      </c>
      <c r="U69" s="99">
        <v>5.018557831762795</v>
      </c>
      <c r="V69" s="99">
        <v>4.6373534618086403</v>
      </c>
      <c r="W69" s="99">
        <v>4.8060843067706118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4.4112202971511181</v>
      </c>
      <c r="C77" s="123">
        <v>4.5628469675897563</v>
      </c>
      <c r="D77" s="123">
        <v>3.6555104663427849</v>
      </c>
      <c r="E77" s="123">
        <v>3.6850695831847506</v>
      </c>
      <c r="F77" s="123">
        <v>3.6692869428036303</v>
      </c>
      <c r="G77" s="123">
        <v>3.6256903257877093</v>
      </c>
      <c r="H77" s="123">
        <v>3.6980961964351806</v>
      </c>
      <c r="I77" s="123">
        <v>3.1808659079000745</v>
      </c>
      <c r="J77" s="123">
        <v>3.1252638634583101</v>
      </c>
      <c r="K77" s="123">
        <v>2.5370614773978333</v>
      </c>
      <c r="L77" s="123">
        <v>3.0541197375573259</v>
      </c>
      <c r="M77" s="123">
        <v>2.8629568142515858</v>
      </c>
      <c r="N77" s="123">
        <v>2.901502798674739</v>
      </c>
      <c r="O77" s="123">
        <v>2.6835950385786802</v>
      </c>
      <c r="P77" s="123">
        <v>2.655534176231459</v>
      </c>
      <c r="Q77" s="123">
        <v>2.6474640733379156</v>
      </c>
      <c r="R77" s="123">
        <v>3.1810384068364286</v>
      </c>
      <c r="S77" s="123">
        <v>2.9331917754348709</v>
      </c>
      <c r="T77" s="123">
        <v>2.7681925556863107</v>
      </c>
      <c r="U77" s="123">
        <v>3.0727882418881487</v>
      </c>
      <c r="V77" s="123">
        <v>2.7194981617126053</v>
      </c>
      <c r="W77" s="123">
        <v>2.9832724513479723</v>
      </c>
      <c r="DA77" s="130" t="s">
        <v>3154</v>
      </c>
    </row>
    <row r="78" spans="1:105" ht="12" customHeight="1" x14ac:dyDescent="0.25">
      <c r="A78" s="97" t="s">
        <v>192</v>
      </c>
      <c r="B78" s="99">
        <v>4.810411380210641</v>
      </c>
      <c r="C78" s="99">
        <v>4.9781023567505027</v>
      </c>
      <c r="D78" s="99">
        <v>3.9730449940180561</v>
      </c>
      <c r="E78" s="99">
        <v>3.9782609900841281</v>
      </c>
      <c r="F78" s="99">
        <v>3.9327532904514912</v>
      </c>
      <c r="G78" s="99">
        <v>3.8679958998541841</v>
      </c>
      <c r="H78" s="99">
        <v>3.941483237039086</v>
      </c>
      <c r="I78" s="99">
        <v>3.4209247423001781</v>
      </c>
      <c r="J78" s="99">
        <v>3.3927747079451542</v>
      </c>
      <c r="K78" s="99">
        <v>2.8008833026367115</v>
      </c>
      <c r="L78" s="99">
        <v>3.3170989694811688</v>
      </c>
      <c r="M78" s="99">
        <v>3.0818925842206344</v>
      </c>
      <c r="N78" s="99">
        <v>3.1002875243915935</v>
      </c>
      <c r="O78" s="99">
        <v>2.8686395424424038</v>
      </c>
      <c r="P78" s="99">
        <v>2.8422636974982374</v>
      </c>
      <c r="Q78" s="99">
        <v>2.8360406400182878</v>
      </c>
      <c r="R78" s="99">
        <v>3.4093537853511338</v>
      </c>
      <c r="S78" s="99">
        <v>3.1458029559132958</v>
      </c>
      <c r="T78" s="99">
        <v>2.9677946915278022</v>
      </c>
      <c r="U78" s="99">
        <v>3.2907711854129356</v>
      </c>
      <c r="V78" s="99">
        <v>2.9090200991510629</v>
      </c>
      <c r="W78" s="99">
        <v>3.1891398315795008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0.27283015184669418</v>
      </c>
      <c r="C81" s="118">
        <f t="shared" si="28"/>
        <v>0.31135079673725696</v>
      </c>
      <c r="D81" s="118">
        <f t="shared" si="28"/>
        <v>0.12701093563175975</v>
      </c>
      <c r="E81" s="118">
        <f t="shared" si="28"/>
        <v>0.16457665947898825</v>
      </c>
      <c r="F81" s="118">
        <f t="shared" si="28"/>
        <v>0.15852802559565293</v>
      </c>
      <c r="G81" s="118">
        <f t="shared" si="28"/>
        <v>0.11695594375010104</v>
      </c>
      <c r="H81" s="118">
        <f t="shared" si="28"/>
        <v>0.11486707819023696</v>
      </c>
      <c r="I81" s="118">
        <f t="shared" si="28"/>
        <v>8.084203739467101E-2</v>
      </c>
      <c r="J81" s="118">
        <f t="shared" si="28"/>
        <v>0.12417739493272899</v>
      </c>
      <c r="K81" s="118">
        <f t="shared" si="28"/>
        <v>0.12974890857641339</v>
      </c>
      <c r="L81" s="118">
        <f t="shared" si="28"/>
        <v>0.16351801639766031</v>
      </c>
      <c r="M81" s="118">
        <f t="shared" si="28"/>
        <v>0.16214006382892962</v>
      </c>
      <c r="N81" s="118">
        <f t="shared" si="28"/>
        <v>0.12207622824623268</v>
      </c>
      <c r="O81" s="118">
        <f t="shared" si="28"/>
        <v>0.12582273887842832</v>
      </c>
      <c r="P81" s="118">
        <f t="shared" si="28"/>
        <v>0.19807194605635364</v>
      </c>
      <c r="Q81" s="118">
        <f t="shared" si="28"/>
        <v>0.27406527596561991</v>
      </c>
      <c r="R81" s="118">
        <f t="shared" ref="R81:V81" si="29">R82+R85+R87+R100</f>
        <v>0.38533063167859311</v>
      </c>
      <c r="S81" s="118">
        <f t="shared" si="29"/>
        <v>0.38110321264245012</v>
      </c>
      <c r="T81" s="118">
        <f t="shared" si="29"/>
        <v>0.3219630396330852</v>
      </c>
      <c r="U81" s="118">
        <f t="shared" si="29"/>
        <v>0.35473011018701184</v>
      </c>
      <c r="V81" s="118">
        <f t="shared" si="29"/>
        <v>0.20639636739396242</v>
      </c>
      <c r="W81" s="118">
        <f t="shared" ref="W81" si="30">W82+W85+W87+W100</f>
        <v>0.17009395208990355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0.27283015184669418</v>
      </c>
      <c r="C100" s="123">
        <v>0.31135079673725696</v>
      </c>
      <c r="D100" s="123">
        <v>0.12701093563175975</v>
      </c>
      <c r="E100" s="123">
        <v>0.16457665947898825</v>
      </c>
      <c r="F100" s="123">
        <v>0.15852802559565293</v>
      </c>
      <c r="G100" s="123">
        <v>0.11695594375010104</v>
      </c>
      <c r="H100" s="123">
        <v>0.11486707819023696</v>
      </c>
      <c r="I100" s="123">
        <v>8.084203739467101E-2</v>
      </c>
      <c r="J100" s="123">
        <v>0.12417739493272899</v>
      </c>
      <c r="K100" s="123">
        <v>0.12974890857641339</v>
      </c>
      <c r="L100" s="123">
        <v>0.16351801639766031</v>
      </c>
      <c r="M100" s="123">
        <v>0.16214006382892962</v>
      </c>
      <c r="N100" s="123">
        <v>0.12207622824623268</v>
      </c>
      <c r="O100" s="123">
        <v>0.12582273887842832</v>
      </c>
      <c r="P100" s="123">
        <v>0.19807194605635364</v>
      </c>
      <c r="Q100" s="123">
        <v>0.27406527596561991</v>
      </c>
      <c r="R100" s="123">
        <v>0.38533063167859311</v>
      </c>
      <c r="S100" s="123">
        <v>0.38110321264245012</v>
      </c>
      <c r="T100" s="123">
        <v>0.3219630396330852</v>
      </c>
      <c r="U100" s="123">
        <v>0.35473011018701184</v>
      </c>
      <c r="V100" s="123">
        <v>0.20639636739396242</v>
      </c>
      <c r="W100" s="123">
        <v>0.17009395208990355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5.1019363432065017</v>
      </c>
      <c r="C102" s="99">
        <v>6.4744020913995426</v>
      </c>
      <c r="D102" s="99">
        <v>3.3888156998350243</v>
      </c>
      <c r="E102" s="99">
        <v>4.7130040042051862</v>
      </c>
      <c r="F102" s="99">
        <v>5.0051456995423536</v>
      </c>
      <c r="G102" s="99">
        <v>4.0419492897222904</v>
      </c>
      <c r="H102" s="99">
        <v>4.3030460753009727</v>
      </c>
      <c r="I102" s="99">
        <v>2.8758854797455902</v>
      </c>
      <c r="J102" s="99">
        <v>3.7953689218686035</v>
      </c>
      <c r="K102" s="99">
        <v>3.2902094060861278</v>
      </c>
      <c r="L102" s="99">
        <v>3.8982024299456568</v>
      </c>
      <c r="M102" s="99">
        <v>3.8002177090318949</v>
      </c>
      <c r="N102" s="99">
        <v>2.9873232027651602</v>
      </c>
      <c r="O102" s="99">
        <v>2.8042542390377583</v>
      </c>
      <c r="P102" s="99">
        <v>3.121253491183845</v>
      </c>
      <c r="Q102" s="99">
        <v>3.2438756827817987</v>
      </c>
      <c r="R102" s="99">
        <v>4.0510662044512271</v>
      </c>
      <c r="S102" s="99">
        <v>4.0056393222666111</v>
      </c>
      <c r="T102" s="99">
        <v>3.4725104796048116</v>
      </c>
      <c r="U102" s="99">
        <v>4.1216128813548174</v>
      </c>
      <c r="V102" s="99">
        <v>3.079023378328777</v>
      </c>
      <c r="W102" s="99">
        <v>3.2716792943945308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0.7160538180588103</v>
      </c>
      <c r="C124" s="118">
        <f t="shared" si="42"/>
        <v>0.81635624350212854</v>
      </c>
      <c r="D124" s="118">
        <f t="shared" si="42"/>
        <v>0.34972830230135937</v>
      </c>
      <c r="E124" s="118">
        <f t="shared" si="42"/>
        <v>0.46708745451002048</v>
      </c>
      <c r="F124" s="118">
        <f t="shared" si="42"/>
        <v>0.46554991929655398</v>
      </c>
      <c r="G124" s="118">
        <f t="shared" si="42"/>
        <v>0.35551897446260777</v>
      </c>
      <c r="H124" s="118">
        <f t="shared" si="42"/>
        <v>0.35685989124345197</v>
      </c>
      <c r="I124" s="118">
        <f t="shared" si="42"/>
        <v>0.23991085124871089</v>
      </c>
      <c r="J124" s="118">
        <f t="shared" si="42"/>
        <v>0.35730251154110709</v>
      </c>
      <c r="K124" s="118">
        <f t="shared" si="42"/>
        <v>0.36295901878735182</v>
      </c>
      <c r="L124" s="118">
        <f t="shared" si="42"/>
        <v>0.49052611774762389</v>
      </c>
      <c r="M124" s="118">
        <f t="shared" si="42"/>
        <v>0.49205117832430423</v>
      </c>
      <c r="N124" s="118">
        <f t="shared" si="42"/>
        <v>0.37535556660093455</v>
      </c>
      <c r="O124" s="118">
        <f t="shared" si="42"/>
        <v>0.37566444252357334</v>
      </c>
      <c r="P124" s="118">
        <f t="shared" si="42"/>
        <v>0.47835345929983691</v>
      </c>
      <c r="Q124" s="118">
        <f t="shared" si="42"/>
        <v>0.57067693479329373</v>
      </c>
      <c r="R124" s="118">
        <f t="shared" ref="R124:V124" si="43">R125+R128+R130+R139</f>
        <v>0.78462112394977468</v>
      </c>
      <c r="S124" s="118">
        <f t="shared" si="43"/>
        <v>0.75735906437198108</v>
      </c>
      <c r="T124" s="118">
        <f t="shared" si="43"/>
        <v>0.64293768242752114</v>
      </c>
      <c r="U124" s="118">
        <f t="shared" si="43"/>
        <v>0.68694918470911537</v>
      </c>
      <c r="V124" s="118">
        <f t="shared" si="43"/>
        <v>0.41270869818296502</v>
      </c>
      <c r="W124" s="118">
        <f t="shared" ref="W124" si="44">W125+W128+W130+W139</f>
        <v>0.35467838387520939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0.7160538180588103</v>
      </c>
      <c r="C139" s="123">
        <v>0.81635624350212854</v>
      </c>
      <c r="D139" s="123">
        <v>0.34972830230135937</v>
      </c>
      <c r="E139" s="123">
        <v>0.46708745451002048</v>
      </c>
      <c r="F139" s="123">
        <v>0.46554991929655398</v>
      </c>
      <c r="G139" s="123">
        <v>0.35551897446260777</v>
      </c>
      <c r="H139" s="123">
        <v>0.35685989124345197</v>
      </c>
      <c r="I139" s="123">
        <v>0.23991085124871089</v>
      </c>
      <c r="J139" s="123">
        <v>0.35730251154110709</v>
      </c>
      <c r="K139" s="123">
        <v>0.36295901878735182</v>
      </c>
      <c r="L139" s="123">
        <v>0.49052611774762389</v>
      </c>
      <c r="M139" s="123">
        <v>0.49205117832430423</v>
      </c>
      <c r="N139" s="123">
        <v>0.37535556660093455</v>
      </c>
      <c r="O139" s="123">
        <v>0.37566444252357334</v>
      </c>
      <c r="P139" s="123">
        <v>0.47835345929983691</v>
      </c>
      <c r="Q139" s="123">
        <v>0.57067693479329373</v>
      </c>
      <c r="R139" s="123">
        <v>0.78462112394977468</v>
      </c>
      <c r="S139" s="123">
        <v>0.75735906437198108</v>
      </c>
      <c r="T139" s="123">
        <v>0.64293768242752114</v>
      </c>
      <c r="U139" s="123">
        <v>0.68694918470911537</v>
      </c>
      <c r="V139" s="123">
        <v>0.41270869818296502</v>
      </c>
      <c r="W139" s="123">
        <v>0.35467838387520939</v>
      </c>
      <c r="DA139" s="130" t="s">
        <v>3213</v>
      </c>
    </row>
    <row r="140" spans="1:105" ht="12" customHeight="1" x14ac:dyDescent="0.25">
      <c r="A140" s="97" t="s">
        <v>50</v>
      </c>
      <c r="B140" s="99">
        <v>5.1019363432064999</v>
      </c>
      <c r="C140" s="99">
        <v>6.4715579451886782</v>
      </c>
      <c r="D140" s="99">
        <v>3.3870522548946607</v>
      </c>
      <c r="E140" s="99">
        <v>4.7121205270306454</v>
      </c>
      <c r="F140" s="99">
        <v>5.0030495763249894</v>
      </c>
      <c r="G140" s="99">
        <v>4.0408835850911862</v>
      </c>
      <c r="H140" s="99">
        <v>4.304149438676121</v>
      </c>
      <c r="I140" s="99">
        <v>2.8786130330059776</v>
      </c>
      <c r="J140" s="99">
        <v>3.7992954228448403</v>
      </c>
      <c r="K140" s="99">
        <v>3.2931642774633301</v>
      </c>
      <c r="L140" s="99">
        <v>3.8993500760137811</v>
      </c>
      <c r="M140" s="99">
        <v>3.7996645457369622</v>
      </c>
      <c r="N140" s="99">
        <v>2.9859215727074431</v>
      </c>
      <c r="O140" s="99">
        <v>2.8030094094131743</v>
      </c>
      <c r="P140" s="99">
        <v>3.1212826307870558</v>
      </c>
      <c r="Q140" s="99">
        <v>3.2442675342037126</v>
      </c>
      <c r="R140" s="99">
        <v>4.0510216958425369</v>
      </c>
      <c r="S140" s="99">
        <v>4.0025091222678748</v>
      </c>
      <c r="T140" s="99">
        <v>3.4651402666064532</v>
      </c>
      <c r="U140" s="99">
        <v>4.1097546001230789</v>
      </c>
      <c r="V140" s="99">
        <v>3.0692297245400182</v>
      </c>
      <c r="W140" s="99">
        <v>3.2607592619340515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0.71592504028719739</v>
      </c>
      <c r="C161" s="118">
        <f t="shared" si="54"/>
        <v>0.82819186824874247</v>
      </c>
      <c r="D161" s="118">
        <f t="shared" si="54"/>
        <v>0.35185425318245456</v>
      </c>
      <c r="E161" s="118">
        <f t="shared" si="54"/>
        <v>0.46985719301235068</v>
      </c>
      <c r="F161" s="118">
        <f t="shared" si="54"/>
        <v>0.46805560899704624</v>
      </c>
      <c r="G161" s="118">
        <f t="shared" si="54"/>
        <v>0.36202449981522722</v>
      </c>
      <c r="H161" s="118">
        <f t="shared" si="54"/>
        <v>0.37208003980496451</v>
      </c>
      <c r="I161" s="118">
        <f t="shared" si="54"/>
        <v>0.26138455382171827</v>
      </c>
      <c r="J161" s="118">
        <f t="shared" si="54"/>
        <v>0.4017386718395462</v>
      </c>
      <c r="K161" s="118">
        <f t="shared" si="54"/>
        <v>0.39583355121555747</v>
      </c>
      <c r="L161" s="118">
        <f t="shared" si="54"/>
        <v>0.50444323481604225</v>
      </c>
      <c r="M161" s="118">
        <f t="shared" si="54"/>
        <v>0.50031899191822204</v>
      </c>
      <c r="N161" s="118">
        <f t="shared" si="54"/>
        <v>0.38302150271964919</v>
      </c>
      <c r="O161" s="118">
        <f t="shared" si="54"/>
        <v>0.37890414532318084</v>
      </c>
      <c r="P161" s="118">
        <f t="shared" si="54"/>
        <v>0.52448199817133345</v>
      </c>
      <c r="Q161" s="118">
        <f t="shared" si="54"/>
        <v>0.66345678567035626</v>
      </c>
      <c r="R161" s="118">
        <f t="shared" ref="R161:V161" si="55">R162+R164+R166+R175</f>
        <v>0.9073178701700082</v>
      </c>
      <c r="S161" s="118">
        <f t="shared" si="55"/>
        <v>0.86659354293396951</v>
      </c>
      <c r="T161" s="118">
        <f t="shared" si="55"/>
        <v>0.72429028979681542</v>
      </c>
      <c r="U161" s="118">
        <f t="shared" si="55"/>
        <v>0.78339758807803117</v>
      </c>
      <c r="V161" s="118">
        <f t="shared" si="55"/>
        <v>0.46550280587307241</v>
      </c>
      <c r="W161" s="118">
        <f t="shared" ref="W161" si="56">W162+W164+W166+W175</f>
        <v>0.39074019540418736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0.71592504028719739</v>
      </c>
      <c r="C175" s="123">
        <v>0.82819186824874247</v>
      </c>
      <c r="D175" s="123">
        <v>0.35185425318245456</v>
      </c>
      <c r="E175" s="123">
        <v>0.46985719301235068</v>
      </c>
      <c r="F175" s="123">
        <v>0.46805560899704624</v>
      </c>
      <c r="G175" s="123">
        <v>0.36202449981522722</v>
      </c>
      <c r="H175" s="123">
        <v>0.37208003980496451</v>
      </c>
      <c r="I175" s="123">
        <v>0.26138455382171827</v>
      </c>
      <c r="J175" s="123">
        <v>0.4017386718395462</v>
      </c>
      <c r="K175" s="123">
        <v>0.39583355121555747</v>
      </c>
      <c r="L175" s="123">
        <v>0.50444323481604225</v>
      </c>
      <c r="M175" s="123">
        <v>0.50031899191822204</v>
      </c>
      <c r="N175" s="123">
        <v>0.38302150271964919</v>
      </c>
      <c r="O175" s="123">
        <v>0.37890414532318084</v>
      </c>
      <c r="P175" s="123">
        <v>0.52448199817133345</v>
      </c>
      <c r="Q175" s="123">
        <v>0.66345678567035626</v>
      </c>
      <c r="R175" s="123">
        <v>0.9073178701700082</v>
      </c>
      <c r="S175" s="123">
        <v>0.86659354293396951</v>
      </c>
      <c r="T175" s="123">
        <v>0.72429028979681542</v>
      </c>
      <c r="U175" s="123">
        <v>0.78339758807803117</v>
      </c>
      <c r="V175" s="123">
        <v>0.46550280587307241</v>
      </c>
      <c r="W175" s="123">
        <v>0.39074019540418736</v>
      </c>
      <c r="DA175" s="130" t="s">
        <v>3247</v>
      </c>
    </row>
    <row r="176" spans="1:105" ht="12" customHeight="1" x14ac:dyDescent="0.25">
      <c r="A176" s="97" t="s">
        <v>50</v>
      </c>
      <c r="B176" s="99">
        <v>5.1019363432065008</v>
      </c>
      <c r="C176" s="99">
        <v>6.4724669600152103</v>
      </c>
      <c r="D176" s="99">
        <v>3.3875993034249992</v>
      </c>
      <c r="E176" s="99">
        <v>4.7116743032101027</v>
      </c>
      <c r="F176" s="99">
        <v>5.0022448871805336</v>
      </c>
      <c r="G176" s="99">
        <v>4.0372666148482805</v>
      </c>
      <c r="H176" s="99">
        <v>4.29994513929769</v>
      </c>
      <c r="I176" s="99">
        <v>2.8752300920389011</v>
      </c>
      <c r="J176" s="99">
        <v>3.7940336703280386</v>
      </c>
      <c r="K176" s="99">
        <v>3.2897745380929342</v>
      </c>
      <c r="L176" s="99">
        <v>3.8978442580171899</v>
      </c>
      <c r="M176" s="99">
        <v>3.8003617270576968</v>
      </c>
      <c r="N176" s="99">
        <v>2.9875028389711313</v>
      </c>
      <c r="O176" s="99">
        <v>2.8046407743319639</v>
      </c>
      <c r="P176" s="99">
        <v>3.1219387627374862</v>
      </c>
      <c r="Q176" s="99">
        <v>3.2442776082422888</v>
      </c>
      <c r="R176" s="99">
        <v>4.0504108172289852</v>
      </c>
      <c r="S176" s="99">
        <v>4.003512415946429</v>
      </c>
      <c r="T176" s="99">
        <v>3.46822991271222</v>
      </c>
      <c r="U176" s="99">
        <v>4.116694739464652</v>
      </c>
      <c r="V176" s="99">
        <v>3.0752428548402637</v>
      </c>
      <c r="W176" s="99">
        <v>3.2679563469636528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1.6884766287679185E-2</v>
      </c>
      <c r="D3" s="117">
        <f t="shared" si="0"/>
        <v>0.58500484525333241</v>
      </c>
      <c r="E3" s="117">
        <f t="shared" si="0"/>
        <v>0.13080941535006294</v>
      </c>
      <c r="F3" s="117">
        <f t="shared" si="0"/>
        <v>0.73398511261943167</v>
      </c>
      <c r="G3" s="117">
        <f t="shared" si="0"/>
        <v>0.46908561267938292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9.7475405089824801E-2</v>
      </c>
      <c r="M3" s="117">
        <f t="shared" si="0"/>
        <v>0.71425268428402611</v>
      </c>
      <c r="N3" s="117">
        <f t="shared" si="0"/>
        <v>0.47914243794085237</v>
      </c>
      <c r="O3" s="117">
        <f t="shared" si="0"/>
        <v>0.29160249980410913</v>
      </c>
      <c r="P3" s="117">
        <f t="shared" si="0"/>
        <v>1.3461880222747338E-3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3.7636519747507591E-3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1.4061462038262657E-2</v>
      </c>
      <c r="D4" s="122">
        <f t="shared" si="3"/>
        <v>0.49414128758242282</v>
      </c>
      <c r="E4" s="122">
        <f t="shared" si="3"/>
        <v>0.10896078361199989</v>
      </c>
      <c r="F4" s="122">
        <f t="shared" si="3"/>
        <v>0.62033530692961336</v>
      </c>
      <c r="G4" s="122">
        <f t="shared" si="3"/>
        <v>0.3958562941270557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8.2939082205243028E-2</v>
      </c>
      <c r="M4" s="122">
        <f t="shared" si="3"/>
        <v>0.60992229229787132</v>
      </c>
      <c r="N4" s="122">
        <f t="shared" si="3"/>
        <v>0.40432547076714154</v>
      </c>
      <c r="O4" s="122">
        <f t="shared" si="3"/>
        <v>0.24573250101016555</v>
      </c>
      <c r="P4" s="122">
        <f t="shared" si="3"/>
        <v>1.1280141037787932E-3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3.0583569350053959E-3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1.3981759363399822E-2</v>
      </c>
      <c r="D5" s="98">
        <v>0.49138063834401741</v>
      </c>
      <c r="E5" s="98">
        <v>0.10836024709322202</v>
      </c>
      <c r="F5" s="98">
        <v>0.6169441695259239</v>
      </c>
      <c r="G5" s="98">
        <v>0.39372461753558302</v>
      </c>
      <c r="H5" s="98">
        <v>0</v>
      </c>
      <c r="I5" s="98">
        <v>0</v>
      </c>
      <c r="J5" s="98">
        <v>0</v>
      </c>
      <c r="K5" s="98">
        <v>0</v>
      </c>
      <c r="L5" s="98">
        <v>8.2505303336984082E-2</v>
      </c>
      <c r="M5" s="98">
        <v>0.60674082731134493</v>
      </c>
      <c r="N5" s="98">
        <v>0.40221527918534261</v>
      </c>
      <c r="O5" s="98">
        <v>0.24444978391034286</v>
      </c>
      <c r="P5" s="98">
        <v>1.1221109145565828E-3</v>
      </c>
      <c r="Q5" s="98">
        <v>0</v>
      </c>
      <c r="R5" s="98">
        <v>0</v>
      </c>
      <c r="S5" s="98">
        <v>0</v>
      </c>
      <c r="T5" s="98">
        <v>0</v>
      </c>
      <c r="U5" s="98">
        <v>3.0409050302167722E-3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7.9702674862835649E-5</v>
      </c>
      <c r="D6" s="98">
        <v>2.7606492384053931E-3</v>
      </c>
      <c r="E6" s="98">
        <v>6.0053651877786044E-4</v>
      </c>
      <c r="F6" s="98">
        <v>3.3911374036894554E-3</v>
      </c>
      <c r="G6" s="98">
        <v>2.1316765914726715E-3</v>
      </c>
      <c r="H6" s="98">
        <v>0</v>
      </c>
      <c r="I6" s="98">
        <v>0</v>
      </c>
      <c r="J6" s="98">
        <v>0</v>
      </c>
      <c r="K6" s="98">
        <v>0</v>
      </c>
      <c r="L6" s="98">
        <v>4.337788682589469E-4</v>
      </c>
      <c r="M6" s="98">
        <v>3.1814649865264375E-3</v>
      </c>
      <c r="N6" s="98">
        <v>2.1101915817989024E-3</v>
      </c>
      <c r="O6" s="98">
        <v>1.2827170998226858E-3</v>
      </c>
      <c r="P6" s="98">
        <v>5.9031892222104146E-6</v>
      </c>
      <c r="Q6" s="98">
        <v>0</v>
      </c>
      <c r="R6" s="98">
        <v>0</v>
      </c>
      <c r="S6" s="98">
        <v>0</v>
      </c>
      <c r="T6" s="98">
        <v>0</v>
      </c>
      <c r="U6" s="98">
        <v>1.7451904788623668E-5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4.7974983533535571E-6</v>
      </c>
      <c r="E7" s="122">
        <f t="shared" si="6"/>
        <v>0</v>
      </c>
      <c r="F7" s="122">
        <f t="shared" si="6"/>
        <v>1.3103842182423454E-5</v>
      </c>
      <c r="G7" s="122">
        <f t="shared" si="6"/>
        <v>1.2681435941728719E-5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7.1363915446737256E-6</v>
      </c>
      <c r="M7" s="122">
        <f t="shared" si="6"/>
        <v>4.7309978437477065E-6</v>
      </c>
      <c r="N7" s="122">
        <f t="shared" si="6"/>
        <v>1.5076707926783268E-5</v>
      </c>
      <c r="O7" s="122">
        <f t="shared" si="6"/>
        <v>1.4015918257871807E-5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4.7974983533535571E-6</v>
      </c>
      <c r="E8" s="98">
        <v>0</v>
      </c>
      <c r="F8" s="98">
        <v>1.3103842182423454E-5</v>
      </c>
      <c r="G8" s="98">
        <v>1.2681435941728719E-5</v>
      </c>
      <c r="H8" s="98">
        <v>0</v>
      </c>
      <c r="I8" s="98">
        <v>0</v>
      </c>
      <c r="J8" s="98">
        <v>0</v>
      </c>
      <c r="K8" s="98">
        <v>0</v>
      </c>
      <c r="L8" s="98">
        <v>7.1363915446737256E-6</v>
      </c>
      <c r="M8" s="98">
        <v>4.7309978437477065E-6</v>
      </c>
      <c r="N8" s="98">
        <v>1.5076707926783268E-5</v>
      </c>
      <c r="O8" s="98">
        <v>1.4015918257871807E-5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1.7057413614798558E-3</v>
      </c>
      <c r="D9" s="122">
        <v>6.1700308651790527E-2</v>
      </c>
      <c r="E9" s="122">
        <v>1.3450450585698355E-2</v>
      </c>
      <c r="F9" s="122">
        <v>7.844122812535545E-2</v>
      </c>
      <c r="G9" s="122">
        <v>5.047577147457348E-2</v>
      </c>
      <c r="H9" s="122">
        <v>0</v>
      </c>
      <c r="I9" s="122">
        <v>0</v>
      </c>
      <c r="J9" s="122">
        <v>0</v>
      </c>
      <c r="K9" s="122">
        <v>0</v>
      </c>
      <c r="L9" s="122">
        <v>9.1041120604622057E-3</v>
      </c>
      <c r="M9" s="122">
        <v>7.1088136523273213E-2</v>
      </c>
      <c r="N9" s="122">
        <v>5.0834270089413776E-2</v>
      </c>
      <c r="O9" s="122">
        <v>3.1375170805787618E-2</v>
      </c>
      <c r="P9" s="122">
        <v>1.3617985714796212E-4</v>
      </c>
      <c r="Q9" s="122">
        <v>0</v>
      </c>
      <c r="R9" s="122">
        <v>0</v>
      </c>
      <c r="S9" s="122">
        <v>0</v>
      </c>
      <c r="T9" s="122">
        <v>0</v>
      </c>
      <c r="U9" s="122">
        <v>4.7865902251690087E-4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1.7057413614798558E-3</v>
      </c>
      <c r="D10" s="98">
        <v>4.8905858106991065E-2</v>
      </c>
      <c r="E10" s="98">
        <v>1.3450450585698355E-2</v>
      </c>
      <c r="F10" s="98">
        <v>7.2490935929381009E-2</v>
      </c>
      <c r="G10" s="98">
        <v>3.2541081421634303E-2</v>
      </c>
      <c r="H10" s="98">
        <v>0</v>
      </c>
      <c r="I10" s="98">
        <v>0</v>
      </c>
      <c r="J10" s="98">
        <v>0</v>
      </c>
      <c r="K10" s="98">
        <v>0</v>
      </c>
      <c r="L10" s="98">
        <v>9.1041120604622057E-3</v>
      </c>
      <c r="M10" s="98">
        <v>5.4989797313335337E-2</v>
      </c>
      <c r="N10" s="98">
        <v>4.6876842623298255E-2</v>
      </c>
      <c r="O10" s="98">
        <v>3.0891104392274372E-2</v>
      </c>
      <c r="P10" s="98">
        <v>1.3617985714796212E-4</v>
      </c>
      <c r="Q10" s="98">
        <v>0</v>
      </c>
      <c r="R10" s="98">
        <v>0</v>
      </c>
      <c r="S10" s="98">
        <v>0</v>
      </c>
      <c r="T10" s="98">
        <v>0</v>
      </c>
      <c r="U10" s="98">
        <v>3.6718093850911221E-4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1.2794450544799461E-2</v>
      </c>
      <c r="E15" s="101">
        <v>0</v>
      </c>
      <c r="F15" s="101">
        <v>5.9502921959744383E-3</v>
      </c>
      <c r="G15" s="101">
        <v>1.7934690052939174E-2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1.6098339209937876E-2</v>
      </c>
      <c r="N15" s="101">
        <v>3.9574274661155181E-3</v>
      </c>
      <c r="O15" s="101">
        <v>4.8406641351324931E-4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1.1147808400778866E-4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1.1175628879366711E-3</v>
      </c>
      <c r="D19" s="122">
        <v>2.9158451520765641E-2</v>
      </c>
      <c r="E19" s="122">
        <v>8.3981811523646879E-3</v>
      </c>
      <c r="F19" s="122">
        <v>3.5195473722280393E-2</v>
      </c>
      <c r="G19" s="122">
        <v>2.2740865641811981E-2</v>
      </c>
      <c r="H19" s="122">
        <v>0</v>
      </c>
      <c r="I19" s="122">
        <v>0</v>
      </c>
      <c r="J19" s="122">
        <v>0</v>
      </c>
      <c r="K19" s="122">
        <v>0</v>
      </c>
      <c r="L19" s="122">
        <v>5.4250744325748989E-3</v>
      </c>
      <c r="M19" s="122">
        <v>3.3237524465037888E-2</v>
      </c>
      <c r="N19" s="122">
        <v>2.3967620376370298E-2</v>
      </c>
      <c r="O19" s="122">
        <v>1.4480812069898116E-2</v>
      </c>
      <c r="P19" s="122">
        <v>8.1994061347978416E-5</v>
      </c>
      <c r="Q19" s="122">
        <v>0</v>
      </c>
      <c r="R19" s="122">
        <v>0</v>
      </c>
      <c r="S19" s="122">
        <v>0</v>
      </c>
      <c r="T19" s="122">
        <v>0</v>
      </c>
      <c r="U19" s="122">
        <v>2.266360172284622E-4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1.9305785351144931E-3</v>
      </c>
      <c r="E20" s="98">
        <v>6.4155036224405133E-4</v>
      </c>
      <c r="F20" s="98">
        <v>4.0054064012118307E-3</v>
      </c>
      <c r="G20" s="98">
        <v>3.8289787640503185E-3</v>
      </c>
      <c r="H20" s="98">
        <v>0</v>
      </c>
      <c r="I20" s="98">
        <v>0</v>
      </c>
      <c r="J20" s="98">
        <v>0</v>
      </c>
      <c r="K20" s="98">
        <v>0</v>
      </c>
      <c r="L20" s="98">
        <v>3.8619066437327741E-3</v>
      </c>
      <c r="M20" s="98">
        <v>1.0767734129033486E-2</v>
      </c>
      <c r="N20" s="98">
        <v>8.1937356029520257E-3</v>
      </c>
      <c r="O20" s="98">
        <v>6.8990108763607181E-3</v>
      </c>
      <c r="P20" s="98">
        <v>8.1994061347978416E-5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1.3835854237191937E-4</v>
      </c>
      <c r="D21" s="98">
        <v>0</v>
      </c>
      <c r="E21" s="98">
        <v>1.0123909474071184E-3</v>
      </c>
      <c r="F21" s="98">
        <v>4.2100311140150408E-3</v>
      </c>
      <c r="G21" s="98">
        <v>2.3640672707685249E-3</v>
      </c>
      <c r="H21" s="98">
        <v>0</v>
      </c>
      <c r="I21" s="98">
        <v>0</v>
      </c>
      <c r="J21" s="98">
        <v>0</v>
      </c>
      <c r="K21" s="98">
        <v>0</v>
      </c>
      <c r="L21" s="98">
        <v>3.4419973095209481E-4</v>
      </c>
      <c r="M21" s="98">
        <v>3.8703438894896816E-3</v>
      </c>
      <c r="N21" s="98">
        <v>1.4602740791223854E-3</v>
      </c>
      <c r="O21" s="98">
        <v>1.3135658553568757E-3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9.7920434556475174E-4</v>
      </c>
      <c r="D22" s="33">
        <v>2.7227872985651148E-2</v>
      </c>
      <c r="E22" s="33">
        <v>6.7442398427135187E-3</v>
      </c>
      <c r="F22" s="33">
        <v>2.6980036207053519E-2</v>
      </c>
      <c r="G22" s="33">
        <v>1.6547819606993138E-2</v>
      </c>
      <c r="H22" s="33">
        <v>0</v>
      </c>
      <c r="I22" s="33">
        <v>0</v>
      </c>
      <c r="J22" s="33">
        <v>0</v>
      </c>
      <c r="K22" s="33">
        <v>0</v>
      </c>
      <c r="L22" s="33">
        <v>1.2189680578900293E-3</v>
      </c>
      <c r="M22" s="33">
        <v>1.8599446446514723E-2</v>
      </c>
      <c r="N22" s="33">
        <v>1.4313610694295886E-2</v>
      </c>
      <c r="O22" s="33">
        <v>6.2682353381805223E-3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2.266360172284622E-4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0.20523075867386442</v>
      </c>
      <c r="K43" s="117">
        <f t="shared" si="14"/>
        <v>7.3930610990718917E-2</v>
      </c>
      <c r="L43" s="117">
        <f t="shared" si="14"/>
        <v>0.14213682301287062</v>
      </c>
      <c r="M43" s="117">
        <f t="shared" si="14"/>
        <v>0.28793052147339104</v>
      </c>
      <c r="N43" s="117">
        <f t="shared" si="14"/>
        <v>0.25137493034554032</v>
      </c>
      <c r="O43" s="117">
        <f t="shared" si="14"/>
        <v>0.15241194563248062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0.17789140209501642</v>
      </c>
      <c r="K44" s="122">
        <f t="shared" si="17"/>
        <v>6.4027580762430508E-2</v>
      </c>
      <c r="L44" s="122">
        <f t="shared" si="17"/>
        <v>0.12172248190445062</v>
      </c>
      <c r="M44" s="122">
        <f t="shared" si="17"/>
        <v>0.24912146766768811</v>
      </c>
      <c r="N44" s="122">
        <f t="shared" si="17"/>
        <v>0.21727455031182863</v>
      </c>
      <c r="O44" s="122">
        <f t="shared" si="17"/>
        <v>0.13058106186170854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0.17596840236044559</v>
      </c>
      <c r="K45" s="98">
        <v>6.3339138880763049E-2</v>
      </c>
      <c r="L45" s="98">
        <v>0.12039283969439886</v>
      </c>
      <c r="M45" s="98">
        <v>0.24636522401629907</v>
      </c>
      <c r="N45" s="98">
        <v>0.21480538001779201</v>
      </c>
      <c r="O45" s="98">
        <v>0.12904038652459998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1.9229997345708259E-3</v>
      </c>
      <c r="K46" s="98">
        <v>6.8844188166745858E-4</v>
      </c>
      <c r="L46" s="98">
        <v>1.3296422100517573E-3</v>
      </c>
      <c r="M46" s="98">
        <v>2.7562436513890497E-3</v>
      </c>
      <c r="N46" s="98">
        <v>2.4691702940366194E-3</v>
      </c>
      <c r="O46" s="98">
        <v>1.5406753371085445E-3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3.8360844136889466E-6</v>
      </c>
      <c r="K47" s="122">
        <f t="shared" si="20"/>
        <v>0</v>
      </c>
      <c r="L47" s="122">
        <f t="shared" si="20"/>
        <v>7.1363915446737256E-6</v>
      </c>
      <c r="M47" s="122">
        <f t="shared" si="20"/>
        <v>4.7309978437477065E-6</v>
      </c>
      <c r="N47" s="122">
        <f t="shared" si="20"/>
        <v>7.5383539633916338E-6</v>
      </c>
      <c r="O47" s="122">
        <f t="shared" si="20"/>
        <v>7.0079591289359033E-6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3.8360844136889466E-6</v>
      </c>
      <c r="K48" s="98">
        <v>0</v>
      </c>
      <c r="L48" s="98">
        <v>7.1363915446737256E-6</v>
      </c>
      <c r="M48" s="98">
        <v>4.7309978437477065E-6</v>
      </c>
      <c r="N48" s="98">
        <v>7.5383539633916338E-6</v>
      </c>
      <c r="O48" s="98">
        <v>7.0079591289359033E-6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2.0192520547875091E-2</v>
      </c>
      <c r="K49" s="122">
        <v>7.0288244687451056E-3</v>
      </c>
      <c r="L49" s="122">
        <v>1.345899959982377E-2</v>
      </c>
      <c r="M49" s="122">
        <v>2.8052940167447776E-2</v>
      </c>
      <c r="N49" s="122">
        <v>2.4817054736977592E-2</v>
      </c>
      <c r="O49" s="122">
        <v>1.5094739158464236E-2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1.8823046557680075E-2</v>
      </c>
      <c r="K50" s="98">
        <v>7.0288244687451056E-3</v>
      </c>
      <c r="L50" s="98">
        <v>1.2911683903145909E-2</v>
      </c>
      <c r="M50" s="98">
        <v>2.7179386876986032E-2</v>
      </c>
      <c r="N50" s="98">
        <v>2.405110103385846E-2</v>
      </c>
      <c r="O50" s="98">
        <v>1.4489656141572674E-2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1.3694739901950167E-3</v>
      </c>
      <c r="K54" s="101">
        <v>0</v>
      </c>
      <c r="L54" s="101">
        <v>5.4731569667786052E-4</v>
      </c>
      <c r="M54" s="101">
        <v>8.7355329046174515E-4</v>
      </c>
      <c r="N54" s="101">
        <v>7.6595370311913268E-4</v>
      </c>
      <c r="O54" s="101">
        <v>6.0508301689156168E-4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7.1429999465592213E-3</v>
      </c>
      <c r="K58" s="122">
        <v>2.8742057595433127E-3</v>
      </c>
      <c r="L58" s="122">
        <v>6.9482051170515341E-3</v>
      </c>
      <c r="M58" s="122">
        <v>1.075138264041142E-2</v>
      </c>
      <c r="N58" s="122">
        <v>9.2757869427707185E-3</v>
      </c>
      <c r="O58" s="122">
        <v>6.7291366531788844E-3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1.418031670055403E-3</v>
      </c>
      <c r="K59" s="98">
        <v>5.7986809399637621E-4</v>
      </c>
      <c r="L59" s="98">
        <v>1.4628488565464029E-3</v>
      </c>
      <c r="M59" s="98">
        <v>1.8510340341037609E-3</v>
      </c>
      <c r="N59" s="98">
        <v>8.6288922857231877E-4</v>
      </c>
      <c r="O59" s="98">
        <v>1.1884643453228872E-3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5.7249682765038185E-3</v>
      </c>
      <c r="K60" s="33">
        <v>2.2943376655469366E-3</v>
      </c>
      <c r="L60" s="33">
        <v>5.4853562605051316E-3</v>
      </c>
      <c r="M60" s="33">
        <v>8.9003486063076592E-3</v>
      </c>
      <c r="N60" s="33">
        <v>8.4128977141983991E-3</v>
      </c>
      <c r="O60" s="33">
        <v>5.5406723078559976E-3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0.72056478207591868</v>
      </c>
      <c r="D62" s="117">
        <f t="shared" si="21"/>
        <v>0.73780939910440668</v>
      </c>
      <c r="E62" s="117">
        <f t="shared" si="21"/>
        <v>1.3827941798056578</v>
      </c>
      <c r="F62" s="117">
        <f t="shared" si="21"/>
        <v>1.8414821214653649</v>
      </c>
      <c r="G62" s="117">
        <f t="shared" si="21"/>
        <v>2.1984252630058894</v>
      </c>
      <c r="H62" s="117">
        <f t="shared" si="21"/>
        <v>2.0102546195733941</v>
      </c>
      <c r="I62" s="117">
        <f t="shared" si="21"/>
        <v>1.6656064717379893</v>
      </c>
      <c r="J62" s="117">
        <f t="shared" si="21"/>
        <v>1.6936848720067335</v>
      </c>
      <c r="K62" s="117">
        <f t="shared" si="21"/>
        <v>1.1441493396320503</v>
      </c>
      <c r="L62" s="117">
        <f t="shared" si="21"/>
        <v>1.2339297007425614</v>
      </c>
      <c r="M62" s="117">
        <f t="shared" si="21"/>
        <v>1.0900559268221541</v>
      </c>
      <c r="N62" s="117">
        <f t="shared" si="21"/>
        <v>1.0617110079178698</v>
      </c>
      <c r="O62" s="117">
        <f t="shared" si="21"/>
        <v>0.87734768947045083</v>
      </c>
      <c r="P62" s="117">
        <f t="shared" si="21"/>
        <v>1.3632223548022053</v>
      </c>
      <c r="Q62" s="117">
        <f t="shared" si="21"/>
        <v>0.94487799192172106</v>
      </c>
      <c r="R62" s="117">
        <f t="shared" ref="R62:V62" si="22">R63+R66+R68+R77</f>
        <v>1.3205138463306842</v>
      </c>
      <c r="S62" s="117">
        <f t="shared" si="22"/>
        <v>1.0773426407059834</v>
      </c>
      <c r="T62" s="117">
        <f t="shared" si="22"/>
        <v>1.2179687755904225</v>
      </c>
      <c r="U62" s="117">
        <f t="shared" si="22"/>
        <v>1.9417372022253589</v>
      </c>
      <c r="V62" s="117">
        <f t="shared" si="22"/>
        <v>1.5096434549461417</v>
      </c>
      <c r="W62" s="117">
        <f t="shared" ref="W62" si="23">W63+W66+W68+W77</f>
        <v>1.0739340580210077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0.60007341294397742</v>
      </c>
      <c r="D63" s="122">
        <f t="shared" si="24"/>
        <v>0.61339426160439781</v>
      </c>
      <c r="E63" s="122">
        <f t="shared" si="24"/>
        <v>1.1502538661569177</v>
      </c>
      <c r="F63" s="122">
        <f t="shared" si="24"/>
        <v>1.5219934921926437</v>
      </c>
      <c r="G63" s="122">
        <f t="shared" si="24"/>
        <v>1.8128271685554957</v>
      </c>
      <c r="H63" s="122">
        <f t="shared" si="24"/>
        <v>1.6387248130478429</v>
      </c>
      <c r="I63" s="122">
        <f t="shared" si="24"/>
        <v>1.4050396695127989</v>
      </c>
      <c r="J63" s="122">
        <f t="shared" si="24"/>
        <v>1.4255220405494997</v>
      </c>
      <c r="K63" s="122">
        <f t="shared" si="24"/>
        <v>0.97899517293331151</v>
      </c>
      <c r="L63" s="122">
        <f t="shared" si="24"/>
        <v>1.0458505062099235</v>
      </c>
      <c r="M63" s="122">
        <f t="shared" si="24"/>
        <v>0.91972371545208265</v>
      </c>
      <c r="N63" s="122">
        <f t="shared" si="24"/>
        <v>0.89456602435754229</v>
      </c>
      <c r="O63" s="122">
        <f t="shared" si="24"/>
        <v>0.73755190140561466</v>
      </c>
      <c r="P63" s="122">
        <f t="shared" si="24"/>
        <v>1.141063360629929</v>
      </c>
      <c r="Q63" s="122">
        <f t="shared" si="24"/>
        <v>0.78051926871781041</v>
      </c>
      <c r="R63" s="122">
        <f t="shared" ref="R63:V63" si="25">SUM(R64:R65)</f>
        <v>1.0797055089563006</v>
      </c>
      <c r="S63" s="122">
        <f t="shared" si="25"/>
        <v>0.87331216726585637</v>
      </c>
      <c r="T63" s="122">
        <f t="shared" si="25"/>
        <v>0.98711052725970894</v>
      </c>
      <c r="U63" s="122">
        <f t="shared" si="25"/>
        <v>1.5390204830195142</v>
      </c>
      <c r="V63" s="122">
        <f t="shared" si="25"/>
        <v>1.1876938560354808</v>
      </c>
      <c r="W63" s="122">
        <f t="shared" ref="W63" si="26">SUM(W64:W65)</f>
        <v>0.80973193201007698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0.59217109870327489</v>
      </c>
      <c r="D64" s="98">
        <v>0.60535788145234792</v>
      </c>
      <c r="E64" s="98">
        <v>1.1352560376838752</v>
      </c>
      <c r="F64" s="98">
        <v>1.5021509027914415</v>
      </c>
      <c r="G64" s="98">
        <v>1.7893680339073716</v>
      </c>
      <c r="H64" s="98">
        <v>1.6174899757792605</v>
      </c>
      <c r="I64" s="98">
        <v>1.3869159557926325</v>
      </c>
      <c r="J64" s="98">
        <v>1.4072028451226328</v>
      </c>
      <c r="K64" s="98">
        <v>0.9664752771784344</v>
      </c>
      <c r="L64" s="98">
        <v>1.0322664759479796</v>
      </c>
      <c r="M64" s="98">
        <v>0.90768754397150209</v>
      </c>
      <c r="N64" s="98">
        <v>0.88267053963431585</v>
      </c>
      <c r="O64" s="98">
        <v>0.72753294171777327</v>
      </c>
      <c r="P64" s="98">
        <v>1.1251606063487991</v>
      </c>
      <c r="Q64" s="98">
        <v>0.76940927118303826</v>
      </c>
      <c r="R64" s="98">
        <v>1.0642305416263151</v>
      </c>
      <c r="S64" s="98">
        <v>0.8607182620100079</v>
      </c>
      <c r="T64" s="98">
        <v>0.97280876339760647</v>
      </c>
      <c r="U64" s="98">
        <v>1.5166047047194924</v>
      </c>
      <c r="V64" s="98">
        <v>1.1702819446668931</v>
      </c>
      <c r="W64" s="98">
        <v>0.79784326217978496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7.9023142407025852E-3</v>
      </c>
      <c r="D65" s="98">
        <v>8.0363801520499135E-3</v>
      </c>
      <c r="E65" s="98">
        <v>1.4997828473042469E-2</v>
      </c>
      <c r="F65" s="98">
        <v>1.984258940120228E-2</v>
      </c>
      <c r="G65" s="98">
        <v>2.3459134648124155E-2</v>
      </c>
      <c r="H65" s="98">
        <v>2.1234837268582527E-2</v>
      </c>
      <c r="I65" s="98">
        <v>1.8123713720166371E-2</v>
      </c>
      <c r="J65" s="98">
        <v>1.8319195426866802E-2</v>
      </c>
      <c r="K65" s="98">
        <v>1.2519895754877122E-2</v>
      </c>
      <c r="L65" s="98">
        <v>1.3584030261943845E-2</v>
      </c>
      <c r="M65" s="98">
        <v>1.2036171480580567E-2</v>
      </c>
      <c r="N65" s="98">
        <v>1.1895484723226456E-2</v>
      </c>
      <c r="O65" s="98">
        <v>1.0018959687841377E-2</v>
      </c>
      <c r="P65" s="98">
        <v>1.5902754281129802E-2</v>
      </c>
      <c r="Q65" s="98">
        <v>1.1109997534772176E-2</v>
      </c>
      <c r="R65" s="98">
        <v>1.5474967329985528E-2</v>
      </c>
      <c r="S65" s="98">
        <v>1.2593905255848446E-2</v>
      </c>
      <c r="T65" s="98">
        <v>1.430176386210247E-2</v>
      </c>
      <c r="U65" s="98">
        <v>2.2415778300021755E-2</v>
      </c>
      <c r="V65" s="98">
        <v>1.741191136858776E-2</v>
      </c>
      <c r="W65" s="98">
        <v>1.1888669830292029E-2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5.0080559772979195E-6</v>
      </c>
      <c r="D66" s="122">
        <f t="shared" si="27"/>
        <v>9.5949967067071143E-6</v>
      </c>
      <c r="E66" s="122">
        <f t="shared" si="27"/>
        <v>1.3537242211681324E-5</v>
      </c>
      <c r="F66" s="122">
        <f t="shared" si="27"/>
        <v>3.4943579153129209E-5</v>
      </c>
      <c r="G66" s="122">
        <f t="shared" si="27"/>
        <v>5.4952889080824443E-5</v>
      </c>
      <c r="H66" s="122">
        <f t="shared" si="27"/>
        <v>3.1194693197461963E-5</v>
      </c>
      <c r="I66" s="122">
        <f t="shared" si="27"/>
        <v>5.9224076073470325E-5</v>
      </c>
      <c r="J66" s="122">
        <f t="shared" si="27"/>
        <v>4.2196928550578415E-5</v>
      </c>
      <c r="K66" s="122">
        <f t="shared" si="27"/>
        <v>2.9612241064659981E-5</v>
      </c>
      <c r="L66" s="122">
        <f t="shared" si="27"/>
        <v>6.4227523902063517E-5</v>
      </c>
      <c r="M66" s="122">
        <f t="shared" si="27"/>
        <v>9.461995687495413E-6</v>
      </c>
      <c r="N66" s="122">
        <f t="shared" si="27"/>
        <v>3.3922592835262345E-5</v>
      </c>
      <c r="O66" s="122">
        <f t="shared" si="27"/>
        <v>4.5551734338083361E-5</v>
      </c>
      <c r="P66" s="122">
        <f t="shared" si="27"/>
        <v>1.0798786939594565E-4</v>
      </c>
      <c r="Q66" s="122">
        <f t="shared" si="27"/>
        <v>4.4928165542307809E-5</v>
      </c>
      <c r="R66" s="122">
        <f t="shared" si="27"/>
        <v>5.414803218377535E-5</v>
      </c>
      <c r="S66" s="122">
        <f t="shared" si="27"/>
        <v>4.9760087594944208E-5</v>
      </c>
      <c r="T66" s="122">
        <f t="shared" si="27"/>
        <v>7.9679235972619436E-5</v>
      </c>
      <c r="U66" s="122">
        <f t="shared" si="27"/>
        <v>8.2043725583272841E-5</v>
      </c>
      <c r="V66" s="122">
        <f t="shared" si="27"/>
        <v>1.3017423669681703E-4</v>
      </c>
      <c r="W66" s="122">
        <f t="shared" si="27"/>
        <v>1.1050076591665614E-4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5.0080559772979195E-6</v>
      </c>
      <c r="D67" s="98">
        <v>9.5949967067071143E-6</v>
      </c>
      <c r="E67" s="98">
        <v>1.3537242211681324E-5</v>
      </c>
      <c r="F67" s="98">
        <v>3.4943579153129209E-5</v>
      </c>
      <c r="G67" s="98">
        <v>5.4952889080824443E-5</v>
      </c>
      <c r="H67" s="98">
        <v>3.1194693197461963E-5</v>
      </c>
      <c r="I67" s="98">
        <v>5.9224076073470325E-5</v>
      </c>
      <c r="J67" s="98">
        <v>4.2196928550578415E-5</v>
      </c>
      <c r="K67" s="98">
        <v>2.9612241064659981E-5</v>
      </c>
      <c r="L67" s="98">
        <v>6.4227523902063517E-5</v>
      </c>
      <c r="M67" s="98">
        <v>9.461995687495413E-6</v>
      </c>
      <c r="N67" s="98">
        <v>3.3922592835262345E-5</v>
      </c>
      <c r="O67" s="98">
        <v>4.5551734338083361E-5</v>
      </c>
      <c r="P67" s="98">
        <v>1.0798786939594565E-4</v>
      </c>
      <c r="Q67" s="98">
        <v>4.4928165542307809E-5</v>
      </c>
      <c r="R67" s="98">
        <v>5.414803218377535E-5</v>
      </c>
      <c r="S67" s="98">
        <v>4.9760087594944208E-5</v>
      </c>
      <c r="T67" s="98">
        <v>7.9679235972619436E-5</v>
      </c>
      <c r="U67" s="98">
        <v>8.2043725583272841E-5</v>
      </c>
      <c r="V67" s="98">
        <v>1.3017423669681703E-4</v>
      </c>
      <c r="W67" s="98">
        <v>1.1050076591665614E-4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7.3402765169734124E-2</v>
      </c>
      <c r="D68" s="122">
        <v>7.9473836817279209E-2</v>
      </c>
      <c r="E68" s="122">
        <v>0.14539822655998971</v>
      </c>
      <c r="F68" s="122">
        <v>0.19928476484467472</v>
      </c>
      <c r="G68" s="122">
        <v>0.25129450877980813</v>
      </c>
      <c r="H68" s="122">
        <v>0.23909515110946841</v>
      </c>
      <c r="I68" s="122">
        <v>0.16717790721320436</v>
      </c>
      <c r="J68" s="122">
        <v>0.17038568821252331</v>
      </c>
      <c r="K68" s="122">
        <v>0.10990817920056986</v>
      </c>
      <c r="L68" s="122">
        <v>0.11745109312253126</v>
      </c>
      <c r="M68" s="122">
        <v>0.10614446658406586</v>
      </c>
      <c r="N68" s="122">
        <v>0.10440107604823219</v>
      </c>
      <c r="O68" s="122">
        <v>8.7100709987480082E-2</v>
      </c>
      <c r="P68" s="122">
        <v>0.13550437227192982</v>
      </c>
      <c r="Q68" s="122">
        <v>9.6167433763233223E-2</v>
      </c>
      <c r="R68" s="122">
        <v>0.13666694547331648</v>
      </c>
      <c r="S68" s="122">
        <v>0.11530015774421237</v>
      </c>
      <c r="T68" s="122">
        <v>0.13078915272345151</v>
      </c>
      <c r="U68" s="122">
        <v>0.2226454402818823</v>
      </c>
      <c r="V68" s="122">
        <v>0.18270101047941237</v>
      </c>
      <c r="W68" s="122">
        <v>0.14762324784803471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6.8357982283542909E-2</v>
      </c>
      <c r="D69" s="98">
        <v>7.3924436580980649E-2</v>
      </c>
      <c r="E69" s="98">
        <v>0.1381312690460893</v>
      </c>
      <c r="F69" s="98">
        <v>0.19006181194091434</v>
      </c>
      <c r="G69" s="98">
        <v>0.24210844802098561</v>
      </c>
      <c r="H69" s="98">
        <v>0.22789887563322014</v>
      </c>
      <c r="I69" s="98">
        <v>0.15969225077774457</v>
      </c>
      <c r="J69" s="98">
        <v>0.16271663386743121</v>
      </c>
      <c r="K69" s="98">
        <v>0.10352883551423979</v>
      </c>
      <c r="L69" s="98">
        <v>0.11115696261073586</v>
      </c>
      <c r="M69" s="98">
        <v>0.10015438687804246</v>
      </c>
      <c r="N69" s="98">
        <v>9.86564232748387E-2</v>
      </c>
      <c r="O69" s="98">
        <v>8.1412929628699407E-2</v>
      </c>
      <c r="P69" s="98">
        <v>0.12383239713449863</v>
      </c>
      <c r="Q69" s="98">
        <v>8.8257428711396552E-2</v>
      </c>
      <c r="R69" s="98">
        <v>0.12794865696404423</v>
      </c>
      <c r="S69" s="98">
        <v>0.10663494549023168</v>
      </c>
      <c r="T69" s="98">
        <v>0.12307923377930885</v>
      </c>
      <c r="U69" s="98">
        <v>0.21049432912503332</v>
      </c>
      <c r="V69" s="98">
        <v>0.17340578525131692</v>
      </c>
      <c r="W69" s="98">
        <v>0.13937953997709271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5.0447828861912205E-3</v>
      </c>
      <c r="D73" s="101">
        <v>5.5494002362985627E-3</v>
      </c>
      <c r="E73" s="101">
        <v>7.2669575139004076E-3</v>
      </c>
      <c r="F73" s="101">
        <v>9.2229529037603786E-3</v>
      </c>
      <c r="G73" s="101">
        <v>9.1860607588225025E-3</v>
      </c>
      <c r="H73" s="101">
        <v>1.1196275476248262E-2</v>
      </c>
      <c r="I73" s="101">
        <v>7.4856564354597935E-3</v>
      </c>
      <c r="J73" s="101">
        <v>7.6690543450920945E-3</v>
      </c>
      <c r="K73" s="101">
        <v>6.3793436863300709E-3</v>
      </c>
      <c r="L73" s="101">
        <v>6.2941305117953953E-3</v>
      </c>
      <c r="M73" s="101">
        <v>5.9900797060233957E-3</v>
      </c>
      <c r="N73" s="101">
        <v>5.7446527733934945E-3</v>
      </c>
      <c r="O73" s="101">
        <v>5.6877803587806796E-3</v>
      </c>
      <c r="P73" s="101">
        <v>1.1671975137431184E-2</v>
      </c>
      <c r="Q73" s="101">
        <v>7.9100050518366698E-3</v>
      </c>
      <c r="R73" s="101">
        <v>8.7182885092722592E-3</v>
      </c>
      <c r="S73" s="101">
        <v>8.6652122539806857E-3</v>
      </c>
      <c r="T73" s="101">
        <v>7.70991894414265E-3</v>
      </c>
      <c r="U73" s="101">
        <v>1.2151111156848965E-2</v>
      </c>
      <c r="V73" s="101">
        <v>9.2952252280954443E-3</v>
      </c>
      <c r="W73" s="101">
        <v>8.243707870941995E-3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4.7083595906229903E-2</v>
      </c>
      <c r="D77" s="122">
        <v>4.493170568602288E-2</v>
      </c>
      <c r="E77" s="122">
        <v>8.7128549846538714E-2</v>
      </c>
      <c r="F77" s="122">
        <v>0.12016892084889341</v>
      </c>
      <c r="G77" s="122">
        <v>0.13424863278150506</v>
      </c>
      <c r="H77" s="122">
        <v>0.13240346072288559</v>
      </c>
      <c r="I77" s="122">
        <v>9.3329670935912531E-2</v>
      </c>
      <c r="J77" s="122">
        <v>9.7734946316159935E-2</v>
      </c>
      <c r="K77" s="122">
        <v>5.5216375257104128E-2</v>
      </c>
      <c r="L77" s="122">
        <v>7.0563873886204567E-2</v>
      </c>
      <c r="M77" s="122">
        <v>6.4178282790318106E-2</v>
      </c>
      <c r="N77" s="122">
        <v>6.2709984919259831E-2</v>
      </c>
      <c r="O77" s="122">
        <v>5.264952634301806E-2</v>
      </c>
      <c r="P77" s="122">
        <v>8.6546634030950725E-2</v>
      </c>
      <c r="Q77" s="122">
        <v>6.8146361275135056E-2</v>
      </c>
      <c r="R77" s="122">
        <v>0.10408724386888336</v>
      </c>
      <c r="S77" s="122">
        <v>8.8680555608319653E-2</v>
      </c>
      <c r="T77" s="122">
        <v>9.9989416371289275E-2</v>
      </c>
      <c r="U77" s="122">
        <v>0.17998923519837928</v>
      </c>
      <c r="V77" s="122">
        <v>0.13911841419455168</v>
      </c>
      <c r="W77" s="122">
        <v>0.11646837739697932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3.8804868257364275E-2</v>
      </c>
      <c r="D78" s="98">
        <v>3.9599243914352329E-2</v>
      </c>
      <c r="E78" s="98">
        <v>8.1066311785672626E-2</v>
      </c>
      <c r="F78" s="98">
        <v>0.11265359042910135</v>
      </c>
      <c r="G78" s="98">
        <v>0.12541377994048331</v>
      </c>
      <c r="H78" s="98">
        <v>0.11995041048770114</v>
      </c>
      <c r="I78" s="98">
        <v>8.0587564859844779E-2</v>
      </c>
      <c r="J78" s="98">
        <v>8.610229800964686E-2</v>
      </c>
      <c r="K78" s="98">
        <v>4.4416200392456355E-2</v>
      </c>
      <c r="L78" s="98">
        <v>6.928395742542004E-2</v>
      </c>
      <c r="M78" s="98">
        <v>6.1610874538498589E-2</v>
      </c>
      <c r="N78" s="98">
        <v>6.2242601712915471E-2</v>
      </c>
      <c r="O78" s="98">
        <v>4.867591286970719E-2</v>
      </c>
      <c r="P78" s="98">
        <v>7.6112292311889512E-2</v>
      </c>
      <c r="Q78" s="98">
        <v>5.972430920072222E-2</v>
      </c>
      <c r="R78" s="98">
        <v>9.4715108960486988E-2</v>
      </c>
      <c r="S78" s="98">
        <v>8.1182720398959352E-2</v>
      </c>
      <c r="T78" s="98">
        <v>9.6107685676823956E-2</v>
      </c>
      <c r="U78" s="98">
        <v>0.17217029260399733</v>
      </c>
      <c r="V78" s="98">
        <v>0.13235580575382999</v>
      </c>
      <c r="W78" s="98">
        <v>0.10838974649528627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8.2787276488656275E-3</v>
      </c>
      <c r="D79" s="33">
        <v>5.3324617716705514E-3</v>
      </c>
      <c r="E79" s="33">
        <v>6.062238060866084E-3</v>
      </c>
      <c r="F79" s="33">
        <v>7.5153304197920663E-3</v>
      </c>
      <c r="G79" s="33">
        <v>8.8348528410217633E-3</v>
      </c>
      <c r="H79" s="33">
        <v>1.2453050235184438E-2</v>
      </c>
      <c r="I79" s="33">
        <v>1.2742106076067747E-2</v>
      </c>
      <c r="J79" s="33">
        <v>1.1632648306513079E-2</v>
      </c>
      <c r="K79" s="33">
        <v>1.0800174864647776E-2</v>
      </c>
      <c r="L79" s="33">
        <v>1.2799164607845308E-3</v>
      </c>
      <c r="M79" s="33">
        <v>2.5674082518195168E-3</v>
      </c>
      <c r="N79" s="33">
        <v>4.6738320634435548E-4</v>
      </c>
      <c r="O79" s="33">
        <v>3.973613473310867E-3</v>
      </c>
      <c r="P79" s="33">
        <v>1.0434341719061213E-2</v>
      </c>
      <c r="Q79" s="33">
        <v>8.4220520744128363E-3</v>
      </c>
      <c r="R79" s="33">
        <v>9.3721349083963797E-3</v>
      </c>
      <c r="S79" s="33">
        <v>7.4978352093603064E-3</v>
      </c>
      <c r="T79" s="33">
        <v>3.881730694465312E-3</v>
      </c>
      <c r="U79" s="33">
        <v>7.8189425943819453E-3</v>
      </c>
      <c r="V79" s="33">
        <v>6.7626084407216708E-3</v>
      </c>
      <c r="W79" s="33">
        <v>8.0786309016930551E-3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7.0240007612526885</v>
      </c>
      <c r="D81" s="117">
        <f t="shared" si="28"/>
        <v>11.368003888647664</v>
      </c>
      <c r="E81" s="117">
        <f t="shared" si="28"/>
        <v>12.905536030959222</v>
      </c>
      <c r="F81" s="117">
        <f t="shared" si="28"/>
        <v>8.859364537089311</v>
      </c>
      <c r="G81" s="117">
        <f t="shared" si="28"/>
        <v>6.2631484507407995</v>
      </c>
      <c r="H81" s="117">
        <f t="shared" si="28"/>
        <v>10.855108451625323</v>
      </c>
      <c r="I81" s="117">
        <f t="shared" si="28"/>
        <v>19.696003126471073</v>
      </c>
      <c r="J81" s="117">
        <f t="shared" si="28"/>
        <v>19.427163778651384</v>
      </c>
      <c r="K81" s="117">
        <f t="shared" si="28"/>
        <v>10.651399857279706</v>
      </c>
      <c r="L81" s="117">
        <f t="shared" si="28"/>
        <v>6.7224527595476751</v>
      </c>
      <c r="M81" s="117">
        <f t="shared" si="28"/>
        <v>4.8870544128931481</v>
      </c>
      <c r="N81" s="117">
        <f t="shared" si="28"/>
        <v>6.445731523054671</v>
      </c>
      <c r="O81" s="117">
        <f t="shared" si="28"/>
        <v>6.8135421102244695</v>
      </c>
      <c r="P81" s="117">
        <f t="shared" si="28"/>
        <v>10.153281142034608</v>
      </c>
      <c r="Q81" s="117">
        <f t="shared" si="28"/>
        <v>7.8876897078161505</v>
      </c>
      <c r="R81" s="117">
        <f t="shared" ref="R81:V81" si="29">R82+R85+R87+R100</f>
        <v>7.6119279374636424</v>
      </c>
      <c r="S81" s="117">
        <f t="shared" si="29"/>
        <v>9.2307342041811768</v>
      </c>
      <c r="T81" s="117">
        <f t="shared" si="29"/>
        <v>8.2105320581482459</v>
      </c>
      <c r="U81" s="117">
        <f t="shared" si="29"/>
        <v>9.8536655012117222</v>
      </c>
      <c r="V81" s="117">
        <f t="shared" si="29"/>
        <v>9.1934433353424918</v>
      </c>
      <c r="W81" s="117">
        <f t="shared" ref="W81" si="30">W82+W85+W87+W100</f>
        <v>5.5456176686439242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5.9569665289961593</v>
      </c>
      <c r="D82" s="122">
        <f t="shared" si="31"/>
        <v>9.6240454761617737</v>
      </c>
      <c r="E82" s="122">
        <f t="shared" si="31"/>
        <v>10.970276741491464</v>
      </c>
      <c r="F82" s="122">
        <f t="shared" si="31"/>
        <v>7.4960303327987052</v>
      </c>
      <c r="G82" s="122">
        <f t="shared" si="31"/>
        <v>5.2609816317887486</v>
      </c>
      <c r="H82" s="122">
        <f t="shared" si="31"/>
        <v>9.0059144540632676</v>
      </c>
      <c r="I82" s="122">
        <f t="shared" si="31"/>
        <v>16.917559352417012</v>
      </c>
      <c r="J82" s="122">
        <f t="shared" si="31"/>
        <v>16.632419500001507</v>
      </c>
      <c r="K82" s="122">
        <f t="shared" si="31"/>
        <v>9.2509573229803728</v>
      </c>
      <c r="L82" s="122">
        <f t="shared" si="31"/>
        <v>5.7891399173738636</v>
      </c>
      <c r="M82" s="122">
        <f t="shared" si="31"/>
        <v>4.1919391885657173</v>
      </c>
      <c r="N82" s="122">
        <f t="shared" si="31"/>
        <v>5.5304078042330325</v>
      </c>
      <c r="O82" s="122">
        <f t="shared" si="31"/>
        <v>5.832451600883279</v>
      </c>
      <c r="P82" s="122">
        <f t="shared" si="31"/>
        <v>8.6501171376121473</v>
      </c>
      <c r="Q82" s="122">
        <f t="shared" si="31"/>
        <v>6.6508995463517673</v>
      </c>
      <c r="R82" s="122">
        <f t="shared" ref="R82:V82" si="32">SUM(R83:R84)</f>
        <v>6.3487734418941502</v>
      </c>
      <c r="S82" s="122">
        <f t="shared" si="32"/>
        <v>7.6496873424851195</v>
      </c>
      <c r="T82" s="122">
        <f t="shared" si="32"/>
        <v>6.7472113071300894</v>
      </c>
      <c r="U82" s="122">
        <f t="shared" si="32"/>
        <v>7.9780975542101826</v>
      </c>
      <c r="V82" s="122">
        <f t="shared" si="32"/>
        <v>7.3857785518111854</v>
      </c>
      <c r="W82" s="122">
        <f t="shared" ref="W82" si="33">SUM(W83:W84)</f>
        <v>4.2787200328434745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5.9269815500176497</v>
      </c>
      <c r="D83" s="98">
        <v>9.5756615424618197</v>
      </c>
      <c r="E83" s="98">
        <v>10.915172199467358</v>
      </c>
      <c r="F83" s="98">
        <v>7.4582229111443237</v>
      </c>
      <c r="G83" s="98">
        <v>5.2345341442251598</v>
      </c>
      <c r="H83" s="98">
        <v>8.960387684152904</v>
      </c>
      <c r="I83" s="98">
        <v>16.832077306686436</v>
      </c>
      <c r="J83" s="98">
        <v>16.548373428743798</v>
      </c>
      <c r="K83" s="98">
        <v>9.2042855013049358</v>
      </c>
      <c r="L83" s="98">
        <v>5.7593929512767881</v>
      </c>
      <c r="M83" s="98">
        <v>4.1703002625153722</v>
      </c>
      <c r="N83" s="98">
        <v>5.5016936354621162</v>
      </c>
      <c r="O83" s="98">
        <v>5.8020694177145495</v>
      </c>
      <c r="P83" s="98">
        <v>8.6048854881000771</v>
      </c>
      <c r="Q83" s="98">
        <v>6.6158906815561815</v>
      </c>
      <c r="R83" s="98">
        <v>6.3150451831377152</v>
      </c>
      <c r="S83" s="98">
        <v>7.608490248365591</v>
      </c>
      <c r="T83" s="98">
        <v>6.7103544280842113</v>
      </c>
      <c r="U83" s="98">
        <v>7.9338791683105576</v>
      </c>
      <c r="V83" s="98">
        <v>7.3442726761747821</v>
      </c>
      <c r="W83" s="98">
        <v>4.2544858879985652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2.998497897850954E-2</v>
      </c>
      <c r="D84" s="98">
        <v>4.8383933699954002E-2</v>
      </c>
      <c r="E84" s="98">
        <v>5.5104542024105252E-2</v>
      </c>
      <c r="F84" s="98">
        <v>3.7807421654381952E-2</v>
      </c>
      <c r="G84" s="98">
        <v>2.6447487563588581E-2</v>
      </c>
      <c r="H84" s="98">
        <v>4.5526769910363106E-2</v>
      </c>
      <c r="I84" s="98">
        <v>8.5482045730576675E-2</v>
      </c>
      <c r="J84" s="98">
        <v>8.4046071257710311E-2</v>
      </c>
      <c r="K84" s="98">
        <v>4.6671821675437354E-2</v>
      </c>
      <c r="L84" s="98">
        <v>2.9746966097075264E-2</v>
      </c>
      <c r="M84" s="98">
        <v>2.1638926050345366E-2</v>
      </c>
      <c r="N84" s="98">
        <v>2.871416877091627E-2</v>
      </c>
      <c r="O84" s="98">
        <v>3.0382183168729648E-2</v>
      </c>
      <c r="P84" s="98">
        <v>4.5231649512070364E-2</v>
      </c>
      <c r="Q84" s="98">
        <v>3.5008864795585772E-2</v>
      </c>
      <c r="R84" s="98">
        <v>3.3728258756435266E-2</v>
      </c>
      <c r="S84" s="98">
        <v>4.1197094119528904E-2</v>
      </c>
      <c r="T84" s="98">
        <v>3.6856879045878137E-2</v>
      </c>
      <c r="U84" s="98">
        <v>4.4218385899624867E-2</v>
      </c>
      <c r="V84" s="98">
        <v>4.1505875636403101E-2</v>
      </c>
      <c r="W84" s="98">
        <v>2.4234144844908878E-2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3.5056391841085435E-5</v>
      </c>
      <c r="D85" s="122">
        <f t="shared" si="34"/>
        <v>1.103424621271318E-4</v>
      </c>
      <c r="E85" s="122">
        <f t="shared" si="34"/>
        <v>1.0378552362289015E-4</v>
      </c>
      <c r="F85" s="122">
        <f t="shared" si="34"/>
        <v>1.44142264006658E-4</v>
      </c>
      <c r="G85" s="122">
        <f t="shared" si="34"/>
        <v>1.7331295787029248E-4</v>
      </c>
      <c r="H85" s="122">
        <f t="shared" si="34"/>
        <v>1.8716815918477176E-4</v>
      </c>
      <c r="I85" s="122">
        <f t="shared" si="34"/>
        <v>6.5541310854640492E-4</v>
      </c>
      <c r="J85" s="122">
        <f t="shared" si="34"/>
        <v>4.449857919879178E-4</v>
      </c>
      <c r="K85" s="122">
        <f t="shared" si="34"/>
        <v>2.7021169971502232E-4</v>
      </c>
      <c r="L85" s="122">
        <f t="shared" si="34"/>
        <v>3.2827401105499132E-4</v>
      </c>
      <c r="M85" s="122">
        <f t="shared" si="34"/>
        <v>5.204097628122477E-5</v>
      </c>
      <c r="N85" s="122">
        <f t="shared" si="34"/>
        <v>2.1484308795666156E-4</v>
      </c>
      <c r="O85" s="122">
        <f t="shared" si="34"/>
        <v>3.4689397688232712E-4</v>
      </c>
      <c r="P85" s="122">
        <f t="shared" si="34"/>
        <v>7.5591508577161942E-4</v>
      </c>
      <c r="Q85" s="122">
        <f t="shared" si="34"/>
        <v>3.305429322041218E-4</v>
      </c>
      <c r="R85" s="122">
        <f t="shared" si="34"/>
        <v>3.1811968907968021E-4</v>
      </c>
      <c r="S85" s="122">
        <f t="shared" si="34"/>
        <v>3.8149400489457234E-4</v>
      </c>
      <c r="T85" s="122">
        <f t="shared" si="34"/>
        <v>5.0463516115992321E-4</v>
      </c>
      <c r="U85" s="122">
        <f t="shared" si="34"/>
        <v>4.2779942625563699E-4</v>
      </c>
      <c r="V85" s="122">
        <f t="shared" si="34"/>
        <v>7.5146036638617099E-4</v>
      </c>
      <c r="W85" s="122">
        <f t="shared" si="34"/>
        <v>5.8650406524994407E-4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3.5056391841085435E-5</v>
      </c>
      <c r="D86" s="98">
        <v>1.103424621271318E-4</v>
      </c>
      <c r="E86" s="98">
        <v>1.0378552362289015E-4</v>
      </c>
      <c r="F86" s="98">
        <v>1.44142264006658E-4</v>
      </c>
      <c r="G86" s="98">
        <v>1.7331295787029248E-4</v>
      </c>
      <c r="H86" s="98">
        <v>1.8716815918477176E-4</v>
      </c>
      <c r="I86" s="98">
        <v>6.5541310854640492E-4</v>
      </c>
      <c r="J86" s="98">
        <v>4.449857919879178E-4</v>
      </c>
      <c r="K86" s="98">
        <v>2.7021169971502232E-4</v>
      </c>
      <c r="L86" s="98">
        <v>3.2827401105499132E-4</v>
      </c>
      <c r="M86" s="98">
        <v>5.204097628122477E-5</v>
      </c>
      <c r="N86" s="98">
        <v>2.1484308795666156E-4</v>
      </c>
      <c r="O86" s="98">
        <v>3.4689397688232712E-4</v>
      </c>
      <c r="P86" s="98">
        <v>7.5591508577161942E-4</v>
      </c>
      <c r="Q86" s="98">
        <v>3.305429322041218E-4</v>
      </c>
      <c r="R86" s="98">
        <v>3.1811968907968021E-4</v>
      </c>
      <c r="S86" s="98">
        <v>3.8149400489457234E-4</v>
      </c>
      <c r="T86" s="98">
        <v>5.0463516115992321E-4</v>
      </c>
      <c r="U86" s="98">
        <v>4.2779942625563699E-4</v>
      </c>
      <c r="V86" s="98">
        <v>7.5146036638617099E-4</v>
      </c>
      <c r="W86" s="98">
        <v>5.8650406524994407E-4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0.66496222907071378</v>
      </c>
      <c r="D87" s="122">
        <v>1.1332807814404202</v>
      </c>
      <c r="E87" s="122">
        <v>1.2416936634475253</v>
      </c>
      <c r="F87" s="122">
        <v>0.8725404111180427</v>
      </c>
      <c r="G87" s="122">
        <v>0.65317620420496159</v>
      </c>
      <c r="H87" s="122">
        <v>1.1764140148311684</v>
      </c>
      <c r="I87" s="122">
        <v>1.774935517219919</v>
      </c>
      <c r="J87" s="122">
        <v>1.7470586551627989</v>
      </c>
      <c r="K87" s="122">
        <v>0.91347580048791588</v>
      </c>
      <c r="L87" s="122">
        <v>0.57627567351121467</v>
      </c>
      <c r="M87" s="122">
        <v>0.43199611529410809</v>
      </c>
      <c r="N87" s="122">
        <v>0.57382450000964069</v>
      </c>
      <c r="O87" s="122">
        <v>0.61932700753299286</v>
      </c>
      <c r="P87" s="122">
        <v>0.94086893526020343</v>
      </c>
      <c r="Q87" s="122">
        <v>0.7558770376732481</v>
      </c>
      <c r="R87" s="122">
        <v>0.74798664411930571</v>
      </c>
      <c r="S87" s="122">
        <v>0.93942799221626527</v>
      </c>
      <c r="T87" s="122">
        <v>0.86157224272265776</v>
      </c>
      <c r="U87" s="122">
        <v>1.118102163427048</v>
      </c>
      <c r="V87" s="122">
        <v>1.0970530487763823</v>
      </c>
      <c r="W87" s="122">
        <v>0.75724147264848762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0.57194904460656315</v>
      </c>
      <c r="D88" s="98">
        <v>1.0165892264715866</v>
      </c>
      <c r="E88" s="98">
        <v>1.1207290998307249</v>
      </c>
      <c r="F88" s="98">
        <v>0.77733573598245165</v>
      </c>
      <c r="G88" s="98">
        <v>0.57487597202261742</v>
      </c>
      <c r="H88" s="98">
        <v>1.0413221120453835</v>
      </c>
      <c r="I88" s="98">
        <v>1.6632156258906983</v>
      </c>
      <c r="J88" s="98">
        <v>1.6625621099677663</v>
      </c>
      <c r="K88" s="98">
        <v>0.83887653656409689</v>
      </c>
      <c r="L88" s="98">
        <v>0.51005047421319349</v>
      </c>
      <c r="M88" s="98">
        <v>0.35287714584371577</v>
      </c>
      <c r="N88" s="98">
        <v>0.51701626702830505</v>
      </c>
      <c r="O88" s="98">
        <v>0.55893972244721501</v>
      </c>
      <c r="P88" s="98">
        <v>0.8243673516454697</v>
      </c>
      <c r="Q88" s="98">
        <v>0.62888938900322156</v>
      </c>
      <c r="R88" s="98">
        <v>0.67365176314551067</v>
      </c>
      <c r="S88" s="98">
        <v>0.85378868669315744</v>
      </c>
      <c r="T88" s="98">
        <v>0.83537964137817311</v>
      </c>
      <c r="U88" s="98">
        <v>0.88232601575057501</v>
      </c>
      <c r="V88" s="98">
        <v>0.92188969336693927</v>
      </c>
      <c r="W88" s="98">
        <v>0.66491194449393731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9.3013184464150647E-2</v>
      </c>
      <c r="D96" s="101">
        <v>0.11669155496883366</v>
      </c>
      <c r="E96" s="101">
        <v>0.12096456361680051</v>
      </c>
      <c r="F96" s="101">
        <v>9.5204675135591013E-2</v>
      </c>
      <c r="G96" s="101">
        <v>7.8300232182344193E-2</v>
      </c>
      <c r="H96" s="101">
        <v>0.13509190278578492</v>
      </c>
      <c r="I96" s="101">
        <v>0.11171989132922068</v>
      </c>
      <c r="J96" s="101">
        <v>8.4496545195032524E-2</v>
      </c>
      <c r="K96" s="101">
        <v>7.4599263923818979E-2</v>
      </c>
      <c r="L96" s="101">
        <v>6.622519929802112E-2</v>
      </c>
      <c r="M96" s="101">
        <v>7.9118969450392346E-2</v>
      </c>
      <c r="N96" s="101">
        <v>5.6808232981335666E-2</v>
      </c>
      <c r="O96" s="101">
        <v>6.0387285085777849E-2</v>
      </c>
      <c r="P96" s="101">
        <v>0.11650158361473369</v>
      </c>
      <c r="Q96" s="101">
        <v>0.12698764867002654</v>
      </c>
      <c r="R96" s="101">
        <v>7.4334880973795051E-2</v>
      </c>
      <c r="S96" s="101">
        <v>8.5639305523107806E-2</v>
      </c>
      <c r="T96" s="101">
        <v>2.6192601344484624E-2</v>
      </c>
      <c r="U96" s="101">
        <v>0.23577614767647306</v>
      </c>
      <c r="V96" s="101">
        <v>0.17516335540944303</v>
      </c>
      <c r="W96" s="101">
        <v>9.2329528154550353E-2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0.40203694679397467</v>
      </c>
      <c r="D100" s="122">
        <v>0.61056728858334119</v>
      </c>
      <c r="E100" s="122">
        <v>0.69346184049661086</v>
      </c>
      <c r="F100" s="122">
        <v>0.49064965090855672</v>
      </c>
      <c r="G100" s="122">
        <v>0.34881730178921899</v>
      </c>
      <c r="H100" s="122">
        <v>0.67259281457170328</v>
      </c>
      <c r="I100" s="122">
        <v>1.0028528437255957</v>
      </c>
      <c r="J100" s="122">
        <v>1.0472406376950905</v>
      </c>
      <c r="K100" s="122">
        <v>0.486696522111703</v>
      </c>
      <c r="L100" s="122">
        <v>0.35670889465154115</v>
      </c>
      <c r="M100" s="122">
        <v>0.26306706805704083</v>
      </c>
      <c r="N100" s="122">
        <v>0.34128437572404136</v>
      </c>
      <c r="O100" s="122">
        <v>0.36141660783131535</v>
      </c>
      <c r="P100" s="122">
        <v>0.5615391540764838</v>
      </c>
      <c r="Q100" s="122">
        <v>0.48058258085893035</v>
      </c>
      <c r="R100" s="122">
        <v>0.51484973176110682</v>
      </c>
      <c r="S100" s="122">
        <v>0.64123737547489723</v>
      </c>
      <c r="T100" s="122">
        <v>0.60124387313433858</v>
      </c>
      <c r="U100" s="122">
        <v>0.75703798414823609</v>
      </c>
      <c r="V100" s="122">
        <v>0.70986027438853738</v>
      </c>
      <c r="W100" s="122">
        <v>0.50906965908671153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0.18609441042572891</v>
      </c>
      <c r="D101" s="98">
        <v>0.22921547703356848</v>
      </c>
      <c r="E101" s="98">
        <v>0.37697978797350346</v>
      </c>
      <c r="F101" s="98">
        <v>0.24544976045906444</v>
      </c>
      <c r="G101" s="98">
        <v>0.17263321715847527</v>
      </c>
      <c r="H101" s="98">
        <v>0.34025498060420395</v>
      </c>
      <c r="I101" s="98">
        <v>0.65186872301479559</v>
      </c>
      <c r="J101" s="98">
        <v>0.72963069356196131</v>
      </c>
      <c r="K101" s="98">
        <v>0.28335163661754026</v>
      </c>
      <c r="L101" s="98">
        <v>0.25283001762672019</v>
      </c>
      <c r="M101" s="98">
        <v>0.16260479989389393</v>
      </c>
      <c r="N101" s="98">
        <v>0.22431861477238538</v>
      </c>
      <c r="O101" s="98">
        <v>0.19592725301990077</v>
      </c>
      <c r="P101" s="98">
        <v>0.23306333939061244</v>
      </c>
      <c r="Q101" s="98">
        <v>0.18186883952479033</v>
      </c>
      <c r="R101" s="98">
        <v>0.22824733226655272</v>
      </c>
      <c r="S101" s="98">
        <v>0.3490206320636986</v>
      </c>
      <c r="T101" s="98">
        <v>0.40726060813941239</v>
      </c>
      <c r="U101" s="98">
        <v>0.38932393761741013</v>
      </c>
      <c r="V101" s="98">
        <v>0.39031510936374875</v>
      </c>
      <c r="W101" s="98">
        <v>0.25011284395382943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1.9923630101556386E-2</v>
      </c>
      <c r="D102" s="98">
        <v>0</v>
      </c>
      <c r="E102" s="98">
        <v>4.2014224317395411E-2</v>
      </c>
      <c r="F102" s="98">
        <v>3.2816652786168521E-2</v>
      </c>
      <c r="G102" s="98">
        <v>2.171439567224423E-2</v>
      </c>
      <c r="H102" s="98">
        <v>3.9691153440665046E-2</v>
      </c>
      <c r="I102" s="98">
        <v>3.6917210233844575E-2</v>
      </c>
      <c r="J102" s="98">
        <v>6.2727047993039006E-2</v>
      </c>
      <c r="K102" s="98">
        <v>4.1678019255989546E-2</v>
      </c>
      <c r="L102" s="98">
        <v>2.1598533117243947E-2</v>
      </c>
      <c r="M102" s="98">
        <v>1.7164133770780327E-2</v>
      </c>
      <c r="N102" s="98">
        <v>1.0752927309901201E-2</v>
      </c>
      <c r="O102" s="98">
        <v>2.9211202592936227E-2</v>
      </c>
      <c r="P102" s="98">
        <v>0.12960037624943593</v>
      </c>
      <c r="Q102" s="98">
        <v>0.11943668380109734</v>
      </c>
      <c r="R102" s="98">
        <v>0.10063330744429889</v>
      </c>
      <c r="S102" s="98">
        <v>5.9955558070861843E-2</v>
      </c>
      <c r="T102" s="98">
        <v>3.4940132374472417E-2</v>
      </c>
      <c r="U102" s="98">
        <v>3.4105829170529595E-2</v>
      </c>
      <c r="V102" s="98">
        <v>2.326809090013602E-3</v>
      </c>
      <c r="W102" s="98">
        <v>1.4504551414159324E-3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0.19601890626668939</v>
      </c>
      <c r="D103" s="33">
        <v>0.38135181154977271</v>
      </c>
      <c r="E103" s="33">
        <v>0.27446782820571197</v>
      </c>
      <c r="F103" s="33">
        <v>0.21238323766332379</v>
      </c>
      <c r="G103" s="33">
        <v>0.15446968895849952</v>
      </c>
      <c r="H103" s="33">
        <v>0.29264668052683435</v>
      </c>
      <c r="I103" s="33">
        <v>0.31406691047695551</v>
      </c>
      <c r="J103" s="33">
        <v>0.25488289614009024</v>
      </c>
      <c r="K103" s="33">
        <v>0.1616668662381732</v>
      </c>
      <c r="L103" s="33">
        <v>8.2280343907576992E-2</v>
      </c>
      <c r="M103" s="33">
        <v>8.3298134392366552E-2</v>
      </c>
      <c r="N103" s="33">
        <v>0.10621283364175479</v>
      </c>
      <c r="O103" s="33">
        <v>0.13627815221847833</v>
      </c>
      <c r="P103" s="33">
        <v>0.19887543843643535</v>
      </c>
      <c r="Q103" s="33">
        <v>0.17927705753304268</v>
      </c>
      <c r="R103" s="33">
        <v>0.18596909205025522</v>
      </c>
      <c r="S103" s="33">
        <v>0.2322611853403368</v>
      </c>
      <c r="T103" s="33">
        <v>0.15904313262045375</v>
      </c>
      <c r="U103" s="33">
        <v>0.33360821736029633</v>
      </c>
      <c r="V103" s="33">
        <v>0.31721835593477504</v>
      </c>
      <c r="W103" s="33">
        <v>0.25750635999146615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16.864494707504271</v>
      </c>
      <c r="D124" s="117">
        <f t="shared" si="42"/>
        <v>11.788657469908692</v>
      </c>
      <c r="E124" s="117">
        <f t="shared" si="42"/>
        <v>10.92034994514351</v>
      </c>
      <c r="F124" s="117">
        <f t="shared" si="42"/>
        <v>12.411336155205429</v>
      </c>
      <c r="G124" s="117">
        <f t="shared" si="42"/>
        <v>7.39516591061314</v>
      </c>
      <c r="H124" s="117">
        <f t="shared" si="42"/>
        <v>9.629692608614361</v>
      </c>
      <c r="I124" s="117">
        <f t="shared" si="42"/>
        <v>4.3351716372014355</v>
      </c>
      <c r="J124" s="117">
        <f t="shared" si="42"/>
        <v>7.5249648517375274</v>
      </c>
      <c r="K124" s="117">
        <f t="shared" si="42"/>
        <v>4.8925270518254536</v>
      </c>
      <c r="L124" s="117">
        <f t="shared" si="42"/>
        <v>9.0020500244149186</v>
      </c>
      <c r="M124" s="117">
        <f t="shared" si="42"/>
        <v>8.5844793161997597</v>
      </c>
      <c r="N124" s="117">
        <f t="shared" si="42"/>
        <v>7.7855347855741703</v>
      </c>
      <c r="O124" s="117">
        <f t="shared" si="42"/>
        <v>7.0694782647619521</v>
      </c>
      <c r="P124" s="117">
        <f t="shared" si="42"/>
        <v>3.666594045226768</v>
      </c>
      <c r="Q124" s="117">
        <f t="shared" si="42"/>
        <v>5.0532827477200719</v>
      </c>
      <c r="R124" s="117">
        <f t="shared" ref="R124:V124" si="43">R125+R128+R130+R139</f>
        <v>7.7697426049852343</v>
      </c>
      <c r="S124" s="117">
        <f t="shared" si="43"/>
        <v>11.80433102579515</v>
      </c>
      <c r="T124" s="117">
        <f t="shared" si="43"/>
        <v>7.0141426240666815</v>
      </c>
      <c r="U124" s="117">
        <f t="shared" si="43"/>
        <v>10.39193517030831</v>
      </c>
      <c r="V124" s="117">
        <f t="shared" si="43"/>
        <v>5.1227822157336966</v>
      </c>
      <c r="W124" s="117">
        <f t="shared" ref="W124" si="44">W125+W128+W130+W139</f>
        <v>3.7623086386437863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14.043348922157982</v>
      </c>
      <c r="D125" s="122">
        <f t="shared" si="45"/>
        <v>9.8499401194607508</v>
      </c>
      <c r="E125" s="122">
        <f t="shared" si="45"/>
        <v>9.1287039382310535</v>
      </c>
      <c r="F125" s="122">
        <f t="shared" si="45"/>
        <v>10.307833718433548</v>
      </c>
      <c r="G125" s="122">
        <f t="shared" si="45"/>
        <v>6.1535491402293241</v>
      </c>
      <c r="H125" s="122">
        <f t="shared" si="45"/>
        <v>7.9288443371133868</v>
      </c>
      <c r="I125" s="122">
        <f t="shared" si="45"/>
        <v>3.6818022172662079</v>
      </c>
      <c r="J125" s="122">
        <f t="shared" si="45"/>
        <v>6.3680357032083377</v>
      </c>
      <c r="K125" s="122">
        <f t="shared" si="45"/>
        <v>4.1868837367505947</v>
      </c>
      <c r="L125" s="122">
        <f t="shared" si="45"/>
        <v>7.6944838364356887</v>
      </c>
      <c r="M125" s="122">
        <f t="shared" si="45"/>
        <v>7.3187239743951435</v>
      </c>
      <c r="N125" s="122">
        <f t="shared" si="45"/>
        <v>6.6353798305065208</v>
      </c>
      <c r="O125" s="122">
        <f t="shared" si="45"/>
        <v>6.005534251833935</v>
      </c>
      <c r="P125" s="122">
        <f t="shared" si="45"/>
        <v>3.0757265945345948</v>
      </c>
      <c r="Q125" s="122">
        <f t="shared" si="45"/>
        <v>4.1843367911194882</v>
      </c>
      <c r="R125" s="122">
        <f t="shared" ref="R125:V125" si="46">SUM(R126:R127)</f>
        <v>6.3748546214875832</v>
      </c>
      <c r="S125" s="122">
        <f t="shared" si="46"/>
        <v>9.6623230854631057</v>
      </c>
      <c r="T125" s="122">
        <f t="shared" si="46"/>
        <v>5.736624479937392</v>
      </c>
      <c r="U125" s="122">
        <f t="shared" si="46"/>
        <v>8.3508395800826545</v>
      </c>
      <c r="V125" s="122">
        <f t="shared" si="46"/>
        <v>4.0800790072804141</v>
      </c>
      <c r="W125" s="122">
        <f t="shared" ref="W125" si="47">SUM(W126:W127)</f>
        <v>2.8615190791755984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13.994126257370384</v>
      </c>
      <c r="D126" s="98">
        <v>9.8159953134010696</v>
      </c>
      <c r="E126" s="98">
        <v>9.0977510083404116</v>
      </c>
      <c r="F126" s="98">
        <v>10.273266224911238</v>
      </c>
      <c r="G126" s="98">
        <v>6.1332827500122855</v>
      </c>
      <c r="H126" s="98">
        <v>7.9029610679562401</v>
      </c>
      <c r="I126" s="98">
        <v>3.6699562269931607</v>
      </c>
      <c r="J126" s="98">
        <v>6.347820346393946</v>
      </c>
      <c r="K126" s="98">
        <v>4.1737825038357368</v>
      </c>
      <c r="L126" s="98">
        <v>7.6702541333450052</v>
      </c>
      <c r="M126" s="98">
        <v>7.2957562621076111</v>
      </c>
      <c r="N126" s="98">
        <v>6.6144944091147622</v>
      </c>
      <c r="O126" s="98">
        <v>5.9865105245720365</v>
      </c>
      <c r="P126" s="98">
        <v>3.0658800185797426</v>
      </c>
      <c r="Q126" s="98">
        <v>4.1708007035667158</v>
      </c>
      <c r="R126" s="98">
        <v>6.354151569243303</v>
      </c>
      <c r="S126" s="98">
        <v>9.630750050203682</v>
      </c>
      <c r="T126" s="98">
        <v>5.7177573400011008</v>
      </c>
      <c r="U126" s="98">
        <v>8.3231541330626371</v>
      </c>
      <c r="V126" s="98">
        <v>4.066421786914856</v>
      </c>
      <c r="W126" s="98">
        <v>2.8518869698004958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4.9222664787597459E-2</v>
      </c>
      <c r="D127" s="98">
        <v>3.3944806059681636E-2</v>
      </c>
      <c r="E127" s="98">
        <v>3.0952929890641578E-2</v>
      </c>
      <c r="F127" s="98">
        <v>3.4567493522309853E-2</v>
      </c>
      <c r="G127" s="98">
        <v>2.0266390217038726E-2</v>
      </c>
      <c r="H127" s="98">
        <v>2.5883269157146612E-2</v>
      </c>
      <c r="I127" s="98">
        <v>1.1845990273047087E-2</v>
      </c>
      <c r="J127" s="98">
        <v>2.0215356814391447E-2</v>
      </c>
      <c r="K127" s="98">
        <v>1.3101232914858117E-2</v>
      </c>
      <c r="L127" s="98">
        <v>2.4229703090683539E-2</v>
      </c>
      <c r="M127" s="98">
        <v>2.2967712287532315E-2</v>
      </c>
      <c r="N127" s="98">
        <v>2.0885421391759012E-2</v>
      </c>
      <c r="O127" s="98">
        <v>1.9023727261898785E-2</v>
      </c>
      <c r="P127" s="98">
        <v>9.8465759548522127E-3</v>
      </c>
      <c r="Q127" s="98">
        <v>1.3536087552772443E-2</v>
      </c>
      <c r="R127" s="98">
        <v>2.0703052244280103E-2</v>
      </c>
      <c r="S127" s="98">
        <v>3.1573035259423531E-2</v>
      </c>
      <c r="T127" s="98">
        <v>1.8867139936291469E-2</v>
      </c>
      <c r="U127" s="98">
        <v>2.7685447020017892E-2</v>
      </c>
      <c r="V127" s="98">
        <v>1.3657220365558477E-2</v>
      </c>
      <c r="W127" s="98">
        <v>9.6321093751025877E-3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1.2019334345515007E-4</v>
      </c>
      <c r="D128" s="122">
        <f t="shared" si="48"/>
        <v>1.4392495060060672E-4</v>
      </c>
      <c r="E128" s="122">
        <f t="shared" si="48"/>
        <v>1.2183517990513193E-4</v>
      </c>
      <c r="F128" s="122">
        <f t="shared" si="48"/>
        <v>2.751806858308926E-4</v>
      </c>
      <c r="G128" s="122">
        <f t="shared" si="48"/>
        <v>2.4517442820675523E-4</v>
      </c>
      <c r="H128" s="122">
        <f t="shared" si="48"/>
        <v>1.8716815918477176E-4</v>
      </c>
      <c r="I128" s="122">
        <f t="shared" si="48"/>
        <v>1.8951704343510504E-4</v>
      </c>
      <c r="J128" s="122">
        <f t="shared" si="48"/>
        <v>2.3016506482133675E-4</v>
      </c>
      <c r="K128" s="122">
        <f t="shared" si="48"/>
        <v>1.6286732585562991E-4</v>
      </c>
      <c r="L128" s="122">
        <f t="shared" si="48"/>
        <v>5.3522936585052925E-4</v>
      </c>
      <c r="M128" s="122">
        <f t="shared" si="48"/>
        <v>1.0881295040619725E-4</v>
      </c>
      <c r="N128" s="122">
        <f t="shared" si="48"/>
        <v>3.1284168948075283E-4</v>
      </c>
      <c r="O128" s="122">
        <f t="shared" si="48"/>
        <v>4.2398152730062209E-4</v>
      </c>
      <c r="P128" s="122">
        <f t="shared" si="48"/>
        <v>3.3885848672520874E-4</v>
      </c>
      <c r="Q128" s="122">
        <f t="shared" si="48"/>
        <v>2.5994152920906668E-4</v>
      </c>
      <c r="R128" s="122">
        <f t="shared" si="48"/>
        <v>3.8242047729791339E-4</v>
      </c>
      <c r="S128" s="122">
        <f t="shared" si="48"/>
        <v>5.8053435527434917E-4</v>
      </c>
      <c r="T128" s="122">
        <f t="shared" si="48"/>
        <v>5.1348840960132528E-4</v>
      </c>
      <c r="U128" s="122">
        <f t="shared" si="48"/>
        <v>5.1277328489545532E-4</v>
      </c>
      <c r="V128" s="122">
        <f t="shared" si="48"/>
        <v>5.1182143064884881E-4</v>
      </c>
      <c r="W128" s="122">
        <f t="shared" si="48"/>
        <v>4.5475315204162328E-4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1.2019334345515007E-4</v>
      </c>
      <c r="D129" s="98">
        <v>1.4392495060060672E-4</v>
      </c>
      <c r="E129" s="98">
        <v>1.2183517990513193E-4</v>
      </c>
      <c r="F129" s="98">
        <v>2.751806858308926E-4</v>
      </c>
      <c r="G129" s="98">
        <v>2.4517442820675523E-4</v>
      </c>
      <c r="H129" s="98">
        <v>1.8716815918477176E-4</v>
      </c>
      <c r="I129" s="98">
        <v>1.8951704343510504E-4</v>
      </c>
      <c r="J129" s="98">
        <v>2.3016506482133675E-4</v>
      </c>
      <c r="K129" s="98">
        <v>1.6286732585562991E-4</v>
      </c>
      <c r="L129" s="98">
        <v>5.3522936585052925E-4</v>
      </c>
      <c r="M129" s="98">
        <v>1.0881295040619725E-4</v>
      </c>
      <c r="N129" s="98">
        <v>3.1284168948075283E-4</v>
      </c>
      <c r="O129" s="98">
        <v>4.2398152730062209E-4</v>
      </c>
      <c r="P129" s="98">
        <v>3.3885848672520874E-4</v>
      </c>
      <c r="Q129" s="98">
        <v>2.5994152920906668E-4</v>
      </c>
      <c r="R129" s="98">
        <v>3.8242047729791339E-4</v>
      </c>
      <c r="S129" s="98">
        <v>5.8053435527434917E-4</v>
      </c>
      <c r="T129" s="98">
        <v>5.1348840960132528E-4</v>
      </c>
      <c r="U129" s="98">
        <v>5.1277328489545532E-4</v>
      </c>
      <c r="V129" s="98">
        <v>5.1182143064884881E-4</v>
      </c>
      <c r="W129" s="98">
        <v>4.5475315204162328E-4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1.6320363805816722</v>
      </c>
      <c r="D130" s="122">
        <v>1.186049956689166</v>
      </c>
      <c r="E130" s="122">
        <v>1.0729334107107877</v>
      </c>
      <c r="F130" s="122">
        <v>1.266697806275848</v>
      </c>
      <c r="G130" s="122">
        <v>0.78915062820395621</v>
      </c>
      <c r="H130" s="122">
        <v>1.0730651132191991</v>
      </c>
      <c r="I130" s="122">
        <v>0.41098262258849</v>
      </c>
      <c r="J130" s="122">
        <v>0.7125606297147683</v>
      </c>
      <c r="K130" s="122">
        <v>0.44465783434975376</v>
      </c>
      <c r="L130" s="122">
        <v>0.81350053575127101</v>
      </c>
      <c r="M130" s="122">
        <v>0.78728548508002605</v>
      </c>
      <c r="N130" s="122">
        <v>0.72857578950114599</v>
      </c>
      <c r="O130" s="122">
        <v>0.67682183157475695</v>
      </c>
      <c r="P130" s="122">
        <v>0.36195578694805058</v>
      </c>
      <c r="Q130" s="122">
        <v>0.5145466994033433</v>
      </c>
      <c r="R130" s="122">
        <v>0.81519792546247172</v>
      </c>
      <c r="S130" s="122">
        <v>1.2879384009731376</v>
      </c>
      <c r="T130" s="122">
        <v>0.78751987281673008</v>
      </c>
      <c r="U130" s="122">
        <v>1.2458481727208801</v>
      </c>
      <c r="V130" s="122">
        <v>0.65379639225478847</v>
      </c>
      <c r="W130" s="122">
        <v>0.5567343478113862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1.5060744578920851</v>
      </c>
      <c r="D131" s="98">
        <v>1.1777258563347182</v>
      </c>
      <c r="E131" s="98">
        <v>1.0385667574679671</v>
      </c>
      <c r="F131" s="98">
        <v>1.1741707626284454</v>
      </c>
      <c r="G131" s="98">
        <v>0.78915062820395621</v>
      </c>
      <c r="H131" s="98">
        <v>1.0441905080436114</v>
      </c>
      <c r="I131" s="98">
        <v>0.37595540002256495</v>
      </c>
      <c r="J131" s="98">
        <v>0.66449209265892317</v>
      </c>
      <c r="K131" s="98">
        <v>0.39883071235815815</v>
      </c>
      <c r="L131" s="98">
        <v>0.75452726943423154</v>
      </c>
      <c r="M131" s="98">
        <v>0.77892433215703505</v>
      </c>
      <c r="N131" s="98">
        <v>0.72117157037099433</v>
      </c>
      <c r="O131" s="98">
        <v>0.66375203840989927</v>
      </c>
      <c r="P131" s="98">
        <v>0.32377642902187381</v>
      </c>
      <c r="Q131" s="98">
        <v>0.47553113394495972</v>
      </c>
      <c r="R131" s="98">
        <v>0.76965633943377321</v>
      </c>
      <c r="S131" s="98">
        <v>1.2384229023789624</v>
      </c>
      <c r="T131" s="98">
        <v>0.71707444903942674</v>
      </c>
      <c r="U131" s="98">
        <v>1.2458481727208801</v>
      </c>
      <c r="V131" s="98">
        <v>0.65379639225478847</v>
      </c>
      <c r="W131" s="98">
        <v>0.51254807362313715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0.12596192268958706</v>
      </c>
      <c r="D135" s="101">
        <v>8.3241003544478453E-3</v>
      </c>
      <c r="E135" s="101">
        <v>3.4366653242820677E-2</v>
      </c>
      <c r="F135" s="101">
        <v>9.2527043647402496E-2</v>
      </c>
      <c r="G135" s="101">
        <v>0</v>
      </c>
      <c r="H135" s="101">
        <v>2.8874605175587622E-2</v>
      </c>
      <c r="I135" s="101">
        <v>3.5027222565925067E-2</v>
      </c>
      <c r="J135" s="101">
        <v>4.8068537055845087E-2</v>
      </c>
      <c r="K135" s="101">
        <v>4.582712199159561E-2</v>
      </c>
      <c r="L135" s="101">
        <v>5.8973266317039474E-2</v>
      </c>
      <c r="M135" s="101">
        <v>8.3611529229909894E-3</v>
      </c>
      <c r="N135" s="101">
        <v>7.4042191301516161E-3</v>
      </c>
      <c r="O135" s="101">
        <v>1.3069793164857733E-2</v>
      </c>
      <c r="P135" s="101">
        <v>3.8179357926176771E-2</v>
      </c>
      <c r="Q135" s="101">
        <v>3.9015565458383576E-2</v>
      </c>
      <c r="R135" s="101">
        <v>4.5541586028698511E-2</v>
      </c>
      <c r="S135" s="101">
        <v>4.9515498594175339E-2</v>
      </c>
      <c r="T135" s="101">
        <v>7.0445423777303395E-2</v>
      </c>
      <c r="U135" s="101">
        <v>0</v>
      </c>
      <c r="V135" s="101">
        <v>0</v>
      </c>
      <c r="W135" s="101">
        <v>4.4186274188249094E-2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1.1889892114211627</v>
      </c>
      <c r="D139" s="122">
        <v>0.75252346880817444</v>
      </c>
      <c r="E139" s="122">
        <v>0.71859076102176389</v>
      </c>
      <c r="F139" s="122">
        <v>0.83652944981020161</v>
      </c>
      <c r="G139" s="122">
        <v>0.45222096775165305</v>
      </c>
      <c r="H139" s="122">
        <v>0.62759599012259071</v>
      </c>
      <c r="I139" s="122">
        <v>0.24219728030330265</v>
      </c>
      <c r="J139" s="122">
        <v>0.44413835374959953</v>
      </c>
      <c r="K139" s="122">
        <v>0.26082261339924867</v>
      </c>
      <c r="L139" s="122">
        <v>0.49353042286210763</v>
      </c>
      <c r="M139" s="122">
        <v>0.47836104377418448</v>
      </c>
      <c r="N139" s="122">
        <v>0.42126632387702329</v>
      </c>
      <c r="O139" s="122">
        <v>0.38669819982595927</v>
      </c>
      <c r="P139" s="122">
        <v>0.22857280525739726</v>
      </c>
      <c r="Q139" s="122">
        <v>0.35413931566803125</v>
      </c>
      <c r="R139" s="122">
        <v>0.57930763755788206</v>
      </c>
      <c r="S139" s="122">
        <v>0.85348900500363267</v>
      </c>
      <c r="T139" s="122">
        <v>0.48948478290295816</v>
      </c>
      <c r="U139" s="122">
        <v>0.79473464421987849</v>
      </c>
      <c r="V139" s="122">
        <v>0.38839499476784534</v>
      </c>
      <c r="W139" s="122">
        <v>0.34360045850476018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0.10999504118567591</v>
      </c>
      <c r="D140" s="98">
        <v>0</v>
      </c>
      <c r="E140" s="98">
        <v>9.5468466340491276E-2</v>
      </c>
      <c r="F140" s="98">
        <v>0.11205159734224647</v>
      </c>
      <c r="G140" s="98">
        <v>5.5774475980724096E-2</v>
      </c>
      <c r="H140" s="98">
        <v>7.5066011235300337E-2</v>
      </c>
      <c r="I140" s="98">
        <v>2.5451455519578853E-2</v>
      </c>
      <c r="J140" s="98">
        <v>8.7667722660484046E-2</v>
      </c>
      <c r="K140" s="98">
        <v>5.3492831671165718E-2</v>
      </c>
      <c r="L140" s="98">
        <v>0.10248546989098621</v>
      </c>
      <c r="M140" s="98">
        <v>8.1782049143129795E-2</v>
      </c>
      <c r="N140" s="98">
        <v>3.8830015285754339E-2</v>
      </c>
      <c r="O140" s="98">
        <v>6.8305424478557517E-2</v>
      </c>
      <c r="P140" s="98">
        <v>9.0175019073232124E-2</v>
      </c>
      <c r="Q140" s="98">
        <v>0.14160319898762577</v>
      </c>
      <c r="R140" s="98">
        <v>0.20336124481730269</v>
      </c>
      <c r="S140" s="98">
        <v>0.17519247778127392</v>
      </c>
      <c r="T140" s="98">
        <v>8.8049133583670489E-2</v>
      </c>
      <c r="U140" s="98">
        <v>7.363549640321887E-2</v>
      </c>
      <c r="V140" s="98">
        <v>2.8742935817815088E-3</v>
      </c>
      <c r="W140" s="98">
        <v>1.8855916838407124E-3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1.0789941702354868</v>
      </c>
      <c r="D141" s="33">
        <v>0.75252346880817444</v>
      </c>
      <c r="E141" s="33">
        <v>0.62312229468127267</v>
      </c>
      <c r="F141" s="33">
        <v>0.72447785246795515</v>
      </c>
      <c r="G141" s="33">
        <v>0.39644649177092894</v>
      </c>
      <c r="H141" s="33">
        <v>0.55252997888729039</v>
      </c>
      <c r="I141" s="33">
        <v>0.21674582478372378</v>
      </c>
      <c r="J141" s="33">
        <v>0.35647063108911548</v>
      </c>
      <c r="K141" s="33">
        <v>0.20732978172808295</v>
      </c>
      <c r="L141" s="33">
        <v>0.39104495297112141</v>
      </c>
      <c r="M141" s="33">
        <v>0.39657899463105467</v>
      </c>
      <c r="N141" s="33">
        <v>0.38243630859126893</v>
      </c>
      <c r="O141" s="33">
        <v>0.31839277534740174</v>
      </c>
      <c r="P141" s="33">
        <v>0.13839778618416512</v>
      </c>
      <c r="Q141" s="33">
        <v>0.21253611668040545</v>
      </c>
      <c r="R141" s="33">
        <v>0.37594639274057934</v>
      </c>
      <c r="S141" s="33">
        <v>0.67829652722235878</v>
      </c>
      <c r="T141" s="33">
        <v>0.40143564931928766</v>
      </c>
      <c r="U141" s="33">
        <v>0.72109914781665962</v>
      </c>
      <c r="V141" s="33">
        <v>0.38552070118606385</v>
      </c>
      <c r="W141" s="33">
        <v>0.34171486682091945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0.67214329752694946</v>
      </c>
      <c r="D161" s="117">
        <f t="shared" si="54"/>
        <v>0.63441320767358811</v>
      </c>
      <c r="E161" s="117">
        <f t="shared" si="54"/>
        <v>0.70832066385445891</v>
      </c>
      <c r="F161" s="117">
        <f t="shared" si="54"/>
        <v>0.69155936903326276</v>
      </c>
      <c r="G161" s="117">
        <f t="shared" si="54"/>
        <v>0.95503791955690098</v>
      </c>
      <c r="H161" s="117">
        <f t="shared" si="54"/>
        <v>1.3962852740041918</v>
      </c>
      <c r="I161" s="117">
        <f t="shared" si="54"/>
        <v>2.2245358466923886</v>
      </c>
      <c r="J161" s="117">
        <f t="shared" si="54"/>
        <v>2.4042224564923749</v>
      </c>
      <c r="K161" s="117">
        <f t="shared" si="54"/>
        <v>1.2731996652588458</v>
      </c>
      <c r="L161" s="117">
        <f t="shared" si="54"/>
        <v>0.69479958679587117</v>
      </c>
      <c r="M161" s="117">
        <f t="shared" si="54"/>
        <v>0.46438430944734804</v>
      </c>
      <c r="N161" s="117">
        <f t="shared" si="54"/>
        <v>0.38072430192266354</v>
      </c>
      <c r="O161" s="117">
        <f t="shared" si="54"/>
        <v>0.28520942426174772</v>
      </c>
      <c r="P161" s="117">
        <f t="shared" si="54"/>
        <v>0.53892124090619498</v>
      </c>
      <c r="Q161" s="117">
        <f t="shared" si="54"/>
        <v>0.71477744005187849</v>
      </c>
      <c r="R161" s="117">
        <f t="shared" ref="R161:V161" si="55">R162+R164+R166+R175</f>
        <v>1.1601041024050183</v>
      </c>
      <c r="S161" s="117">
        <f t="shared" si="55"/>
        <v>1.3349114999126508</v>
      </c>
      <c r="T161" s="117">
        <f t="shared" si="55"/>
        <v>1.2619983759792388</v>
      </c>
      <c r="U161" s="117">
        <f t="shared" si="55"/>
        <v>1.2048661991611858</v>
      </c>
      <c r="V161" s="117">
        <f t="shared" si="55"/>
        <v>0.87272998846123973</v>
      </c>
      <c r="W161" s="117">
        <f t="shared" ref="W161" si="56">W162+W164+W166+W175</f>
        <v>0.72753211615910995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0.56128549972643604</v>
      </c>
      <c r="D162" s="122">
        <f t="shared" si="57"/>
        <v>0.52562892985915044</v>
      </c>
      <c r="E162" s="122">
        <f t="shared" si="57"/>
        <v>0.58491941731209962</v>
      </c>
      <c r="F162" s="122">
        <f t="shared" si="57"/>
        <v>0.56889633706660736</v>
      </c>
      <c r="G162" s="122">
        <f t="shared" si="57"/>
        <v>0.78563828607071928</v>
      </c>
      <c r="H162" s="122">
        <f t="shared" si="57"/>
        <v>1.1205996991352554</v>
      </c>
      <c r="I162" s="122">
        <f t="shared" si="57"/>
        <v>1.8768603568004552</v>
      </c>
      <c r="J162" s="122">
        <f t="shared" si="57"/>
        <v>2.0253019103791354</v>
      </c>
      <c r="K162" s="122">
        <f t="shared" si="57"/>
        <v>1.0800710991789919</v>
      </c>
      <c r="L162" s="122">
        <f t="shared" si="57"/>
        <v>0.59670072565922905</v>
      </c>
      <c r="M162" s="122">
        <f t="shared" si="57"/>
        <v>0.3921356034242453</v>
      </c>
      <c r="N162" s="122">
        <f t="shared" si="57"/>
        <v>0.32000281059987956</v>
      </c>
      <c r="O162" s="122">
        <f t="shared" si="57"/>
        <v>0.23906975845137499</v>
      </c>
      <c r="P162" s="122">
        <f t="shared" si="57"/>
        <v>0.44875367242804287</v>
      </c>
      <c r="Q162" s="122">
        <f t="shared" si="57"/>
        <v>0.58536120604668607</v>
      </c>
      <c r="R162" s="122">
        <f t="shared" si="57"/>
        <v>0.93481674935290449</v>
      </c>
      <c r="S162" s="122">
        <f t="shared" si="57"/>
        <v>1.0640575638024459</v>
      </c>
      <c r="T162" s="122">
        <f t="shared" si="57"/>
        <v>1.0476642605089708</v>
      </c>
      <c r="U162" s="122">
        <f t="shared" si="57"/>
        <v>0.93805481622489428</v>
      </c>
      <c r="V162" s="122">
        <f t="shared" si="57"/>
        <v>0.67284112396369333</v>
      </c>
      <c r="W162" s="122">
        <f t="shared" si="57"/>
        <v>0.54405622607823445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0.56128549972643604</v>
      </c>
      <c r="D163" s="33">
        <v>0.52562892985915044</v>
      </c>
      <c r="E163" s="33">
        <v>0.58491941731209962</v>
      </c>
      <c r="F163" s="33">
        <v>0.56889633706660736</v>
      </c>
      <c r="G163" s="33">
        <v>0.78563828607071928</v>
      </c>
      <c r="H163" s="33">
        <v>1.1205996991352554</v>
      </c>
      <c r="I163" s="33">
        <v>1.8768603568004552</v>
      </c>
      <c r="J163" s="33">
        <v>2.0253019103791354</v>
      </c>
      <c r="K163" s="33">
        <v>1.0800710991789919</v>
      </c>
      <c r="L163" s="33">
        <v>0.59670072565922905</v>
      </c>
      <c r="M163" s="33">
        <v>0.3921356034242453</v>
      </c>
      <c r="N163" s="33">
        <v>0.32000281059987956</v>
      </c>
      <c r="O163" s="33">
        <v>0.23906975845137499</v>
      </c>
      <c r="P163" s="33">
        <v>0.44875367242804287</v>
      </c>
      <c r="Q163" s="33">
        <v>0.58536120604668607</v>
      </c>
      <c r="R163" s="33">
        <v>0.93481674935290449</v>
      </c>
      <c r="S163" s="33">
        <v>1.0640575638024459</v>
      </c>
      <c r="T163" s="33">
        <v>1.0476642605089708</v>
      </c>
      <c r="U163" s="33">
        <v>0.93805481622489428</v>
      </c>
      <c r="V163" s="33">
        <v>0.67284112396369333</v>
      </c>
      <c r="W163" s="33">
        <v>0.54405622607823445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5.0080559772979195E-6</v>
      </c>
      <c r="D164" s="122">
        <f t="shared" si="58"/>
        <v>4.7974983533535571E-6</v>
      </c>
      <c r="E164" s="122">
        <f t="shared" si="58"/>
        <v>9.024828141120885E-6</v>
      </c>
      <c r="F164" s="122">
        <f t="shared" si="58"/>
        <v>1.3103842182423454E-5</v>
      </c>
      <c r="G164" s="122">
        <f t="shared" si="58"/>
        <v>2.9590017197367008E-5</v>
      </c>
      <c r="H164" s="122">
        <f t="shared" si="58"/>
        <v>5.7933001652429362E-5</v>
      </c>
      <c r="I164" s="122">
        <f t="shared" si="58"/>
        <v>9.8706793455783864E-5</v>
      </c>
      <c r="J164" s="122">
        <f t="shared" si="58"/>
        <v>1.265907856517352E-4</v>
      </c>
      <c r="K164" s="122">
        <f t="shared" si="58"/>
        <v>7.4030602661649949E-5</v>
      </c>
      <c r="L164" s="122">
        <f t="shared" si="58"/>
        <v>7.1363915446737242E-5</v>
      </c>
      <c r="M164" s="122">
        <f t="shared" si="58"/>
        <v>2.8385987062486241E-5</v>
      </c>
      <c r="N164" s="122">
        <f t="shared" si="58"/>
        <v>3.0153415853566535E-5</v>
      </c>
      <c r="O164" s="122">
        <f t="shared" si="58"/>
        <v>2.4527856951275655E-5</v>
      </c>
      <c r="P164" s="122">
        <f t="shared" si="58"/>
        <v>6.3303233783830199E-5</v>
      </c>
      <c r="Q164" s="122">
        <f t="shared" si="58"/>
        <v>8.6647176403022221E-5</v>
      </c>
      <c r="R164" s="122">
        <f t="shared" si="58"/>
        <v>1.590598445398401E-4</v>
      </c>
      <c r="S164" s="122">
        <f t="shared" si="58"/>
        <v>2.1894438541775457E-4</v>
      </c>
      <c r="T164" s="122">
        <f t="shared" si="58"/>
        <v>2.6559745324206482E-4</v>
      </c>
      <c r="U164" s="122">
        <f t="shared" si="58"/>
        <v>2.2855037841054579E-4</v>
      </c>
      <c r="V164" s="122">
        <f t="shared" si="58"/>
        <v>2.1301238732206426E-4</v>
      </c>
      <c r="W164" s="122">
        <f t="shared" si="58"/>
        <v>2.7625191479164031E-4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5.0080559772979195E-6</v>
      </c>
      <c r="D165" s="98">
        <v>4.7974983533535571E-6</v>
      </c>
      <c r="E165" s="98">
        <v>9.024828141120885E-6</v>
      </c>
      <c r="F165" s="98">
        <v>1.3103842182423454E-5</v>
      </c>
      <c r="G165" s="98">
        <v>2.9590017197367008E-5</v>
      </c>
      <c r="H165" s="98">
        <v>5.7933001652429362E-5</v>
      </c>
      <c r="I165" s="98">
        <v>9.8706793455783864E-5</v>
      </c>
      <c r="J165" s="98">
        <v>1.265907856517352E-4</v>
      </c>
      <c r="K165" s="98">
        <v>7.4030602661649949E-5</v>
      </c>
      <c r="L165" s="98">
        <v>7.1363915446737242E-5</v>
      </c>
      <c r="M165" s="98">
        <v>2.8385987062486241E-5</v>
      </c>
      <c r="N165" s="98">
        <v>3.0153415853566535E-5</v>
      </c>
      <c r="O165" s="98">
        <v>2.4527856951275655E-5</v>
      </c>
      <c r="P165" s="98">
        <v>6.3303233783830199E-5</v>
      </c>
      <c r="Q165" s="98">
        <v>8.6647176403022221E-5</v>
      </c>
      <c r="R165" s="98">
        <v>1.590598445398401E-4</v>
      </c>
      <c r="S165" s="98">
        <v>2.1894438541775457E-4</v>
      </c>
      <c r="T165" s="98">
        <v>2.6559745324206482E-4</v>
      </c>
      <c r="U165" s="98">
        <v>2.2855037841054579E-4</v>
      </c>
      <c r="V165" s="98">
        <v>2.1301238732206426E-4</v>
      </c>
      <c r="W165" s="98">
        <v>2.7625191479164031E-4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6.999636254590319E-2</v>
      </c>
      <c r="D166" s="122">
        <v>7.1371453039062061E-2</v>
      </c>
      <c r="E166" s="122">
        <v>8.1299087186760807E-2</v>
      </c>
      <c r="F166" s="122">
        <v>8.0328944645654904E-2</v>
      </c>
      <c r="G166" s="122">
        <v>0.11344055984704614</v>
      </c>
      <c r="H166" s="122">
        <v>0.18179215707487309</v>
      </c>
      <c r="I166" s="122">
        <v>0.23826985672869194</v>
      </c>
      <c r="J166" s="122">
        <v>0.25773500495470214</v>
      </c>
      <c r="K166" s="122">
        <v>0.13305488260059858</v>
      </c>
      <c r="L166" s="122">
        <v>6.6498857146360058E-2</v>
      </c>
      <c r="M166" s="122">
        <v>4.8669397611440089E-2</v>
      </c>
      <c r="N166" s="122">
        <v>4.1489158918953023E-2</v>
      </c>
      <c r="O166" s="122">
        <v>3.1343300274982895E-2</v>
      </c>
      <c r="P166" s="122">
        <v>5.8905295086101303E-2</v>
      </c>
      <c r="Q166" s="122">
        <v>8.2841269123965139E-2</v>
      </c>
      <c r="R166" s="122">
        <v>0.14190161692065506</v>
      </c>
      <c r="S166" s="122">
        <v>0.17465466776854577</v>
      </c>
      <c r="T166" s="122">
        <v>0.13898977165057164</v>
      </c>
      <c r="U166" s="122">
        <v>0.17457467955619707</v>
      </c>
      <c r="V166" s="122">
        <v>0.13271516020114049</v>
      </c>
      <c r="W166" s="122">
        <v>0.12123746375532027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6.999636254590319E-2</v>
      </c>
      <c r="D171" s="101">
        <v>7.1371453039062061E-2</v>
      </c>
      <c r="E171" s="101">
        <v>8.1299087186760807E-2</v>
      </c>
      <c r="F171" s="101">
        <v>8.0328944645654904E-2</v>
      </c>
      <c r="G171" s="101">
        <v>0.11344055984704614</v>
      </c>
      <c r="H171" s="101">
        <v>0.18179215707487309</v>
      </c>
      <c r="I171" s="101">
        <v>0.23826985672869194</v>
      </c>
      <c r="J171" s="101">
        <v>0.25773500495470214</v>
      </c>
      <c r="K171" s="101">
        <v>0.13305488260059858</v>
      </c>
      <c r="L171" s="101">
        <v>6.6498857146360058E-2</v>
      </c>
      <c r="M171" s="101">
        <v>4.8669397611440089E-2</v>
      </c>
      <c r="N171" s="101">
        <v>4.1489158918953023E-2</v>
      </c>
      <c r="O171" s="101">
        <v>3.1343300274982895E-2</v>
      </c>
      <c r="P171" s="101">
        <v>5.8905295086101303E-2</v>
      </c>
      <c r="Q171" s="101">
        <v>8.2841269123965139E-2</v>
      </c>
      <c r="R171" s="101">
        <v>0.14190161692065506</v>
      </c>
      <c r="S171" s="101">
        <v>0.17465466776854577</v>
      </c>
      <c r="T171" s="101">
        <v>0.13898977165057164</v>
      </c>
      <c r="U171" s="101">
        <v>0.17457467955619707</v>
      </c>
      <c r="V171" s="101">
        <v>0.13271516020114049</v>
      </c>
      <c r="W171" s="101">
        <v>0.12123746375532027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4.0856427198632861E-2</v>
      </c>
      <c r="D175" s="122">
        <v>3.7408027277022193E-2</v>
      </c>
      <c r="E175" s="122">
        <v>4.2093134527457311E-2</v>
      </c>
      <c r="F175" s="122">
        <v>4.2320983478818061E-2</v>
      </c>
      <c r="G175" s="122">
        <v>5.5929483621938149E-2</v>
      </c>
      <c r="H175" s="122">
        <v>9.3835484792410898E-2</v>
      </c>
      <c r="I175" s="122">
        <v>0.10930692636978591</v>
      </c>
      <c r="J175" s="122">
        <v>0.12105895037288553</v>
      </c>
      <c r="K175" s="122">
        <v>5.9999652876593493E-2</v>
      </c>
      <c r="L175" s="122">
        <v>3.1528640074835405E-2</v>
      </c>
      <c r="M175" s="122">
        <v>2.3550922424600166E-2</v>
      </c>
      <c r="N175" s="122">
        <v>1.9202178987977443E-2</v>
      </c>
      <c r="O175" s="122">
        <v>1.4771837678438515E-2</v>
      </c>
      <c r="P175" s="122">
        <v>3.1198970158266968E-2</v>
      </c>
      <c r="Q175" s="122">
        <v>4.6488317704824159E-2</v>
      </c>
      <c r="R175" s="122">
        <v>8.3226676286918919E-2</v>
      </c>
      <c r="S175" s="122">
        <v>9.5980323956241412E-2</v>
      </c>
      <c r="T175" s="122">
        <v>7.5078746366454147E-2</v>
      </c>
      <c r="U175" s="122">
        <v>9.2008153001683773E-2</v>
      </c>
      <c r="V175" s="122">
        <v>6.6960691909083811E-2</v>
      </c>
      <c r="W175" s="122">
        <v>6.1962174410763529E-2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3.7356806440418228E-3</v>
      </c>
      <c r="D176" s="98">
        <v>0</v>
      </c>
      <c r="E176" s="98">
        <v>5.5681502107391518E-3</v>
      </c>
      <c r="F176" s="98">
        <v>5.7213243344306965E-3</v>
      </c>
      <c r="G176" s="98">
        <v>6.9170857181745735E-3</v>
      </c>
      <c r="H176" s="98">
        <v>1.1259901685295049E-2</v>
      </c>
      <c r="I176" s="98">
        <v>1.1465754714265719E-2</v>
      </c>
      <c r="J176" s="98">
        <v>2.3856297507990901E-2</v>
      </c>
      <c r="K176" s="98">
        <v>1.2322196997422995E-2</v>
      </c>
      <c r="L176" s="98">
        <v>6.5397948880898003E-3</v>
      </c>
      <c r="M176" s="98">
        <v>4.0386197107718418E-3</v>
      </c>
      <c r="N176" s="98">
        <v>1.7921545516502004E-3</v>
      </c>
      <c r="O176" s="98">
        <v>2.6271317107137513E-3</v>
      </c>
      <c r="P176" s="98">
        <v>1.230294833867353E-2</v>
      </c>
      <c r="Q176" s="98">
        <v>1.8593622936068265E-2</v>
      </c>
      <c r="R176" s="98">
        <v>2.9233748135402665E-2</v>
      </c>
      <c r="S176" s="98">
        <v>1.9685558047254487E-2</v>
      </c>
      <c r="T176" s="98">
        <v>1.3510184518129334E-2</v>
      </c>
      <c r="U176" s="98">
        <v>8.5494396573025672E-3</v>
      </c>
      <c r="V176" s="98">
        <v>4.7904893029691804E-4</v>
      </c>
      <c r="W176" s="98">
        <v>3.6261378535398309E-4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3.7120746554591036E-2</v>
      </c>
      <c r="D177" s="33">
        <v>3.7408027277022193E-2</v>
      </c>
      <c r="E177" s="33">
        <v>3.6524984316718162E-2</v>
      </c>
      <c r="F177" s="33">
        <v>3.6599659144387363E-2</v>
      </c>
      <c r="G177" s="33">
        <v>4.9012397903763577E-2</v>
      </c>
      <c r="H177" s="33">
        <v>8.2575583107115852E-2</v>
      </c>
      <c r="I177" s="33">
        <v>9.7841171655520184E-2</v>
      </c>
      <c r="J177" s="33">
        <v>9.7202652864894629E-2</v>
      </c>
      <c r="K177" s="33">
        <v>4.7677455879170494E-2</v>
      </c>
      <c r="L177" s="33">
        <v>2.4988845186745608E-2</v>
      </c>
      <c r="M177" s="33">
        <v>1.9512302713828325E-2</v>
      </c>
      <c r="N177" s="33">
        <v>1.7410024436327241E-2</v>
      </c>
      <c r="O177" s="33">
        <v>1.2144705967724764E-2</v>
      </c>
      <c r="P177" s="33">
        <v>1.8896021819593437E-2</v>
      </c>
      <c r="Q177" s="33">
        <v>2.789469476875589E-2</v>
      </c>
      <c r="R177" s="33">
        <v>5.3992928151516253E-2</v>
      </c>
      <c r="S177" s="33">
        <v>7.6294765908986928E-2</v>
      </c>
      <c r="T177" s="33">
        <v>6.1568561848324814E-2</v>
      </c>
      <c r="U177" s="33">
        <v>8.3458713344381208E-2</v>
      </c>
      <c r="V177" s="33">
        <v>6.6481642978786892E-2</v>
      </c>
      <c r="W177" s="33">
        <v>6.1599560625409548E-2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1.0536993949257526E-2</v>
      </c>
      <c r="D3" s="117">
        <f t="shared" si="0"/>
        <v>0.36729900445830505</v>
      </c>
      <c r="E3" s="117">
        <f t="shared" si="0"/>
        <v>8.2677545342009787E-2</v>
      </c>
      <c r="F3" s="117">
        <f t="shared" si="0"/>
        <v>0.46635633852840142</v>
      </c>
      <c r="G3" s="117">
        <f t="shared" si="0"/>
        <v>0.30047103335045455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6.4650776494200132E-2</v>
      </c>
      <c r="M3" s="117">
        <f t="shared" si="0"/>
        <v>0.47997421178243987</v>
      </c>
      <c r="N3" s="117">
        <f t="shared" si="0"/>
        <v>0.32500530739946754</v>
      </c>
      <c r="O3" s="117">
        <f t="shared" si="0"/>
        <v>0.19901383618718846</v>
      </c>
      <c r="P3" s="117">
        <f t="shared" si="0"/>
        <v>9.1931452061858304E-4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2.9198363862667645E-3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8.6973455695404014E-3</v>
      </c>
      <c r="D4" s="122">
        <f t="shared" si="3"/>
        <v>0.30787581204009024</v>
      </c>
      <c r="E4" s="122">
        <f t="shared" si="3"/>
        <v>6.8406361927588893E-2</v>
      </c>
      <c r="F4" s="122">
        <f t="shared" si="3"/>
        <v>0.39250957360878458</v>
      </c>
      <c r="G4" s="122">
        <f t="shared" si="3"/>
        <v>0.25249789018211238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5.5247784299856016E-2</v>
      </c>
      <c r="M4" s="122">
        <f t="shared" si="3"/>
        <v>0.41001218383972426</v>
      </c>
      <c r="N4" s="122">
        <f t="shared" si="3"/>
        <v>0.27421047579730778</v>
      </c>
      <c r="O4" s="122">
        <f t="shared" si="3"/>
        <v>0.16805430858689241</v>
      </c>
      <c r="P4" s="122">
        <f t="shared" si="3"/>
        <v>7.7816890793814706E-4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2.3576951455024403E-3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8.6176428946775664E-3</v>
      </c>
      <c r="D5" s="98">
        <v>0.30511516280168482</v>
      </c>
      <c r="E5" s="98">
        <v>6.7805825408811027E-2</v>
      </c>
      <c r="F5" s="98">
        <v>0.38911843620509512</v>
      </c>
      <c r="G5" s="98">
        <v>0.25036621359063971</v>
      </c>
      <c r="H5" s="98">
        <v>0</v>
      </c>
      <c r="I5" s="98">
        <v>0</v>
      </c>
      <c r="J5" s="98">
        <v>0</v>
      </c>
      <c r="K5" s="98">
        <v>0</v>
      </c>
      <c r="L5" s="98">
        <v>5.481400543159707E-2</v>
      </c>
      <c r="M5" s="98">
        <v>0.40683071885319783</v>
      </c>
      <c r="N5" s="98">
        <v>0.27210028421550886</v>
      </c>
      <c r="O5" s="98">
        <v>0.16677159148706971</v>
      </c>
      <c r="P5" s="98">
        <v>7.7226571871593665E-4</v>
      </c>
      <c r="Q5" s="98">
        <v>0</v>
      </c>
      <c r="R5" s="98">
        <v>0</v>
      </c>
      <c r="S5" s="98">
        <v>0</v>
      </c>
      <c r="T5" s="98">
        <v>0</v>
      </c>
      <c r="U5" s="98">
        <v>2.3402432407138166E-3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7.9702674862835649E-5</v>
      </c>
      <c r="D6" s="98">
        <v>2.7606492384053931E-3</v>
      </c>
      <c r="E6" s="98">
        <v>6.0053651877786044E-4</v>
      </c>
      <c r="F6" s="98">
        <v>3.3911374036894554E-3</v>
      </c>
      <c r="G6" s="98">
        <v>2.1316765914726715E-3</v>
      </c>
      <c r="H6" s="98">
        <v>0</v>
      </c>
      <c r="I6" s="98">
        <v>0</v>
      </c>
      <c r="J6" s="98">
        <v>0</v>
      </c>
      <c r="K6" s="98">
        <v>0</v>
      </c>
      <c r="L6" s="98">
        <v>4.337788682589469E-4</v>
      </c>
      <c r="M6" s="98">
        <v>3.1814649865264375E-3</v>
      </c>
      <c r="N6" s="98">
        <v>2.1101915817989024E-3</v>
      </c>
      <c r="O6" s="98">
        <v>1.2827170998226858E-3</v>
      </c>
      <c r="P6" s="98">
        <v>5.9031892222104146E-6</v>
      </c>
      <c r="Q6" s="98">
        <v>0</v>
      </c>
      <c r="R6" s="98">
        <v>0</v>
      </c>
      <c r="S6" s="98">
        <v>0</v>
      </c>
      <c r="T6" s="98">
        <v>0</v>
      </c>
      <c r="U6" s="98">
        <v>1.7451904788623668E-5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1.3612674367832663E-5</v>
      </c>
      <c r="E7" s="122">
        <f t="shared" si="6"/>
        <v>0</v>
      </c>
      <c r="F7" s="122">
        <f t="shared" si="6"/>
        <v>3.9878183038044994E-5</v>
      </c>
      <c r="G7" s="122">
        <f t="shared" si="6"/>
        <v>3.9910666407637463E-5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2.6329330816619143E-5</v>
      </c>
      <c r="M7" s="122">
        <f t="shared" si="6"/>
        <v>1.8095117647931089E-5</v>
      </c>
      <c r="N7" s="122">
        <f t="shared" si="6"/>
        <v>6.0132870222913023E-5</v>
      </c>
      <c r="O7" s="122">
        <f t="shared" si="6"/>
        <v>5.8641247409304079E-5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1.3612674367832663E-5</v>
      </c>
      <c r="E8" s="98">
        <v>0</v>
      </c>
      <c r="F8" s="98">
        <v>3.9878183038044994E-5</v>
      </c>
      <c r="G8" s="98">
        <v>3.9910666407637463E-5</v>
      </c>
      <c r="H8" s="98">
        <v>0</v>
      </c>
      <c r="I8" s="98">
        <v>0</v>
      </c>
      <c r="J8" s="98">
        <v>0</v>
      </c>
      <c r="K8" s="98">
        <v>0</v>
      </c>
      <c r="L8" s="98">
        <v>2.6329330816619143E-5</v>
      </c>
      <c r="M8" s="98">
        <v>1.8095117647931089E-5</v>
      </c>
      <c r="N8" s="98">
        <v>6.0132870222913023E-5</v>
      </c>
      <c r="O8" s="98">
        <v>5.8641247409304079E-5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1.0353888109106385E-3</v>
      </c>
      <c r="D9" s="122">
        <v>3.8085125841420445E-2</v>
      </c>
      <c r="E9" s="122">
        <v>8.3012632289491978E-3</v>
      </c>
      <c r="F9" s="122">
        <v>4.8946181475210314E-2</v>
      </c>
      <c r="G9" s="122">
        <v>3.1980766991843171E-2</v>
      </c>
      <c r="H9" s="122">
        <v>0</v>
      </c>
      <c r="I9" s="122">
        <v>0</v>
      </c>
      <c r="J9" s="122">
        <v>0</v>
      </c>
      <c r="K9" s="122">
        <v>0</v>
      </c>
      <c r="L9" s="122">
        <v>5.9995030808054541E-3</v>
      </c>
      <c r="M9" s="122">
        <v>4.7274963291085277E-2</v>
      </c>
      <c r="N9" s="122">
        <v>3.4169099729225161E-2</v>
      </c>
      <c r="O9" s="122">
        <v>2.1287033881035509E-2</v>
      </c>
      <c r="P9" s="122">
        <v>9.3257965278460413E-5</v>
      </c>
      <c r="Q9" s="122">
        <v>0</v>
      </c>
      <c r="R9" s="122">
        <v>0</v>
      </c>
      <c r="S9" s="122">
        <v>0</v>
      </c>
      <c r="T9" s="122">
        <v>0</v>
      </c>
      <c r="U9" s="122">
        <v>3.7050315853102593E-4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1.0353888109106385E-3</v>
      </c>
      <c r="D10" s="98">
        <v>2.9928740821869797E-2</v>
      </c>
      <c r="E10" s="98">
        <v>8.3012632289491978E-3</v>
      </c>
      <c r="F10" s="98">
        <v>4.5129883751754502E-2</v>
      </c>
      <c r="G10" s="98">
        <v>2.0440966495572432E-2</v>
      </c>
      <c r="H10" s="98">
        <v>0</v>
      </c>
      <c r="I10" s="98">
        <v>0</v>
      </c>
      <c r="J10" s="98">
        <v>0</v>
      </c>
      <c r="K10" s="98">
        <v>0</v>
      </c>
      <c r="L10" s="98">
        <v>5.9995030808054541E-3</v>
      </c>
      <c r="M10" s="98">
        <v>3.6603665317323016E-2</v>
      </c>
      <c r="N10" s="98">
        <v>3.1507096201938464E-2</v>
      </c>
      <c r="O10" s="98">
        <v>2.095425279416396E-2</v>
      </c>
      <c r="P10" s="98">
        <v>9.3257965278460413E-5</v>
      </c>
      <c r="Q10" s="98">
        <v>0</v>
      </c>
      <c r="R10" s="98">
        <v>0</v>
      </c>
      <c r="S10" s="98">
        <v>0</v>
      </c>
      <c r="T10" s="98">
        <v>0</v>
      </c>
      <c r="U10" s="98">
        <v>2.8379247457298773E-4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8.1563850195506462E-3</v>
      </c>
      <c r="E15" s="101">
        <v>0</v>
      </c>
      <c r="F15" s="101">
        <v>3.8162977234558137E-3</v>
      </c>
      <c r="G15" s="101">
        <v>1.1539800496270739E-2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1.0671297973762263E-2</v>
      </c>
      <c r="N15" s="101">
        <v>2.6620035272866987E-3</v>
      </c>
      <c r="O15" s="101">
        <v>3.3278108687154727E-4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8.6710683958038211E-5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8.0425956880648681E-4</v>
      </c>
      <c r="D19" s="122">
        <v>2.1324453902426557E-2</v>
      </c>
      <c r="E19" s="122">
        <v>5.9699201854717015E-3</v>
      </c>
      <c r="F19" s="122">
        <v>2.4860705261368538E-2</v>
      </c>
      <c r="G19" s="122">
        <v>1.5952465510091392E-2</v>
      </c>
      <c r="H19" s="122">
        <v>0</v>
      </c>
      <c r="I19" s="122">
        <v>0</v>
      </c>
      <c r="J19" s="122">
        <v>0</v>
      </c>
      <c r="K19" s="122">
        <v>0</v>
      </c>
      <c r="L19" s="122">
        <v>3.3771597827220489E-3</v>
      </c>
      <c r="M19" s="122">
        <v>2.2668969533982373E-2</v>
      </c>
      <c r="N19" s="122">
        <v>1.656559900271163E-2</v>
      </c>
      <c r="O19" s="122">
        <v>9.6138524718512308E-3</v>
      </c>
      <c r="P19" s="122">
        <v>4.7887647401975627E-5</v>
      </c>
      <c r="Q19" s="122">
        <v>0</v>
      </c>
      <c r="R19" s="122">
        <v>0</v>
      </c>
      <c r="S19" s="122">
        <v>0</v>
      </c>
      <c r="T19" s="122">
        <v>0</v>
      </c>
      <c r="U19" s="122">
        <v>1.9163808223329829E-4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1.1215390395512383E-3</v>
      </c>
      <c r="E20" s="98">
        <v>3.729454154659653E-4</v>
      </c>
      <c r="F20" s="98">
        <v>2.3299572416861656E-3</v>
      </c>
      <c r="G20" s="98">
        <v>2.2287799628404972E-3</v>
      </c>
      <c r="H20" s="98">
        <v>0</v>
      </c>
      <c r="I20" s="98">
        <v>0</v>
      </c>
      <c r="J20" s="98">
        <v>0</v>
      </c>
      <c r="K20" s="98">
        <v>0</v>
      </c>
      <c r="L20" s="98">
        <v>2.254813241338484E-3</v>
      </c>
      <c r="M20" s="98">
        <v>6.2887658790436052E-3</v>
      </c>
      <c r="N20" s="98">
        <v>4.7854529341331987E-3</v>
      </c>
      <c r="O20" s="98">
        <v>4.029284497415647E-3</v>
      </c>
      <c r="P20" s="98">
        <v>4.7887647401975627E-5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7.9240487202394849E-5</v>
      </c>
      <c r="D21" s="98">
        <v>0</v>
      </c>
      <c r="E21" s="98">
        <v>5.817588014246373E-4</v>
      </c>
      <c r="F21" s="98">
        <v>2.423251122645082E-3</v>
      </c>
      <c r="G21" s="98">
        <v>1.362952465676522E-3</v>
      </c>
      <c r="H21" s="98">
        <v>0</v>
      </c>
      <c r="I21" s="98">
        <v>0</v>
      </c>
      <c r="J21" s="98">
        <v>0</v>
      </c>
      <c r="K21" s="98">
        <v>0</v>
      </c>
      <c r="L21" s="98">
        <v>1.9995688591965564E-4</v>
      </c>
      <c r="M21" s="98">
        <v>2.2501147481436799E-3</v>
      </c>
      <c r="N21" s="98">
        <v>8.4896441649231656E-4</v>
      </c>
      <c r="O21" s="98">
        <v>7.6367216665757052E-4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7.2501908160409201E-4</v>
      </c>
      <c r="D22" s="33">
        <v>2.0202914862875319E-2</v>
      </c>
      <c r="E22" s="33">
        <v>5.015215968581099E-3</v>
      </c>
      <c r="F22" s="33">
        <v>2.0107496897037291E-2</v>
      </c>
      <c r="G22" s="33">
        <v>1.2360733081574374E-2</v>
      </c>
      <c r="H22" s="33">
        <v>0</v>
      </c>
      <c r="I22" s="33">
        <v>0</v>
      </c>
      <c r="J22" s="33">
        <v>0</v>
      </c>
      <c r="K22" s="33">
        <v>0</v>
      </c>
      <c r="L22" s="33">
        <v>9.223896554639093E-4</v>
      </c>
      <c r="M22" s="33">
        <v>1.4130088906795088E-2</v>
      </c>
      <c r="N22" s="33">
        <v>1.0931181652086112E-2</v>
      </c>
      <c r="O22" s="33">
        <v>4.8208958077780124E-3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1.9163808223329829E-4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0.1133002391287964</v>
      </c>
      <c r="K43" s="117">
        <f t="shared" si="14"/>
        <v>4.1365234979822106E-2</v>
      </c>
      <c r="L43" s="117">
        <f t="shared" si="14"/>
        <v>8.1003106206893813E-2</v>
      </c>
      <c r="M43" s="117">
        <f t="shared" si="14"/>
        <v>0.16747460764587077</v>
      </c>
      <c r="N43" s="117">
        <f t="shared" si="14"/>
        <v>0.15142489509116383</v>
      </c>
      <c r="O43" s="117">
        <f t="shared" si="14"/>
        <v>9.6095281372873334E-2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9.7188071795106565E-2</v>
      </c>
      <c r="K44" s="122">
        <f t="shared" si="17"/>
        <v>3.5492877585259659E-2</v>
      </c>
      <c r="L44" s="122">
        <f t="shared" si="17"/>
        <v>6.8537171812761491E-2</v>
      </c>
      <c r="M44" s="122">
        <f t="shared" si="17"/>
        <v>0.1437384126556685</v>
      </c>
      <c r="N44" s="122">
        <f t="shared" si="17"/>
        <v>0.1298247989637529</v>
      </c>
      <c r="O44" s="122">
        <f t="shared" si="17"/>
        <v>8.1664617855684865E-2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9.5265072060535735E-2</v>
      </c>
      <c r="K45" s="98">
        <v>3.48044357035922E-2</v>
      </c>
      <c r="L45" s="98">
        <v>6.7207529602709731E-2</v>
      </c>
      <c r="M45" s="98">
        <v>0.14098216900427946</v>
      </c>
      <c r="N45" s="98">
        <v>0.12735562866971628</v>
      </c>
      <c r="O45" s="98">
        <v>8.0123942518576324E-2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1.9229997345708259E-3</v>
      </c>
      <c r="K46" s="98">
        <v>6.8844188166745858E-4</v>
      </c>
      <c r="L46" s="98">
        <v>1.3296422100517573E-3</v>
      </c>
      <c r="M46" s="98">
        <v>2.7562436513890497E-3</v>
      </c>
      <c r="N46" s="98">
        <v>2.4691702940366194E-3</v>
      </c>
      <c r="O46" s="98">
        <v>1.5406753371085445E-3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1.3294514326714731E-5</v>
      </c>
      <c r="K47" s="122">
        <f t="shared" si="20"/>
        <v>0</v>
      </c>
      <c r="L47" s="122">
        <f t="shared" si="20"/>
        <v>2.6329330816619143E-5</v>
      </c>
      <c r="M47" s="122">
        <f t="shared" si="20"/>
        <v>1.8095117647931089E-5</v>
      </c>
      <c r="N47" s="122">
        <f t="shared" si="20"/>
        <v>3.0066435111456512E-5</v>
      </c>
      <c r="O47" s="122">
        <f t="shared" si="20"/>
        <v>2.932062370465204E-5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1.3294514326714731E-5</v>
      </c>
      <c r="K48" s="98">
        <v>0</v>
      </c>
      <c r="L48" s="98">
        <v>2.6329330816619143E-5</v>
      </c>
      <c r="M48" s="98">
        <v>1.8095117647931089E-5</v>
      </c>
      <c r="N48" s="98">
        <v>3.0066435111456512E-5</v>
      </c>
      <c r="O48" s="98">
        <v>2.932062370465204E-5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1.0969820617023862E-2</v>
      </c>
      <c r="K49" s="122">
        <v>3.8049210382595498E-3</v>
      </c>
      <c r="L49" s="122">
        <v>7.4390348485695659E-3</v>
      </c>
      <c r="M49" s="122">
        <v>1.5880320400105143E-2</v>
      </c>
      <c r="N49" s="122">
        <v>1.4643511113387235E-2</v>
      </c>
      <c r="O49" s="122">
        <v>9.4490738649898459E-3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1.0078921018192041E-2</v>
      </c>
      <c r="K50" s="98">
        <v>3.8049210382595498E-3</v>
      </c>
      <c r="L50" s="98">
        <v>7.0795411005932282E-3</v>
      </c>
      <c r="M50" s="98">
        <v>1.5301257719358353E-2</v>
      </c>
      <c r="N50" s="98">
        <v>1.4128284624234971E-2</v>
      </c>
      <c r="O50" s="98">
        <v>9.0330975064004115E-3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8.9089959883182214E-4</v>
      </c>
      <c r="K54" s="101">
        <v>0</v>
      </c>
      <c r="L54" s="101">
        <v>3.5949374797633778E-4</v>
      </c>
      <c r="M54" s="101">
        <v>5.7906268074678943E-4</v>
      </c>
      <c r="N54" s="101">
        <v>5.152264891522643E-4</v>
      </c>
      <c r="O54" s="101">
        <v>4.1597635858943411E-4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5.1290522023392559E-3</v>
      </c>
      <c r="K58" s="122">
        <v>2.0674363563028971E-3</v>
      </c>
      <c r="L58" s="122">
        <v>5.0005702147461273E-3</v>
      </c>
      <c r="M58" s="122">
        <v>7.8377794724491887E-3</v>
      </c>
      <c r="N58" s="122">
        <v>6.9265185789122155E-3</v>
      </c>
      <c r="O58" s="122">
        <v>4.952269028493962E-3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8.2140734436303713E-4</v>
      </c>
      <c r="K59" s="98">
        <v>3.3638955771402929E-4</v>
      </c>
      <c r="L59" s="98">
        <v>8.4981676515853645E-4</v>
      </c>
      <c r="M59" s="98">
        <v>1.0761418360687167E-3</v>
      </c>
      <c r="N59" s="98">
        <v>5.0166079156364169E-4</v>
      </c>
      <c r="O59" s="98">
        <v>6.9094148411875413E-4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4.3076448579762189E-3</v>
      </c>
      <c r="K60" s="33">
        <v>1.731046798588868E-3</v>
      </c>
      <c r="L60" s="33">
        <v>4.1507534495875912E-3</v>
      </c>
      <c r="M60" s="33">
        <v>6.7616376363804718E-3</v>
      </c>
      <c r="N60" s="33">
        <v>6.4248577873485735E-3</v>
      </c>
      <c r="O60" s="33">
        <v>4.2613275443752078E-3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0.41974789949537328</v>
      </c>
      <c r="D62" s="117">
        <f t="shared" si="21"/>
        <v>0.43576122972446396</v>
      </c>
      <c r="E62" s="117">
        <f t="shared" si="21"/>
        <v>0.82803356062660805</v>
      </c>
      <c r="F62" s="117">
        <f t="shared" si="21"/>
        <v>1.1184800564939532</v>
      </c>
      <c r="G62" s="117">
        <f t="shared" si="21"/>
        <v>1.3545707348818761</v>
      </c>
      <c r="H62" s="117">
        <f t="shared" si="21"/>
        <v>1.2564239657527565</v>
      </c>
      <c r="I62" s="117">
        <f t="shared" si="21"/>
        <v>1.0580021792334362</v>
      </c>
      <c r="J62" s="117">
        <f t="shared" si="21"/>
        <v>1.0906944956025366</v>
      </c>
      <c r="K62" s="117">
        <f t="shared" si="21"/>
        <v>0.74905980026772001</v>
      </c>
      <c r="L62" s="117">
        <f t="shared" si="21"/>
        <v>0.8171024352253059</v>
      </c>
      <c r="M62" s="117">
        <f t="shared" si="21"/>
        <v>0.73536241324610796</v>
      </c>
      <c r="N62" s="117">
        <f t="shared" si="21"/>
        <v>0.73319506311310512</v>
      </c>
      <c r="O62" s="117">
        <f t="shared" si="21"/>
        <v>0.62455027247228689</v>
      </c>
      <c r="P62" s="117">
        <f t="shared" si="21"/>
        <v>1.001932444281141</v>
      </c>
      <c r="Q62" s="117">
        <f t="shared" si="21"/>
        <v>0.71172797243067654</v>
      </c>
      <c r="R62" s="117">
        <f t="shared" ref="R62:V62" si="22">R63+R66+R68+R77</f>
        <v>1.0080451030714999</v>
      </c>
      <c r="S62" s="117">
        <f t="shared" si="22"/>
        <v>0.83199688232787372</v>
      </c>
      <c r="T62" s="117">
        <f t="shared" si="22"/>
        <v>0.94957711741804607</v>
      </c>
      <c r="U62" s="117">
        <f t="shared" si="22"/>
        <v>1.5239965929461372</v>
      </c>
      <c r="V62" s="117">
        <f t="shared" si="22"/>
        <v>1.1949611327517964</v>
      </c>
      <c r="W62" s="117">
        <f t="shared" ref="W62" si="23">W63+W66+W68+W77</f>
        <v>0.85295110811589914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0.34966912337274514</v>
      </c>
      <c r="D63" s="122">
        <f t="shared" si="24"/>
        <v>0.36331823259706042</v>
      </c>
      <c r="E63" s="122">
        <f t="shared" si="24"/>
        <v>0.6923522321812241</v>
      </c>
      <c r="F63" s="122">
        <f t="shared" si="24"/>
        <v>0.93058331605595657</v>
      </c>
      <c r="G63" s="122">
        <f t="shared" si="24"/>
        <v>1.1255727928754633</v>
      </c>
      <c r="H63" s="122">
        <f t="shared" si="24"/>
        <v>1.0330354446135523</v>
      </c>
      <c r="I63" s="122">
        <f t="shared" si="24"/>
        <v>0.89904116573154691</v>
      </c>
      <c r="J63" s="122">
        <f t="shared" si="24"/>
        <v>0.92584894754146663</v>
      </c>
      <c r="K63" s="122">
        <f t="shared" si="24"/>
        <v>0.6454678880543625</v>
      </c>
      <c r="L63" s="122">
        <f t="shared" si="24"/>
        <v>0.70019664608598475</v>
      </c>
      <c r="M63" s="122">
        <f t="shared" si="24"/>
        <v>0.62768768000542652</v>
      </c>
      <c r="N63" s="122">
        <f t="shared" si="24"/>
        <v>0.62544447278465642</v>
      </c>
      <c r="O63" s="122">
        <f t="shared" si="24"/>
        <v>0.53106225206059365</v>
      </c>
      <c r="P63" s="122">
        <f t="shared" si="24"/>
        <v>0.84807339982117136</v>
      </c>
      <c r="Q63" s="122">
        <f t="shared" si="24"/>
        <v>0.59547524369217875</v>
      </c>
      <c r="R63" s="122">
        <f t="shared" ref="R63:V63" si="25">SUM(R64:R65)</f>
        <v>0.83585898449825058</v>
      </c>
      <c r="S63" s="122">
        <f t="shared" si="25"/>
        <v>0.68370159955652232</v>
      </c>
      <c r="T63" s="122">
        <f t="shared" si="25"/>
        <v>0.77971903222899008</v>
      </c>
      <c r="U63" s="122">
        <f t="shared" si="25"/>
        <v>1.2247687429153515</v>
      </c>
      <c r="V63" s="122">
        <f t="shared" si="25"/>
        <v>0.95135019316327207</v>
      </c>
      <c r="W63" s="122">
        <f t="shared" ref="W63" si="26">SUM(W64:W65)</f>
        <v>0.65159548273460144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0.34176680913204255</v>
      </c>
      <c r="D64" s="98">
        <v>0.35528185244501048</v>
      </c>
      <c r="E64" s="98">
        <v>0.67735440370818167</v>
      </c>
      <c r="F64" s="98">
        <v>0.91074072665475425</v>
      </c>
      <c r="G64" s="98">
        <v>1.1021136582273392</v>
      </c>
      <c r="H64" s="98">
        <v>1.0118006073449699</v>
      </c>
      <c r="I64" s="98">
        <v>0.8809174520113805</v>
      </c>
      <c r="J64" s="98">
        <v>0.90752975211459985</v>
      </c>
      <c r="K64" s="98">
        <v>0.6329479922994854</v>
      </c>
      <c r="L64" s="98">
        <v>0.68661261582404087</v>
      </c>
      <c r="M64" s="98">
        <v>0.61565150852484596</v>
      </c>
      <c r="N64" s="98">
        <v>0.61354898806142999</v>
      </c>
      <c r="O64" s="98">
        <v>0.52104329237275226</v>
      </c>
      <c r="P64" s="98">
        <v>0.83217064554004161</v>
      </c>
      <c r="Q64" s="98">
        <v>0.58436524615740659</v>
      </c>
      <c r="R64" s="98">
        <v>0.82038401716826503</v>
      </c>
      <c r="S64" s="98">
        <v>0.67110769430067385</v>
      </c>
      <c r="T64" s="98">
        <v>0.76541726836688762</v>
      </c>
      <c r="U64" s="98">
        <v>1.2023529646153297</v>
      </c>
      <c r="V64" s="98">
        <v>0.9339382817946843</v>
      </c>
      <c r="W64" s="98">
        <v>0.63970681290430942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7.9023142407025852E-3</v>
      </c>
      <c r="D65" s="98">
        <v>8.0363801520499135E-3</v>
      </c>
      <c r="E65" s="98">
        <v>1.4997828473042469E-2</v>
      </c>
      <c r="F65" s="98">
        <v>1.984258940120228E-2</v>
      </c>
      <c r="G65" s="98">
        <v>2.3459134648124155E-2</v>
      </c>
      <c r="H65" s="98">
        <v>2.1234837268582527E-2</v>
      </c>
      <c r="I65" s="98">
        <v>1.8123713720166371E-2</v>
      </c>
      <c r="J65" s="98">
        <v>1.8319195426866802E-2</v>
      </c>
      <c r="K65" s="98">
        <v>1.2519895754877122E-2</v>
      </c>
      <c r="L65" s="98">
        <v>1.3584030261943845E-2</v>
      </c>
      <c r="M65" s="98">
        <v>1.2036171480580567E-2</v>
      </c>
      <c r="N65" s="98">
        <v>1.1895484723226456E-2</v>
      </c>
      <c r="O65" s="98">
        <v>1.0018959687841377E-2</v>
      </c>
      <c r="P65" s="98">
        <v>1.5902754281129802E-2</v>
      </c>
      <c r="Q65" s="98">
        <v>1.1109997534772176E-2</v>
      </c>
      <c r="R65" s="98">
        <v>1.5474967329985528E-2</v>
      </c>
      <c r="S65" s="98">
        <v>1.2593905255848446E-2</v>
      </c>
      <c r="T65" s="98">
        <v>1.430176386210247E-2</v>
      </c>
      <c r="U65" s="98">
        <v>2.2415778300021755E-2</v>
      </c>
      <c r="V65" s="98">
        <v>1.741191136858776E-2</v>
      </c>
      <c r="W65" s="98">
        <v>1.1888669830292029E-2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1.3700473235449613E-5</v>
      </c>
      <c r="D66" s="122">
        <f t="shared" si="27"/>
        <v>2.7225348735665326E-5</v>
      </c>
      <c r="E66" s="122">
        <f t="shared" si="27"/>
        <v>3.9803456686714742E-5</v>
      </c>
      <c r="F66" s="122">
        <f t="shared" si="27"/>
        <v>1.0634182143478665E-4</v>
      </c>
      <c r="G66" s="122">
        <f t="shared" si="27"/>
        <v>1.7294622109976233E-4</v>
      </c>
      <c r="H66" s="122">
        <f t="shared" si="27"/>
        <v>1.0144414057584982E-4</v>
      </c>
      <c r="I66" s="122">
        <f t="shared" si="27"/>
        <v>1.9886483470288267E-4</v>
      </c>
      <c r="J66" s="122">
        <f t="shared" si="27"/>
        <v>1.4623965759386203E-4</v>
      </c>
      <c r="K66" s="122">
        <f t="shared" si="27"/>
        <v>1.05897019559773E-4</v>
      </c>
      <c r="L66" s="122">
        <f t="shared" si="27"/>
        <v>2.3696397734957223E-4</v>
      </c>
      <c r="M66" s="122">
        <f t="shared" si="27"/>
        <v>3.6190235295862178E-5</v>
      </c>
      <c r="N66" s="122">
        <f t="shared" si="27"/>
        <v>1.3529895800155426E-4</v>
      </c>
      <c r="O66" s="122">
        <f t="shared" si="27"/>
        <v>1.9058405408023822E-4</v>
      </c>
      <c r="P66" s="122">
        <f t="shared" si="27"/>
        <v>4.7469909731183831E-4</v>
      </c>
      <c r="Q66" s="122">
        <f t="shared" si="27"/>
        <v>2.0568132929881501E-4</v>
      </c>
      <c r="R66" s="122">
        <f t="shared" si="27"/>
        <v>2.5407753770906213E-4</v>
      </c>
      <c r="S66" s="122">
        <f t="shared" si="27"/>
        <v>2.3801402447515987E-4</v>
      </c>
      <c r="T66" s="122">
        <f t="shared" si="27"/>
        <v>3.8717958297884844E-4</v>
      </c>
      <c r="U66" s="122">
        <f t="shared" si="27"/>
        <v>4.0434537663267228E-4</v>
      </c>
      <c r="V66" s="122">
        <f t="shared" si="27"/>
        <v>6.5073513634724355E-4</v>
      </c>
      <c r="W66" s="122">
        <f t="shared" si="27"/>
        <v>5.6001967404269355E-4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1.3700473235449613E-5</v>
      </c>
      <c r="D67" s="98">
        <v>2.7225348735665326E-5</v>
      </c>
      <c r="E67" s="98">
        <v>3.9803456686714742E-5</v>
      </c>
      <c r="F67" s="98">
        <v>1.0634182143478665E-4</v>
      </c>
      <c r="G67" s="98">
        <v>1.7294622109976233E-4</v>
      </c>
      <c r="H67" s="98">
        <v>1.0144414057584982E-4</v>
      </c>
      <c r="I67" s="98">
        <v>1.9886483470288267E-4</v>
      </c>
      <c r="J67" s="98">
        <v>1.4623965759386203E-4</v>
      </c>
      <c r="K67" s="98">
        <v>1.05897019559773E-4</v>
      </c>
      <c r="L67" s="98">
        <v>2.3696397734957223E-4</v>
      </c>
      <c r="M67" s="98">
        <v>3.6190235295862178E-5</v>
      </c>
      <c r="N67" s="98">
        <v>1.3529895800155426E-4</v>
      </c>
      <c r="O67" s="98">
        <v>1.9058405408023822E-4</v>
      </c>
      <c r="P67" s="98">
        <v>4.7469909731183831E-4</v>
      </c>
      <c r="Q67" s="98">
        <v>2.0568132929881501E-4</v>
      </c>
      <c r="R67" s="98">
        <v>2.5407753770906213E-4</v>
      </c>
      <c r="S67" s="98">
        <v>2.3801402447515987E-4</v>
      </c>
      <c r="T67" s="98">
        <v>3.8717958297884844E-4</v>
      </c>
      <c r="U67" s="98">
        <v>4.0434537663267228E-4</v>
      </c>
      <c r="V67" s="98">
        <v>6.5073513634724355E-4</v>
      </c>
      <c r="W67" s="98">
        <v>5.6001967404269355E-4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4.1900815819414787E-2</v>
      </c>
      <c r="D68" s="122">
        <v>4.5935182860239031E-2</v>
      </c>
      <c r="E68" s="122">
        <v>8.4945858114317013E-2</v>
      </c>
      <c r="F68" s="122">
        <v>0.11789769058790264</v>
      </c>
      <c r="G68" s="122">
        <v>0.15053379367681255</v>
      </c>
      <c r="H68" s="122">
        <v>0.14528321165116534</v>
      </c>
      <c r="I68" s="122">
        <v>0.1029831909509895</v>
      </c>
      <c r="J68" s="122">
        <v>0.10649158884453463</v>
      </c>
      <c r="K68" s="122">
        <v>6.9787896401662969E-2</v>
      </c>
      <c r="L68" s="122">
        <v>7.5789335554120513E-2</v>
      </c>
      <c r="M68" s="122">
        <v>7.0169999747970085E-2</v>
      </c>
      <c r="N68" s="122">
        <v>7.1376099383111929E-2</v>
      </c>
      <c r="O68" s="122">
        <v>6.2180141692275835E-2</v>
      </c>
      <c r="P68" s="122">
        <v>0.1014076189967399</v>
      </c>
      <c r="Q68" s="122">
        <v>7.5003041625769817E-2</v>
      </c>
      <c r="R68" s="122">
        <v>0.10959024262140442</v>
      </c>
      <c r="S68" s="122">
        <v>9.4563828279597348E-2</v>
      </c>
      <c r="T68" s="122">
        <v>0.10962882633714374</v>
      </c>
      <c r="U68" s="122">
        <v>0.18983109906578244</v>
      </c>
      <c r="V68" s="122">
        <v>0.15776910144832756</v>
      </c>
      <c r="W68" s="122">
        <v>0.12825445158677695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3.8693816243410423E-2</v>
      </c>
      <c r="D69" s="98">
        <v>4.2397473695132727E-2</v>
      </c>
      <c r="E69" s="98">
        <v>8.0299225407460983E-2</v>
      </c>
      <c r="F69" s="98">
        <v>0.11198242911654613</v>
      </c>
      <c r="G69" s="98">
        <v>0.14462316415433241</v>
      </c>
      <c r="H69" s="98">
        <v>0.13805465373140693</v>
      </c>
      <c r="I69" s="98">
        <v>9.8132840119942721E-2</v>
      </c>
      <c r="J69" s="98">
        <v>0.10150255109107643</v>
      </c>
      <c r="K69" s="98">
        <v>6.5619065286247377E-2</v>
      </c>
      <c r="L69" s="98">
        <v>7.1655157452392634E-2</v>
      </c>
      <c r="M69" s="98">
        <v>6.6199284222849236E-2</v>
      </c>
      <c r="N69" s="98">
        <v>6.7511900714469941E-2</v>
      </c>
      <c r="O69" s="98">
        <v>5.8269963921535155E-2</v>
      </c>
      <c r="P69" s="98">
        <v>9.3158619249372784E-2</v>
      </c>
      <c r="Q69" s="98">
        <v>6.9263227247900613E-2</v>
      </c>
      <c r="R69" s="98">
        <v>0.10314575875692344</v>
      </c>
      <c r="S69" s="98">
        <v>8.8042308001760008E-2</v>
      </c>
      <c r="T69" s="98">
        <v>0.10372601622974575</v>
      </c>
      <c r="U69" s="98">
        <v>0.18037963451435626</v>
      </c>
      <c r="V69" s="98">
        <v>0.15043813707772904</v>
      </c>
      <c r="W69" s="98">
        <v>0.12168236614779501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3.2069995760043647E-3</v>
      </c>
      <c r="D73" s="101">
        <v>3.5377091651063049E-3</v>
      </c>
      <c r="E73" s="101">
        <v>4.6466327068560237E-3</v>
      </c>
      <c r="F73" s="101">
        <v>5.91526147135651E-3</v>
      </c>
      <c r="G73" s="101">
        <v>5.9106295224801344E-3</v>
      </c>
      <c r="H73" s="101">
        <v>7.2285579197584162E-3</v>
      </c>
      <c r="I73" s="101">
        <v>4.8503508310467798E-3</v>
      </c>
      <c r="J73" s="101">
        <v>4.9890377534582047E-3</v>
      </c>
      <c r="K73" s="101">
        <v>4.1688311154155985E-3</v>
      </c>
      <c r="L73" s="101">
        <v>4.1341781017278836E-3</v>
      </c>
      <c r="M73" s="101">
        <v>3.9707155251208423E-3</v>
      </c>
      <c r="N73" s="101">
        <v>3.8641986686419822E-3</v>
      </c>
      <c r="O73" s="101">
        <v>3.9101777707406804E-3</v>
      </c>
      <c r="P73" s="101">
        <v>8.248999747367123E-3</v>
      </c>
      <c r="Q73" s="101">
        <v>5.7398143778691988E-3</v>
      </c>
      <c r="R73" s="101">
        <v>6.4444838644809712E-3</v>
      </c>
      <c r="S73" s="101">
        <v>6.5215202778373333E-3</v>
      </c>
      <c r="T73" s="101">
        <v>5.9028101073979808E-3</v>
      </c>
      <c r="U73" s="101">
        <v>9.4514645514261666E-3</v>
      </c>
      <c r="V73" s="101">
        <v>7.3309643705985264E-3</v>
      </c>
      <c r="W73" s="101">
        <v>6.5720854389819403E-3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2.8164259829977889E-2</v>
      </c>
      <c r="D77" s="122">
        <v>2.6480588918428874E-2</v>
      </c>
      <c r="E77" s="122">
        <v>5.0695666874380207E-2</v>
      </c>
      <c r="F77" s="122">
        <v>6.9892708028659351E-2</v>
      </c>
      <c r="G77" s="122">
        <v>7.8291202108500546E-2</v>
      </c>
      <c r="H77" s="122">
        <v>7.8003865347463106E-2</v>
      </c>
      <c r="I77" s="122">
        <v>5.5778957716196828E-2</v>
      </c>
      <c r="J77" s="122">
        <v>5.8207719558941384E-2</v>
      </c>
      <c r="K77" s="122">
        <v>3.3698118792134787E-2</v>
      </c>
      <c r="L77" s="122">
        <v>4.0879489607851066E-2</v>
      </c>
      <c r="M77" s="122">
        <v>3.7468543257415429E-2</v>
      </c>
      <c r="N77" s="122">
        <v>3.6239191987335141E-2</v>
      </c>
      <c r="O77" s="122">
        <v>3.1117294665337171E-2</v>
      </c>
      <c r="P77" s="122">
        <v>5.1976726365917894E-2</v>
      </c>
      <c r="Q77" s="122">
        <v>4.1044005783429267E-2</v>
      </c>
      <c r="R77" s="122">
        <v>6.2341798414135979E-2</v>
      </c>
      <c r="S77" s="122">
        <v>5.3493440467278927E-2</v>
      </c>
      <c r="T77" s="122">
        <v>5.984207926893341E-2</v>
      </c>
      <c r="U77" s="122">
        <v>0.10899240558837048</v>
      </c>
      <c r="V77" s="122">
        <v>8.519110300384955E-2</v>
      </c>
      <c r="W77" s="122">
        <v>7.2541154120478027E-2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2.2034553049143292E-2</v>
      </c>
      <c r="D78" s="98">
        <v>2.2523934969023024E-2</v>
      </c>
      <c r="E78" s="98">
        <v>4.618760757677922E-2</v>
      </c>
      <c r="F78" s="98">
        <v>6.4291733962632255E-2</v>
      </c>
      <c r="G78" s="98">
        <v>7.1691827666643032E-2</v>
      </c>
      <c r="H78" s="98">
        <v>6.8680067986691892E-2</v>
      </c>
      <c r="I78" s="98">
        <v>4.6215742144926804E-2</v>
      </c>
      <c r="J78" s="98">
        <v>4.9454951815606725E-2</v>
      </c>
      <c r="K78" s="98">
        <v>2.5549532642679871E-2</v>
      </c>
      <c r="L78" s="98">
        <v>3.9910980469613964E-2</v>
      </c>
      <c r="M78" s="98">
        <v>3.5518070862305677E-2</v>
      </c>
      <c r="N78" s="98">
        <v>3.5882255443593553E-2</v>
      </c>
      <c r="O78" s="98">
        <v>2.8061191072906465E-2</v>
      </c>
      <c r="P78" s="98">
        <v>4.3877997384000361E-2</v>
      </c>
      <c r="Q78" s="98">
        <v>3.4430484265695366E-2</v>
      </c>
      <c r="R78" s="98">
        <v>5.4866174411826625E-2</v>
      </c>
      <c r="S78" s="98">
        <v>4.7396976670692412E-2</v>
      </c>
      <c r="T78" s="98">
        <v>5.662136511131724E-2</v>
      </c>
      <c r="U78" s="98">
        <v>0.10238089175132169</v>
      </c>
      <c r="V78" s="98">
        <v>7.9383489221904399E-2</v>
      </c>
      <c r="W78" s="98">
        <v>6.5523572598094382E-2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6.1297067808345953E-3</v>
      </c>
      <c r="D79" s="33">
        <v>3.9566539494058492E-3</v>
      </c>
      <c r="E79" s="33">
        <v>4.5080592976009881E-3</v>
      </c>
      <c r="F79" s="33">
        <v>5.6009740660271003E-3</v>
      </c>
      <c r="G79" s="33">
        <v>6.599374441857507E-3</v>
      </c>
      <c r="H79" s="33">
        <v>9.323797360771215E-3</v>
      </c>
      <c r="I79" s="33">
        <v>9.5632155712700277E-3</v>
      </c>
      <c r="J79" s="33">
        <v>8.7527677433346593E-3</v>
      </c>
      <c r="K79" s="33">
        <v>8.1485861494549165E-3</v>
      </c>
      <c r="L79" s="33">
        <v>9.6850913823710481E-4</v>
      </c>
      <c r="M79" s="33">
        <v>1.9504723951097513E-3</v>
      </c>
      <c r="N79" s="33">
        <v>3.5693654374158737E-4</v>
      </c>
      <c r="O79" s="33">
        <v>3.0561035924307044E-3</v>
      </c>
      <c r="P79" s="33">
        <v>8.0987289819175346E-3</v>
      </c>
      <c r="Q79" s="33">
        <v>6.6135215177338998E-3</v>
      </c>
      <c r="R79" s="33">
        <v>7.4756240023093577E-3</v>
      </c>
      <c r="S79" s="33">
        <v>6.0964637965865136E-3</v>
      </c>
      <c r="T79" s="33">
        <v>3.2207141576161714E-3</v>
      </c>
      <c r="U79" s="33">
        <v>6.6115138370487899E-3</v>
      </c>
      <c r="V79" s="33">
        <v>5.8076137819451507E-3</v>
      </c>
      <c r="W79" s="33">
        <v>7.0175815223836443E-3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3.9289019698320908</v>
      </c>
      <c r="D81" s="117">
        <f t="shared" si="28"/>
        <v>6.4945228152953254</v>
      </c>
      <c r="E81" s="117">
        <f t="shared" si="28"/>
        <v>7.4881416292963943</v>
      </c>
      <c r="F81" s="117">
        <f t="shared" si="28"/>
        <v>5.2453695956113595</v>
      </c>
      <c r="G81" s="117">
        <f t="shared" si="28"/>
        <v>3.7816977162328951</v>
      </c>
      <c r="H81" s="117">
        <f t="shared" si="28"/>
        <v>6.6822340426939189</v>
      </c>
      <c r="I81" s="117">
        <f t="shared" si="28"/>
        <v>12.304388780528942</v>
      </c>
      <c r="J81" s="117">
        <f t="shared" si="28"/>
        <v>12.348167144107595</v>
      </c>
      <c r="K81" s="117">
        <f t="shared" si="28"/>
        <v>6.8978401083814749</v>
      </c>
      <c r="L81" s="117">
        <f t="shared" si="28"/>
        <v>4.4226373878571028</v>
      </c>
      <c r="M81" s="117">
        <f t="shared" si="28"/>
        <v>3.268445593758571</v>
      </c>
      <c r="N81" s="117">
        <f t="shared" si="28"/>
        <v>4.3744501652784811</v>
      </c>
      <c r="O81" s="117">
        <f t="shared" si="28"/>
        <v>4.6826701162993967</v>
      </c>
      <c r="P81" s="117">
        <f t="shared" si="28"/>
        <v>7.0455466433857481</v>
      </c>
      <c r="Q81" s="117">
        <f t="shared" si="28"/>
        <v>5.5370707710631164</v>
      </c>
      <c r="R81" s="117">
        <f t="shared" ref="R81:V81" si="29">R82+R85+R87+R100</f>
        <v>5.4345983271721581</v>
      </c>
      <c r="S81" s="117">
        <f t="shared" si="29"/>
        <v>6.7157511372741814</v>
      </c>
      <c r="T81" s="117">
        <f t="shared" si="29"/>
        <v>6.0737927481739407</v>
      </c>
      <c r="U81" s="117">
        <f t="shared" si="29"/>
        <v>7.43584904575824</v>
      </c>
      <c r="V81" s="117">
        <f t="shared" si="29"/>
        <v>7.0444288546579026</v>
      </c>
      <c r="W81" s="117">
        <f t="shared" ref="W81" si="30">W82+W85+W87+W100</f>
        <v>4.3114303767191746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3.2720322689333603</v>
      </c>
      <c r="D82" s="122">
        <f t="shared" si="31"/>
        <v>5.3959201590462094</v>
      </c>
      <c r="E82" s="122">
        <f t="shared" si="31"/>
        <v>6.2768892943033832</v>
      </c>
      <c r="F82" s="122">
        <f t="shared" si="31"/>
        <v>4.3760464959820737</v>
      </c>
      <c r="G82" s="122">
        <f t="shared" si="31"/>
        <v>3.1327148016436737</v>
      </c>
      <c r="H82" s="122">
        <f t="shared" si="31"/>
        <v>5.4686921164507076</v>
      </c>
      <c r="I82" s="122">
        <f t="shared" si="31"/>
        <v>10.472788295485316</v>
      </c>
      <c r="J82" s="122">
        <f t="shared" si="31"/>
        <v>10.493115415926153</v>
      </c>
      <c r="K82" s="122">
        <f t="shared" si="31"/>
        <v>5.9454501351689935</v>
      </c>
      <c r="L82" s="122">
        <f t="shared" si="31"/>
        <v>3.7886907057106205</v>
      </c>
      <c r="M82" s="122">
        <f t="shared" si="31"/>
        <v>2.788722605284808</v>
      </c>
      <c r="N82" s="122">
        <f t="shared" si="31"/>
        <v>3.7312848504897018</v>
      </c>
      <c r="O82" s="122">
        <f t="shared" si="31"/>
        <v>3.980501067996193</v>
      </c>
      <c r="P82" s="122">
        <f t="shared" si="31"/>
        <v>5.962516527950493</v>
      </c>
      <c r="Q82" s="122">
        <f t="shared" si="31"/>
        <v>4.6385121126438236</v>
      </c>
      <c r="R82" s="122">
        <f t="shared" ref="R82:V82" si="32">SUM(R83:R84)</f>
        <v>4.5038708801691554</v>
      </c>
      <c r="S82" s="122">
        <f t="shared" si="32"/>
        <v>5.5295039943174782</v>
      </c>
      <c r="T82" s="122">
        <f t="shared" si="32"/>
        <v>4.9682226797670497</v>
      </c>
      <c r="U82" s="122">
        <f t="shared" si="32"/>
        <v>5.9737590274649319</v>
      </c>
      <c r="V82" s="122">
        <f t="shared" si="32"/>
        <v>5.6072254218228803</v>
      </c>
      <c r="W82" s="122">
        <f t="shared" ref="W82" si="33">SUM(W83:W84)</f>
        <v>3.2842177644373756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3.2420472899548507</v>
      </c>
      <c r="D83" s="98">
        <v>5.3475362253462553</v>
      </c>
      <c r="E83" s="98">
        <v>6.2217847522792775</v>
      </c>
      <c r="F83" s="98">
        <v>4.3382390743276922</v>
      </c>
      <c r="G83" s="98">
        <v>3.1062673140800849</v>
      </c>
      <c r="H83" s="98">
        <v>5.4231653465403449</v>
      </c>
      <c r="I83" s="98">
        <v>10.387306249754738</v>
      </c>
      <c r="J83" s="98">
        <v>10.409069344668444</v>
      </c>
      <c r="K83" s="98">
        <v>5.8987783134935565</v>
      </c>
      <c r="L83" s="98">
        <v>3.7589437396135454</v>
      </c>
      <c r="M83" s="98">
        <v>2.7670836792344624</v>
      </c>
      <c r="N83" s="98">
        <v>3.7025706817187856</v>
      </c>
      <c r="O83" s="98">
        <v>3.9501188848274635</v>
      </c>
      <c r="P83" s="98">
        <v>5.9172848784384229</v>
      </c>
      <c r="Q83" s="98">
        <v>4.6035032478482378</v>
      </c>
      <c r="R83" s="98">
        <v>4.4701426214127205</v>
      </c>
      <c r="S83" s="98">
        <v>5.4883069001979496</v>
      </c>
      <c r="T83" s="98">
        <v>4.9313658007211716</v>
      </c>
      <c r="U83" s="98">
        <v>5.9295406415653069</v>
      </c>
      <c r="V83" s="98">
        <v>5.565719546186477</v>
      </c>
      <c r="W83" s="98">
        <v>3.2599836195924667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2.998497897850954E-2</v>
      </c>
      <c r="D84" s="98">
        <v>4.8383933699954002E-2</v>
      </c>
      <c r="E84" s="98">
        <v>5.5104542024105252E-2</v>
      </c>
      <c r="F84" s="98">
        <v>3.7807421654381952E-2</v>
      </c>
      <c r="G84" s="98">
        <v>2.6447487563588581E-2</v>
      </c>
      <c r="H84" s="98">
        <v>4.5526769910363106E-2</v>
      </c>
      <c r="I84" s="98">
        <v>8.5482045730576675E-2</v>
      </c>
      <c r="J84" s="98">
        <v>8.4046071257710311E-2</v>
      </c>
      <c r="K84" s="98">
        <v>4.6671821675437354E-2</v>
      </c>
      <c r="L84" s="98">
        <v>2.9746966097075264E-2</v>
      </c>
      <c r="M84" s="98">
        <v>2.1638926050345366E-2</v>
      </c>
      <c r="N84" s="98">
        <v>2.871416877091627E-2</v>
      </c>
      <c r="O84" s="98">
        <v>3.0382183168729648E-2</v>
      </c>
      <c r="P84" s="98">
        <v>4.5231649512070364E-2</v>
      </c>
      <c r="Q84" s="98">
        <v>3.5008864795585772E-2</v>
      </c>
      <c r="R84" s="98">
        <v>3.3728258756435266E-2</v>
      </c>
      <c r="S84" s="98">
        <v>4.1197094119528904E-2</v>
      </c>
      <c r="T84" s="98">
        <v>3.6856879045878137E-2</v>
      </c>
      <c r="U84" s="98">
        <v>4.4218385899624867E-2</v>
      </c>
      <c r="V84" s="98">
        <v>4.1505875636403101E-2</v>
      </c>
      <c r="W84" s="98">
        <v>2.4234144844908878E-2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9.5903312648147287E-5</v>
      </c>
      <c r="D85" s="122">
        <f t="shared" si="34"/>
        <v>3.1309151046015119E-4</v>
      </c>
      <c r="E85" s="122">
        <f t="shared" si="34"/>
        <v>3.0515983459814634E-4</v>
      </c>
      <c r="F85" s="122">
        <f t="shared" si="34"/>
        <v>4.3866001341849494E-4</v>
      </c>
      <c r="G85" s="122">
        <f t="shared" si="34"/>
        <v>5.4544577423771201E-4</v>
      </c>
      <c r="H85" s="122">
        <f t="shared" si="34"/>
        <v>6.0866484345509892E-4</v>
      </c>
      <c r="I85" s="122">
        <f t="shared" si="34"/>
        <v>2.2007708373785683E-3</v>
      </c>
      <c r="J85" s="122">
        <f t="shared" si="34"/>
        <v>1.5421636618989088E-3</v>
      </c>
      <c r="K85" s="122">
        <f t="shared" si="34"/>
        <v>9.6631030348292863E-4</v>
      </c>
      <c r="L85" s="122">
        <f t="shared" si="34"/>
        <v>1.2111492175644804E-3</v>
      </c>
      <c r="M85" s="122">
        <f t="shared" si="34"/>
        <v>1.9904629412724196E-4</v>
      </c>
      <c r="N85" s="122">
        <f t="shared" si="34"/>
        <v>8.5689340067651048E-4</v>
      </c>
      <c r="O85" s="122">
        <f t="shared" si="34"/>
        <v>1.4513708733802757E-3</v>
      </c>
      <c r="P85" s="122">
        <f t="shared" si="34"/>
        <v>3.3228936811828674E-3</v>
      </c>
      <c r="Q85" s="122">
        <f t="shared" si="34"/>
        <v>1.5132269226984252E-3</v>
      </c>
      <c r="R85" s="122">
        <f t="shared" si="34"/>
        <v>1.49270553404074E-3</v>
      </c>
      <c r="S85" s="122">
        <f t="shared" si="34"/>
        <v>1.8247741876428927E-3</v>
      </c>
      <c r="T85" s="122">
        <f t="shared" si="34"/>
        <v>2.4521373588660407E-3</v>
      </c>
      <c r="U85" s="122">
        <f t="shared" si="34"/>
        <v>2.1083723210132198E-3</v>
      </c>
      <c r="V85" s="122">
        <f t="shared" si="34"/>
        <v>3.7565164689136333E-3</v>
      </c>
      <c r="W85" s="122">
        <f t="shared" si="34"/>
        <v>2.972412116072758E-3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9.5903312648147287E-5</v>
      </c>
      <c r="D86" s="98">
        <v>3.1309151046015119E-4</v>
      </c>
      <c r="E86" s="98">
        <v>3.0515983459814634E-4</v>
      </c>
      <c r="F86" s="98">
        <v>4.3866001341849494E-4</v>
      </c>
      <c r="G86" s="98">
        <v>5.4544577423771201E-4</v>
      </c>
      <c r="H86" s="98">
        <v>6.0866484345509892E-4</v>
      </c>
      <c r="I86" s="98">
        <v>2.2007708373785683E-3</v>
      </c>
      <c r="J86" s="98">
        <v>1.5421636618989088E-3</v>
      </c>
      <c r="K86" s="98">
        <v>9.6631030348292863E-4</v>
      </c>
      <c r="L86" s="98">
        <v>1.2111492175644804E-3</v>
      </c>
      <c r="M86" s="98">
        <v>1.9904629412724196E-4</v>
      </c>
      <c r="N86" s="98">
        <v>8.5689340067651048E-4</v>
      </c>
      <c r="O86" s="98">
        <v>1.4513708733802757E-3</v>
      </c>
      <c r="P86" s="98">
        <v>3.3228936811828674E-3</v>
      </c>
      <c r="Q86" s="98">
        <v>1.5132269226984252E-3</v>
      </c>
      <c r="R86" s="98">
        <v>1.49270553404074E-3</v>
      </c>
      <c r="S86" s="98">
        <v>1.8247741876428927E-3</v>
      </c>
      <c r="T86" s="98">
        <v>2.4521373588660407E-3</v>
      </c>
      <c r="U86" s="98">
        <v>2.1083723210132198E-3</v>
      </c>
      <c r="V86" s="98">
        <v>3.7565164689136333E-3</v>
      </c>
      <c r="W86" s="98">
        <v>2.972412116072758E-3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0.39329251997312187</v>
      </c>
      <c r="D87" s="122">
        <v>0.68352672863067976</v>
      </c>
      <c r="E87" s="122">
        <v>0.76578951479814705</v>
      </c>
      <c r="F87" s="122">
        <v>0.55038810399353233</v>
      </c>
      <c r="G87" s="122">
        <v>0.42107151497162171</v>
      </c>
      <c r="H87" s="122">
        <v>0.7747399913420514</v>
      </c>
      <c r="I87" s="122">
        <v>1.1962801795373914</v>
      </c>
      <c r="J87" s="122">
        <v>1.2042195415627492</v>
      </c>
      <c r="K87" s="122">
        <v>0.64161110078976036</v>
      </c>
      <c r="L87" s="122">
        <v>0.41181388661047974</v>
      </c>
      <c r="M87" s="122">
        <v>0.31226357374994035</v>
      </c>
      <c r="N87" s="122">
        <v>0.42526761091119036</v>
      </c>
      <c r="O87" s="122">
        <v>0.46566076425472891</v>
      </c>
      <c r="P87" s="122">
        <v>0.71527094041032202</v>
      </c>
      <c r="Q87" s="122">
        <v>0.58169269808180457</v>
      </c>
      <c r="R87" s="122">
        <v>0.58991146813408979</v>
      </c>
      <c r="S87" s="122">
        <v>0.75748807435581589</v>
      </c>
      <c r="T87" s="122">
        <v>0.71291310853658174</v>
      </c>
      <c r="U87" s="122">
        <v>0.92955725384666343</v>
      </c>
      <c r="V87" s="122">
        <v>0.93035336196879137</v>
      </c>
      <c r="W87" s="122">
        <v>0.65228467525569001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0.33416346529054136</v>
      </c>
      <c r="D88" s="98">
        <v>0.60913656646441661</v>
      </c>
      <c r="E88" s="98">
        <v>0.6884424411986062</v>
      </c>
      <c r="F88" s="98">
        <v>0.48932734041823928</v>
      </c>
      <c r="G88" s="98">
        <v>0.37069043475619579</v>
      </c>
      <c r="H88" s="98">
        <v>0.68752173328391364</v>
      </c>
      <c r="I88" s="98">
        <v>1.1238909812853537</v>
      </c>
      <c r="J88" s="98">
        <v>1.1492510363148258</v>
      </c>
      <c r="K88" s="98">
        <v>0.59286130019520655</v>
      </c>
      <c r="L88" s="98">
        <v>0.36831514310534286</v>
      </c>
      <c r="M88" s="98">
        <v>0.25981703952230256</v>
      </c>
      <c r="N88" s="98">
        <v>0.38705497963239743</v>
      </c>
      <c r="O88" s="98">
        <v>0.42414632366750338</v>
      </c>
      <c r="P88" s="98">
        <v>0.63293512984781652</v>
      </c>
      <c r="Q88" s="98">
        <v>0.48954540779925576</v>
      </c>
      <c r="R88" s="98">
        <v>0.53496376360535725</v>
      </c>
      <c r="S88" s="98">
        <v>0.69303512719433269</v>
      </c>
      <c r="T88" s="98">
        <v>0.69285972625391468</v>
      </c>
      <c r="U88" s="98">
        <v>0.74616415727541252</v>
      </c>
      <c r="V88" s="98">
        <v>0.79220541116284582</v>
      </c>
      <c r="W88" s="98">
        <v>0.57867731833909231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5.9129054682580486E-2</v>
      </c>
      <c r="D96" s="101">
        <v>7.4390162166263124E-2</v>
      </c>
      <c r="E96" s="101">
        <v>7.7347073599540878E-2</v>
      </c>
      <c r="F96" s="101">
        <v>6.1060763575293019E-2</v>
      </c>
      <c r="G96" s="101">
        <v>5.0381080215425908E-2</v>
      </c>
      <c r="H96" s="101">
        <v>8.7218258058137724E-2</v>
      </c>
      <c r="I96" s="101">
        <v>7.2389198252037781E-2</v>
      </c>
      <c r="J96" s="101">
        <v>5.4968505247923419E-2</v>
      </c>
      <c r="K96" s="101">
        <v>4.8749800594553826E-2</v>
      </c>
      <c r="L96" s="101">
        <v>4.3498743505136869E-2</v>
      </c>
      <c r="M96" s="101">
        <v>5.2446534227637787E-2</v>
      </c>
      <c r="N96" s="101">
        <v>3.821263127879293E-2</v>
      </c>
      <c r="O96" s="101">
        <v>4.1514440587225518E-2</v>
      </c>
      <c r="P96" s="101">
        <v>8.2335810562505496E-2</v>
      </c>
      <c r="Q96" s="101">
        <v>9.2147290282548769E-2</v>
      </c>
      <c r="R96" s="101">
        <v>5.4947704528732488E-2</v>
      </c>
      <c r="S96" s="101">
        <v>6.4452947161483254E-2</v>
      </c>
      <c r="T96" s="101">
        <v>2.0053382282667117E-2</v>
      </c>
      <c r="U96" s="101">
        <v>0.18339309657125086</v>
      </c>
      <c r="V96" s="101">
        <v>0.13814795080594555</v>
      </c>
      <c r="W96" s="101">
        <v>7.3607356916597741E-2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0.26348127761296081</v>
      </c>
      <c r="D100" s="122">
        <v>0.41476283610797643</v>
      </c>
      <c r="E100" s="122">
        <v>0.44515766036026616</v>
      </c>
      <c r="F100" s="122">
        <v>0.31849633562233537</v>
      </c>
      <c r="G100" s="122">
        <v>0.22736595384336203</v>
      </c>
      <c r="H100" s="122">
        <v>0.43819327005770559</v>
      </c>
      <c r="I100" s="122">
        <v>0.63311953466885662</v>
      </c>
      <c r="J100" s="122">
        <v>0.64929002295679439</v>
      </c>
      <c r="K100" s="122">
        <v>0.30981256211923791</v>
      </c>
      <c r="L100" s="122">
        <v>0.22092164631843714</v>
      </c>
      <c r="M100" s="122">
        <v>0.16726036842969585</v>
      </c>
      <c r="N100" s="122">
        <v>0.21704081047691212</v>
      </c>
      <c r="O100" s="122">
        <v>0.23505691317509464</v>
      </c>
      <c r="P100" s="122">
        <v>0.36443628134374983</v>
      </c>
      <c r="Q100" s="122">
        <v>0.31535273341479048</v>
      </c>
      <c r="R100" s="122">
        <v>0.33932327333487244</v>
      </c>
      <c r="S100" s="122">
        <v>0.42693429441324438</v>
      </c>
      <c r="T100" s="122">
        <v>0.39020482251144273</v>
      </c>
      <c r="U100" s="122">
        <v>0.53042439212563131</v>
      </c>
      <c r="V100" s="122">
        <v>0.50309355439731707</v>
      </c>
      <c r="W100" s="122">
        <v>0.37195552491003636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0.10693500948379682</v>
      </c>
      <c r="D101" s="98">
        <v>0.13180212942319453</v>
      </c>
      <c r="E101" s="98">
        <v>0.21691228540225896</v>
      </c>
      <c r="F101" s="98">
        <v>0.14132387668861199</v>
      </c>
      <c r="G101" s="98">
        <v>9.9462682290279658E-2</v>
      </c>
      <c r="H101" s="98">
        <v>0.19616413041034139</v>
      </c>
      <c r="I101" s="98">
        <v>0.37605398675307056</v>
      </c>
      <c r="J101" s="98">
        <v>0.42117297929030351</v>
      </c>
      <c r="K101" s="98">
        <v>0.16365909433846304</v>
      </c>
      <c r="L101" s="98">
        <v>0.14611304998316485</v>
      </c>
      <c r="M101" s="98">
        <v>9.3999605413497847E-2</v>
      </c>
      <c r="N101" s="98">
        <v>0.12967551566292024</v>
      </c>
      <c r="O101" s="98">
        <v>0.11326285869567874</v>
      </c>
      <c r="P101" s="98">
        <v>0.13473072106952222</v>
      </c>
      <c r="Q101" s="98">
        <v>0.10513588260307571</v>
      </c>
      <c r="R101" s="98">
        <v>0.13220055153286128</v>
      </c>
      <c r="S101" s="98">
        <v>0.20278715344521572</v>
      </c>
      <c r="T101" s="98">
        <v>0.23748988151096001</v>
      </c>
      <c r="U101" s="98">
        <v>0.22788601047740031</v>
      </c>
      <c r="V101" s="98">
        <v>0.22926491011415037</v>
      </c>
      <c r="W101" s="98">
        <v>0.14738623184006086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1.1410630157144856E-2</v>
      </c>
      <c r="D102" s="98">
        <v>0</v>
      </c>
      <c r="E102" s="98">
        <v>2.4142990259122445E-2</v>
      </c>
      <c r="F102" s="98">
        <v>1.8888931827797561E-2</v>
      </c>
      <c r="G102" s="98">
        <v>1.2518970795843611E-2</v>
      </c>
      <c r="H102" s="98">
        <v>2.2919901669240635E-2</v>
      </c>
      <c r="I102" s="98">
        <v>2.1351800850451932E-2</v>
      </c>
      <c r="J102" s="98">
        <v>3.6335195468294348E-2</v>
      </c>
      <c r="K102" s="98">
        <v>2.4177999460695859E-2</v>
      </c>
      <c r="L102" s="98">
        <v>1.254729459145839E-2</v>
      </c>
      <c r="M102" s="98">
        <v>9.9787697526371889E-3</v>
      </c>
      <c r="N102" s="98">
        <v>6.2514652487161487E-3</v>
      </c>
      <c r="O102" s="98">
        <v>1.6982614372813589E-2</v>
      </c>
      <c r="P102" s="98">
        <v>7.5346203409918766E-2</v>
      </c>
      <c r="Q102" s="98">
        <v>6.9437303599824987E-2</v>
      </c>
      <c r="R102" s="98">
        <v>5.878565433480349E-2</v>
      </c>
      <c r="S102" s="98">
        <v>3.5296376948577748E-2</v>
      </c>
      <c r="T102" s="98">
        <v>2.0755124820375732E-2</v>
      </c>
      <c r="U102" s="98">
        <v>2.0447124600815922E-2</v>
      </c>
      <c r="V102" s="98">
        <v>1.4068839577702176E-3</v>
      </c>
      <c r="W102" s="98">
        <v>8.8388204399687104E-4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0.14513563797201914</v>
      </c>
      <c r="D103" s="33">
        <v>0.2829607066847819</v>
      </c>
      <c r="E103" s="33">
        <v>0.20410238469888475</v>
      </c>
      <c r="F103" s="33">
        <v>0.15828352710592583</v>
      </c>
      <c r="G103" s="33">
        <v>0.11538430075723877</v>
      </c>
      <c r="H103" s="33">
        <v>0.21910923797812357</v>
      </c>
      <c r="I103" s="33">
        <v>0.23571374706533416</v>
      </c>
      <c r="J103" s="33">
        <v>0.19178184819819658</v>
      </c>
      <c r="K103" s="33">
        <v>0.12197546832007902</v>
      </c>
      <c r="L103" s="33">
        <v>6.2261301743813884E-2</v>
      </c>
      <c r="M103" s="33">
        <v>6.3281993263560821E-2</v>
      </c>
      <c r="N103" s="33">
        <v>8.1113829565275741E-2</v>
      </c>
      <c r="O103" s="33">
        <v>0.10481144010660233</v>
      </c>
      <c r="P103" s="33">
        <v>0.15435935686430882</v>
      </c>
      <c r="Q103" s="33">
        <v>0.14077954721188979</v>
      </c>
      <c r="R103" s="33">
        <v>0.14833706746720771</v>
      </c>
      <c r="S103" s="33">
        <v>0.18885076401945092</v>
      </c>
      <c r="T103" s="33">
        <v>0.13195981618010702</v>
      </c>
      <c r="U103" s="33">
        <v>0.28209125704741506</v>
      </c>
      <c r="V103" s="33">
        <v>0.27242176032539644</v>
      </c>
      <c r="W103" s="33">
        <v>0.22368541102597866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12.841436863095041</v>
      </c>
      <c r="D124" s="117">
        <f t="shared" si="42"/>
        <v>9.0485254899311443</v>
      </c>
      <c r="E124" s="117">
        <f t="shared" si="42"/>
        <v>8.400300163085852</v>
      </c>
      <c r="F124" s="117">
        <f t="shared" si="42"/>
        <v>9.5851094712384661</v>
      </c>
      <c r="G124" s="117">
        <f t="shared" si="42"/>
        <v>5.7534173359499166</v>
      </c>
      <c r="H124" s="117">
        <f t="shared" si="42"/>
        <v>7.5241439817253726</v>
      </c>
      <c r="I124" s="117">
        <f t="shared" si="42"/>
        <v>3.4010156353956424</v>
      </c>
      <c r="J124" s="117">
        <f t="shared" si="42"/>
        <v>5.9284570203026039</v>
      </c>
      <c r="K124" s="117">
        <f t="shared" si="42"/>
        <v>3.8745546420630546</v>
      </c>
      <c r="L124" s="117">
        <f t="shared" si="42"/>
        <v>7.17508803400281</v>
      </c>
      <c r="M124" s="117">
        <f t="shared" si="42"/>
        <v>6.9083853484344484</v>
      </c>
      <c r="N124" s="117">
        <f t="shared" si="42"/>
        <v>6.3421645590464895</v>
      </c>
      <c r="O124" s="117">
        <f t="shared" si="42"/>
        <v>5.8340091187390568</v>
      </c>
      <c r="P124" s="117">
        <f t="shared" si="42"/>
        <v>3.0582449452132847</v>
      </c>
      <c r="Q124" s="117">
        <f t="shared" si="42"/>
        <v>4.2749065369706045</v>
      </c>
      <c r="R124" s="117">
        <f t="shared" ref="R124:V124" si="43">R125+R128+R130+R139</f>
        <v>6.6542472554978893</v>
      </c>
      <c r="S124" s="117">
        <f t="shared" si="43"/>
        <v>10.263240544992257</v>
      </c>
      <c r="T124" s="117">
        <f t="shared" si="43"/>
        <v>6.1670954413495824</v>
      </c>
      <c r="U124" s="117">
        <f t="shared" si="43"/>
        <v>9.2625771666815542</v>
      </c>
      <c r="V124" s="117">
        <f t="shared" si="43"/>
        <v>4.622417865117133</v>
      </c>
      <c r="W124" s="117">
        <f t="shared" ref="W124" si="44">W125+W128+W130+W139</f>
        <v>3.4191862868765099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10.693365993576334</v>
      </c>
      <c r="D125" s="122">
        <f t="shared" si="45"/>
        <v>7.537306611744083</v>
      </c>
      <c r="E125" s="122">
        <f t="shared" si="45"/>
        <v>7.0206659429384191</v>
      </c>
      <c r="F125" s="122">
        <f t="shared" si="45"/>
        <v>7.9675099972951431</v>
      </c>
      <c r="G125" s="122">
        <f t="shared" si="45"/>
        <v>4.7808566242965673</v>
      </c>
      <c r="H125" s="122">
        <f t="shared" si="45"/>
        <v>6.1923320914471827</v>
      </c>
      <c r="I125" s="122">
        <f t="shared" si="45"/>
        <v>2.8907646625186731</v>
      </c>
      <c r="J125" s="122">
        <f t="shared" si="45"/>
        <v>5.0275416424892221</v>
      </c>
      <c r="K125" s="122">
        <f t="shared" si="45"/>
        <v>3.3247897774768527</v>
      </c>
      <c r="L125" s="122">
        <f t="shared" si="45"/>
        <v>6.147751036204026</v>
      </c>
      <c r="M125" s="122">
        <f t="shared" si="45"/>
        <v>5.8969728890988966</v>
      </c>
      <c r="N125" s="122">
        <f t="shared" si="45"/>
        <v>5.4070590235191025</v>
      </c>
      <c r="O125" s="122">
        <f t="shared" si="45"/>
        <v>4.9657376549414725</v>
      </c>
      <c r="P125" s="122">
        <f t="shared" si="45"/>
        <v>2.5861397525498813</v>
      </c>
      <c r="Q125" s="122">
        <f t="shared" si="45"/>
        <v>3.5734014745734379</v>
      </c>
      <c r="R125" s="122">
        <f t="shared" ref="R125:V125" si="46">SUM(R126:R127)</f>
        <v>5.5084216385370457</v>
      </c>
      <c r="S125" s="122">
        <f t="shared" si="46"/>
        <v>8.4439385662712443</v>
      </c>
      <c r="T125" s="122">
        <f t="shared" si="46"/>
        <v>5.0676271569434039</v>
      </c>
      <c r="U125" s="122">
        <f t="shared" si="46"/>
        <v>7.4527408824556156</v>
      </c>
      <c r="V125" s="122">
        <f t="shared" si="46"/>
        <v>3.6763800117622352</v>
      </c>
      <c r="W125" s="122">
        <f t="shared" ref="W125" si="47">SUM(W126:W127)</f>
        <v>2.6010599469085656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10.644143328788736</v>
      </c>
      <c r="D126" s="98">
        <v>7.5033618056844018</v>
      </c>
      <c r="E126" s="98">
        <v>6.9897130130477771</v>
      </c>
      <c r="F126" s="98">
        <v>7.9329425037728329</v>
      </c>
      <c r="G126" s="98">
        <v>4.7605902340795287</v>
      </c>
      <c r="H126" s="98">
        <v>6.166448822290036</v>
      </c>
      <c r="I126" s="98">
        <v>2.8789186722456259</v>
      </c>
      <c r="J126" s="98">
        <v>5.0073262856748304</v>
      </c>
      <c r="K126" s="98">
        <v>3.3116885445619944</v>
      </c>
      <c r="L126" s="98">
        <v>6.1235213331133425</v>
      </c>
      <c r="M126" s="98">
        <v>5.8740051768113641</v>
      </c>
      <c r="N126" s="98">
        <v>5.3861736021273439</v>
      </c>
      <c r="O126" s="98">
        <v>4.946713927679574</v>
      </c>
      <c r="P126" s="98">
        <v>2.576293176595029</v>
      </c>
      <c r="Q126" s="98">
        <v>3.5598653870206656</v>
      </c>
      <c r="R126" s="98">
        <v>5.4877185862927655</v>
      </c>
      <c r="S126" s="98">
        <v>8.4123655310118206</v>
      </c>
      <c r="T126" s="98">
        <v>5.0487600170071127</v>
      </c>
      <c r="U126" s="98">
        <v>7.4250554354355973</v>
      </c>
      <c r="V126" s="98">
        <v>3.6627227913966767</v>
      </c>
      <c r="W126" s="98">
        <v>2.591427837533463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4.9222664787597459E-2</v>
      </c>
      <c r="D127" s="98">
        <v>3.3944806059681636E-2</v>
      </c>
      <c r="E127" s="98">
        <v>3.0952929890641578E-2</v>
      </c>
      <c r="F127" s="98">
        <v>3.4567493522309853E-2</v>
      </c>
      <c r="G127" s="98">
        <v>2.0266390217038726E-2</v>
      </c>
      <c r="H127" s="98">
        <v>2.5883269157146612E-2</v>
      </c>
      <c r="I127" s="98">
        <v>1.1845990273047087E-2</v>
      </c>
      <c r="J127" s="98">
        <v>2.0215356814391447E-2</v>
      </c>
      <c r="K127" s="98">
        <v>1.3101232914858117E-2</v>
      </c>
      <c r="L127" s="98">
        <v>2.4229703090683539E-2</v>
      </c>
      <c r="M127" s="98">
        <v>2.2967712287532315E-2</v>
      </c>
      <c r="N127" s="98">
        <v>2.0885421391759012E-2</v>
      </c>
      <c r="O127" s="98">
        <v>1.9023727261898785E-2</v>
      </c>
      <c r="P127" s="98">
        <v>9.8465759548522127E-3</v>
      </c>
      <c r="Q127" s="98">
        <v>1.3536087552772443E-2</v>
      </c>
      <c r="R127" s="98">
        <v>2.0703052244280103E-2</v>
      </c>
      <c r="S127" s="98">
        <v>3.1573035259423531E-2</v>
      </c>
      <c r="T127" s="98">
        <v>1.8867139936291469E-2</v>
      </c>
      <c r="U127" s="98">
        <v>2.7685447020017892E-2</v>
      </c>
      <c r="V127" s="98">
        <v>1.3657220365558477E-2</v>
      </c>
      <c r="W127" s="98">
        <v>9.6321093751025877E-3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3.2881135765079069E-4</v>
      </c>
      <c r="D128" s="122">
        <f t="shared" si="48"/>
        <v>4.083802310349799E-4</v>
      </c>
      <c r="E128" s="122">
        <f t="shared" si="48"/>
        <v>3.5823111018043274E-4</v>
      </c>
      <c r="F128" s="122">
        <f t="shared" si="48"/>
        <v>8.3744184379894507E-4</v>
      </c>
      <c r="G128" s="122">
        <f t="shared" si="48"/>
        <v>7.7160621721432431E-4</v>
      </c>
      <c r="H128" s="122">
        <f t="shared" si="48"/>
        <v>6.0866484345509892E-4</v>
      </c>
      <c r="I128" s="122">
        <f t="shared" si="48"/>
        <v>6.3636747104922457E-4</v>
      </c>
      <c r="J128" s="122">
        <f t="shared" si="48"/>
        <v>7.9767085960288366E-4</v>
      </c>
      <c r="K128" s="122">
        <f t="shared" si="48"/>
        <v>5.8243360757875156E-4</v>
      </c>
      <c r="L128" s="122">
        <f t="shared" si="48"/>
        <v>1.9746998112464349E-3</v>
      </c>
      <c r="M128" s="122">
        <f t="shared" si="48"/>
        <v>4.1618770590241502E-4</v>
      </c>
      <c r="N128" s="122">
        <f t="shared" si="48"/>
        <v>1.2477570571254454E-3</v>
      </c>
      <c r="O128" s="122">
        <f t="shared" si="48"/>
        <v>1.7738977341314481E-3</v>
      </c>
      <c r="P128" s="122">
        <f t="shared" si="48"/>
        <v>1.4895730294957684E-3</v>
      </c>
      <c r="Q128" s="122">
        <f t="shared" si="48"/>
        <v>1.1900134052288587E-3</v>
      </c>
      <c r="R128" s="122">
        <f t="shared" si="48"/>
        <v>1.794422610070251E-3</v>
      </c>
      <c r="S128" s="122">
        <f t="shared" si="48"/>
        <v>2.7768302855435321E-3</v>
      </c>
      <c r="T128" s="122">
        <f t="shared" si="48"/>
        <v>2.4951573125303566E-3</v>
      </c>
      <c r="U128" s="122">
        <f t="shared" si="48"/>
        <v>2.527158603954202E-3</v>
      </c>
      <c r="V128" s="122">
        <f t="shared" si="48"/>
        <v>2.5585722406380263E-3</v>
      </c>
      <c r="W128" s="122">
        <f t="shared" si="48"/>
        <v>2.3046963508680076E-3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3.2881135765079069E-4</v>
      </c>
      <c r="D129" s="98">
        <v>4.083802310349799E-4</v>
      </c>
      <c r="E129" s="98">
        <v>3.5823111018043274E-4</v>
      </c>
      <c r="F129" s="98">
        <v>8.3744184379894507E-4</v>
      </c>
      <c r="G129" s="98">
        <v>7.7160621721432431E-4</v>
      </c>
      <c r="H129" s="98">
        <v>6.0866484345509892E-4</v>
      </c>
      <c r="I129" s="98">
        <v>6.3636747104922457E-4</v>
      </c>
      <c r="J129" s="98">
        <v>7.9767085960288366E-4</v>
      </c>
      <c r="K129" s="98">
        <v>5.8243360757875156E-4</v>
      </c>
      <c r="L129" s="98">
        <v>1.9746998112464349E-3</v>
      </c>
      <c r="M129" s="98">
        <v>4.1618770590241502E-4</v>
      </c>
      <c r="N129" s="98">
        <v>1.2477570571254454E-3</v>
      </c>
      <c r="O129" s="98">
        <v>1.7738977341314481E-3</v>
      </c>
      <c r="P129" s="98">
        <v>1.4895730294957684E-3</v>
      </c>
      <c r="Q129" s="98">
        <v>1.1900134052288587E-3</v>
      </c>
      <c r="R129" s="98">
        <v>1.794422610070251E-3</v>
      </c>
      <c r="S129" s="98">
        <v>2.7768302855435321E-3</v>
      </c>
      <c r="T129" s="98">
        <v>2.4951573125303566E-3</v>
      </c>
      <c r="U129" s="98">
        <v>2.527158603954202E-3</v>
      </c>
      <c r="V129" s="98">
        <v>2.5585722406380263E-3</v>
      </c>
      <c r="W129" s="98">
        <v>2.3046963508680076E-3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1.2858407537330425</v>
      </c>
      <c r="D130" s="122">
        <v>0.95244269667169312</v>
      </c>
      <c r="E130" s="122">
        <v>0.86104398901074752</v>
      </c>
      <c r="F130" s="122">
        <v>1.0123323714856503</v>
      </c>
      <c r="G130" s="122">
        <v>0.64349968910891187</v>
      </c>
      <c r="H130" s="122">
        <v>0.87416788458216943</v>
      </c>
      <c r="I130" s="122">
        <v>0.33222200269203334</v>
      </c>
      <c r="J130" s="122">
        <v>0.58111577441780082</v>
      </c>
      <c r="K130" s="122">
        <v>0.36172297260214414</v>
      </c>
      <c r="L130" s="122">
        <v>0.66992253373213706</v>
      </c>
      <c r="M130" s="122">
        <v>0.66216739939266067</v>
      </c>
      <c r="N130" s="122">
        <v>0.61921971593334268</v>
      </c>
      <c r="O130" s="122">
        <v>0.58191093258967763</v>
      </c>
      <c r="P130" s="122">
        <v>0.31077130523036844</v>
      </c>
      <c r="Q130" s="122">
        <v>0.45109408589958594</v>
      </c>
      <c r="R130" s="122">
        <v>0.72536503572676858</v>
      </c>
      <c r="S130" s="122">
        <v>1.1618672060419761</v>
      </c>
      <c r="T130" s="122">
        <v>0.71159469007949561</v>
      </c>
      <c r="U130" s="122">
        <v>1.1534187092140482</v>
      </c>
      <c r="V130" s="122">
        <v>0.61066270611397211</v>
      </c>
      <c r="W130" s="122">
        <v>0.51783864520405543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1.2057659830696836</v>
      </c>
      <c r="D131" s="98">
        <v>0.94713613292403365</v>
      </c>
      <c r="E131" s="98">
        <v>0.83906928850124096</v>
      </c>
      <c r="F131" s="98">
        <v>0.95298894188591232</v>
      </c>
      <c r="G131" s="98">
        <v>0.64349968910891187</v>
      </c>
      <c r="H131" s="98">
        <v>0.85552581415752926</v>
      </c>
      <c r="I131" s="98">
        <v>0.30952602144487107</v>
      </c>
      <c r="J131" s="98">
        <v>0.54984519849880387</v>
      </c>
      <c r="K131" s="98">
        <v>0.33177545111997497</v>
      </c>
      <c r="L131" s="98">
        <v>0.63118708238768662</v>
      </c>
      <c r="M131" s="98">
        <v>0.65662494230551283</v>
      </c>
      <c r="N131" s="98">
        <v>0.61423919320487075</v>
      </c>
      <c r="O131" s="98">
        <v>0.57292584324414586</v>
      </c>
      <c r="P131" s="98">
        <v>0.28378859577636384</v>
      </c>
      <c r="Q131" s="98">
        <v>0.42278283930604194</v>
      </c>
      <c r="R131" s="98">
        <v>0.69170108711888767</v>
      </c>
      <c r="S131" s="98">
        <v>1.1246013758829057</v>
      </c>
      <c r="T131" s="98">
        <v>0.65766079498861263</v>
      </c>
      <c r="U131" s="98">
        <v>1.1534187092140482</v>
      </c>
      <c r="V131" s="98">
        <v>0.61066270611397211</v>
      </c>
      <c r="W131" s="98">
        <v>0.48261226725111223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8.0074770663358996E-2</v>
      </c>
      <c r="D135" s="101">
        <v>5.306563747659458E-3</v>
      </c>
      <c r="E135" s="101">
        <v>2.1974700509506614E-2</v>
      </c>
      <c r="F135" s="101">
        <v>5.9343429599737887E-2</v>
      </c>
      <c r="G135" s="101">
        <v>0</v>
      </c>
      <c r="H135" s="101">
        <v>1.8642070424640125E-2</v>
      </c>
      <c r="I135" s="101">
        <v>2.2695981247162288E-2</v>
      </c>
      <c r="J135" s="101">
        <v>3.1270575918996957E-2</v>
      </c>
      <c r="K135" s="101">
        <v>2.9947521482169198E-2</v>
      </c>
      <c r="L135" s="101">
        <v>3.8735451344450396E-2</v>
      </c>
      <c r="M135" s="101">
        <v>5.5424570871478417E-3</v>
      </c>
      <c r="N135" s="101">
        <v>4.980522728471889E-3</v>
      </c>
      <c r="O135" s="101">
        <v>8.9850893455317785E-3</v>
      </c>
      <c r="P135" s="101">
        <v>2.6982709454004609E-2</v>
      </c>
      <c r="Q135" s="101">
        <v>2.8311246593544025E-2</v>
      </c>
      <c r="R135" s="101">
        <v>3.3663948607880863E-2</v>
      </c>
      <c r="S135" s="101">
        <v>3.7265830159070472E-2</v>
      </c>
      <c r="T135" s="101">
        <v>5.3933895090882929E-2</v>
      </c>
      <c r="U135" s="101">
        <v>0</v>
      </c>
      <c r="V135" s="101">
        <v>0</v>
      </c>
      <c r="W135" s="101">
        <v>3.52263779529432E-2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0.86190130442801294</v>
      </c>
      <c r="D139" s="122">
        <v>0.5583678012843345</v>
      </c>
      <c r="E139" s="122">
        <v>0.51823200002650482</v>
      </c>
      <c r="F139" s="122">
        <v>0.60442966061387382</v>
      </c>
      <c r="G139" s="122">
        <v>0.32828941632722292</v>
      </c>
      <c r="H139" s="122">
        <v>0.4570353408525657</v>
      </c>
      <c r="I139" s="122">
        <v>0.17739260271388649</v>
      </c>
      <c r="J139" s="122">
        <v>0.31900193253597853</v>
      </c>
      <c r="K139" s="122">
        <v>0.18745945837647912</v>
      </c>
      <c r="L139" s="122">
        <v>0.35543976425539958</v>
      </c>
      <c r="M139" s="122">
        <v>0.34882887223698894</v>
      </c>
      <c r="N139" s="122">
        <v>0.31463806253691784</v>
      </c>
      <c r="O139" s="122">
        <v>0.28458663347377505</v>
      </c>
      <c r="P139" s="122">
        <v>0.15984431440353913</v>
      </c>
      <c r="Q139" s="122">
        <v>0.2492209630923517</v>
      </c>
      <c r="R139" s="122">
        <v>0.4186661586240053</v>
      </c>
      <c r="S139" s="122">
        <v>0.65465794239349284</v>
      </c>
      <c r="T139" s="122">
        <v>0.38537843701415259</v>
      </c>
      <c r="U139" s="122">
        <v>0.65389041640793577</v>
      </c>
      <c r="V139" s="122">
        <v>0.33281657500028794</v>
      </c>
      <c r="W139" s="122">
        <v>0.29798299841302078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6.299618732590391E-2</v>
      </c>
      <c r="D140" s="98">
        <v>0</v>
      </c>
      <c r="E140" s="98">
        <v>5.48598549743433E-2</v>
      </c>
      <c r="F140" s="98">
        <v>6.4495760648861408E-2</v>
      </c>
      <c r="G140" s="98">
        <v>3.2155582245775728E-2</v>
      </c>
      <c r="H140" s="98">
        <v>4.3347331762157236E-2</v>
      </c>
      <c r="I140" s="98">
        <v>1.4720354169936145E-2</v>
      </c>
      <c r="J140" s="98">
        <v>5.0782301113267772E-2</v>
      </c>
      <c r="K140" s="98">
        <v>3.103193669911921E-2</v>
      </c>
      <c r="L140" s="98">
        <v>5.9537162782577459E-2</v>
      </c>
      <c r="M140" s="98">
        <v>4.7545902939036024E-2</v>
      </c>
      <c r="N140" s="98">
        <v>2.2574735620363873E-2</v>
      </c>
      <c r="O140" s="98">
        <v>3.9710952666193657E-2</v>
      </c>
      <c r="P140" s="98">
        <v>5.2425351887160306E-2</v>
      </c>
      <c r="Q140" s="98">
        <v>8.2324324536544632E-2</v>
      </c>
      <c r="R140" s="98">
        <v>0.1187949014747658</v>
      </c>
      <c r="S140" s="98">
        <v>0.10313738931450978</v>
      </c>
      <c r="T140" s="98">
        <v>5.2302914547346847E-2</v>
      </c>
      <c r="U140" s="98">
        <v>4.4145948262138947E-2</v>
      </c>
      <c r="V140" s="98">
        <v>1.7379154772455632E-3</v>
      </c>
      <c r="W140" s="98">
        <v>1.1490466571959326E-3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0.79890511710210899</v>
      </c>
      <c r="D141" s="33">
        <v>0.5583678012843345</v>
      </c>
      <c r="E141" s="33">
        <v>0.46337214505216157</v>
      </c>
      <c r="F141" s="33">
        <v>0.5399338999650124</v>
      </c>
      <c r="G141" s="33">
        <v>0.29613383408144717</v>
      </c>
      <c r="H141" s="33">
        <v>0.41368800909040848</v>
      </c>
      <c r="I141" s="33">
        <v>0.16267224854395035</v>
      </c>
      <c r="J141" s="33">
        <v>0.26821963142271077</v>
      </c>
      <c r="K141" s="33">
        <v>0.1564275216773599</v>
      </c>
      <c r="L141" s="33">
        <v>0.2959026014728221</v>
      </c>
      <c r="M141" s="33">
        <v>0.3012829692979529</v>
      </c>
      <c r="N141" s="33">
        <v>0.29206332691655396</v>
      </c>
      <c r="O141" s="33">
        <v>0.24487568080758138</v>
      </c>
      <c r="P141" s="33">
        <v>0.10741896251637882</v>
      </c>
      <c r="Q141" s="33">
        <v>0.16689663855580708</v>
      </c>
      <c r="R141" s="33">
        <v>0.29987125714923951</v>
      </c>
      <c r="S141" s="33">
        <v>0.55152055307898307</v>
      </c>
      <c r="T141" s="33">
        <v>0.33307552246680572</v>
      </c>
      <c r="U141" s="33">
        <v>0.60974446814579686</v>
      </c>
      <c r="V141" s="33">
        <v>0.33107865952304238</v>
      </c>
      <c r="W141" s="33">
        <v>0.29683395175582483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0.46415427482551685</v>
      </c>
      <c r="D161" s="117">
        <f t="shared" si="54"/>
        <v>0.44092919732058905</v>
      </c>
      <c r="E161" s="117">
        <f t="shared" si="54"/>
        <v>0.49426277369122723</v>
      </c>
      <c r="F161" s="117">
        <f t="shared" si="54"/>
        <v>0.48543071784991737</v>
      </c>
      <c r="G161" s="117">
        <f t="shared" si="54"/>
        <v>0.67444076788490737</v>
      </c>
      <c r="H161" s="117">
        <f t="shared" si="54"/>
        <v>0.99125950004778196</v>
      </c>
      <c r="I161" s="117">
        <f t="shared" si="54"/>
        <v>1.5931761958811725</v>
      </c>
      <c r="J161" s="117">
        <f t="shared" si="54"/>
        <v>1.731571286600285</v>
      </c>
      <c r="K161" s="117">
        <f t="shared" si="54"/>
        <v>0.9237505775292737</v>
      </c>
      <c r="L161" s="117">
        <f t="shared" si="54"/>
        <v>0.50849094598274336</v>
      </c>
      <c r="M161" s="117">
        <f t="shared" si="54"/>
        <v>0.34297261514867694</v>
      </c>
      <c r="N161" s="117">
        <f t="shared" si="54"/>
        <v>0.28509545062344283</v>
      </c>
      <c r="O161" s="117">
        <f t="shared" si="54"/>
        <v>0.21703412392127441</v>
      </c>
      <c r="P161" s="117">
        <f t="shared" si="54"/>
        <v>0.41721355325043569</v>
      </c>
      <c r="Q161" s="117">
        <f t="shared" si="54"/>
        <v>0.56420728531385878</v>
      </c>
      <c r="R161" s="117">
        <f t="shared" ref="R161:V161" si="55">R162+R164+R166+R175</f>
        <v>0.93491498351068214</v>
      </c>
      <c r="S161" s="117">
        <f t="shared" si="55"/>
        <v>1.1040863007945241</v>
      </c>
      <c r="T161" s="117">
        <f t="shared" si="55"/>
        <v>1.0733632966758044</v>
      </c>
      <c r="U161" s="117">
        <f t="shared" si="55"/>
        <v>1.0420629295247694</v>
      </c>
      <c r="V161" s="117">
        <f t="shared" si="55"/>
        <v>0.76727934630130734</v>
      </c>
      <c r="W161" s="117">
        <f t="shared" ref="W161" si="56">W162+W164+W166+W175</f>
        <v>0.64405061041722167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0.39001914780540103</v>
      </c>
      <c r="D162" s="122">
        <f t="shared" si="57"/>
        <v>0.36766018704688824</v>
      </c>
      <c r="E162" s="122">
        <f t="shared" si="57"/>
        <v>0.41189130396960283</v>
      </c>
      <c r="F162" s="122">
        <f t="shared" si="57"/>
        <v>0.40330094055764343</v>
      </c>
      <c r="G162" s="122">
        <f t="shared" si="57"/>
        <v>0.56075734605865812</v>
      </c>
      <c r="H162" s="122">
        <f t="shared" si="57"/>
        <v>0.8053743941215985</v>
      </c>
      <c r="I162" s="122">
        <f t="shared" si="57"/>
        <v>1.3583938918459086</v>
      </c>
      <c r="J162" s="122">
        <f t="shared" si="57"/>
        <v>1.4765079819430824</v>
      </c>
      <c r="K162" s="122">
        <f t="shared" si="57"/>
        <v>0.79341565386967672</v>
      </c>
      <c r="L162" s="122">
        <f t="shared" si="57"/>
        <v>0.44184099352596856</v>
      </c>
      <c r="M162" s="122">
        <f t="shared" si="57"/>
        <v>0.2934304447741985</v>
      </c>
      <c r="N162" s="122">
        <f t="shared" si="57"/>
        <v>0.24272928625808918</v>
      </c>
      <c r="O162" s="122">
        <f t="shared" si="57"/>
        <v>0.18451609640249042</v>
      </c>
      <c r="P162" s="122">
        <f t="shared" si="57"/>
        <v>0.35348585422987999</v>
      </c>
      <c r="Q162" s="122">
        <f t="shared" si="57"/>
        <v>0.47098319943228961</v>
      </c>
      <c r="R162" s="122">
        <f t="shared" si="57"/>
        <v>0.76913195978635196</v>
      </c>
      <c r="S162" s="122">
        <f t="shared" si="57"/>
        <v>0.89796821794047021</v>
      </c>
      <c r="T162" s="122">
        <f t="shared" si="57"/>
        <v>0.90655097526622697</v>
      </c>
      <c r="U162" s="122">
        <f t="shared" si="57"/>
        <v>0.8294513244359677</v>
      </c>
      <c r="V162" s="122">
        <f t="shared" si="57"/>
        <v>0.60416166335579358</v>
      </c>
      <c r="W162" s="122">
        <f t="shared" si="57"/>
        <v>0.49226706175697943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0.39001914780540103</v>
      </c>
      <c r="D163" s="33">
        <v>0.36766018704688824</v>
      </c>
      <c r="E163" s="33">
        <v>0.41189130396960283</v>
      </c>
      <c r="F163" s="33">
        <v>0.40330094055764343</v>
      </c>
      <c r="G163" s="33">
        <v>0.56075734605865812</v>
      </c>
      <c r="H163" s="33">
        <v>0.8053743941215985</v>
      </c>
      <c r="I163" s="33">
        <v>1.3583938918459086</v>
      </c>
      <c r="J163" s="33">
        <v>1.4765079819430824</v>
      </c>
      <c r="K163" s="33">
        <v>0.79341565386967672</v>
      </c>
      <c r="L163" s="33">
        <v>0.44184099352596856</v>
      </c>
      <c r="M163" s="33">
        <v>0.2934304447741985</v>
      </c>
      <c r="N163" s="33">
        <v>0.24272928625808918</v>
      </c>
      <c r="O163" s="33">
        <v>0.18451609640249042</v>
      </c>
      <c r="P163" s="33">
        <v>0.35348585422987999</v>
      </c>
      <c r="Q163" s="33">
        <v>0.47098319943228961</v>
      </c>
      <c r="R163" s="33">
        <v>0.76913195978635196</v>
      </c>
      <c r="S163" s="33">
        <v>0.89796821794047021</v>
      </c>
      <c r="T163" s="33">
        <v>0.90655097526622697</v>
      </c>
      <c r="U163" s="33">
        <v>0.8294513244359677</v>
      </c>
      <c r="V163" s="33">
        <v>0.60416166335579358</v>
      </c>
      <c r="W163" s="33">
        <v>0.49226706175697943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1.3700473235449613E-5</v>
      </c>
      <c r="D164" s="122">
        <f t="shared" si="58"/>
        <v>1.3612674367832663E-5</v>
      </c>
      <c r="E164" s="122">
        <f t="shared" si="58"/>
        <v>2.6535637791143171E-5</v>
      </c>
      <c r="F164" s="122">
        <f t="shared" si="58"/>
        <v>3.9878183038044994E-5</v>
      </c>
      <c r="G164" s="122">
        <f t="shared" si="58"/>
        <v>9.31248882844874E-5</v>
      </c>
      <c r="H164" s="122">
        <f t="shared" si="58"/>
        <v>1.883962610694354E-4</v>
      </c>
      <c r="I164" s="122">
        <f t="shared" si="58"/>
        <v>3.3144139117147106E-4</v>
      </c>
      <c r="J164" s="122">
        <f t="shared" si="58"/>
        <v>4.3871897278158597E-4</v>
      </c>
      <c r="K164" s="122">
        <f t="shared" si="58"/>
        <v>2.6474254889943246E-4</v>
      </c>
      <c r="L164" s="122">
        <f t="shared" si="58"/>
        <v>2.6329330816619141E-4</v>
      </c>
      <c r="M164" s="122">
        <f t="shared" si="58"/>
        <v>1.0857070588758653E-4</v>
      </c>
      <c r="N164" s="122">
        <f t="shared" si="58"/>
        <v>1.2026574044582605E-4</v>
      </c>
      <c r="O164" s="122">
        <f t="shared" si="58"/>
        <v>1.0262218296628211E-4</v>
      </c>
      <c r="P164" s="122">
        <f t="shared" si="58"/>
        <v>2.7827188463107756E-4</v>
      </c>
      <c r="Q164" s="122">
        <f t="shared" si="58"/>
        <v>3.9667113507628617E-4</v>
      </c>
      <c r="R164" s="122">
        <f t="shared" si="58"/>
        <v>7.4635276702037E-4</v>
      </c>
      <c r="S164" s="122">
        <f t="shared" si="58"/>
        <v>1.0472617076907036E-3</v>
      </c>
      <c r="T164" s="122">
        <f t="shared" si="58"/>
        <v>1.2905986099294949E-3</v>
      </c>
      <c r="U164" s="122">
        <f t="shared" si="58"/>
        <v>1.1263906920481585E-3</v>
      </c>
      <c r="V164" s="122">
        <f t="shared" si="58"/>
        <v>1.0648393140227624E-3</v>
      </c>
      <c r="W164" s="122">
        <f t="shared" si="58"/>
        <v>1.4000491851067338E-3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1.3700473235449613E-5</v>
      </c>
      <c r="D165" s="98">
        <v>1.3612674367832663E-5</v>
      </c>
      <c r="E165" s="98">
        <v>2.6535637791143171E-5</v>
      </c>
      <c r="F165" s="98">
        <v>3.9878183038044994E-5</v>
      </c>
      <c r="G165" s="98">
        <v>9.31248882844874E-5</v>
      </c>
      <c r="H165" s="98">
        <v>1.883962610694354E-4</v>
      </c>
      <c r="I165" s="98">
        <v>3.3144139117147106E-4</v>
      </c>
      <c r="J165" s="98">
        <v>4.3871897278158597E-4</v>
      </c>
      <c r="K165" s="98">
        <v>2.6474254889943246E-4</v>
      </c>
      <c r="L165" s="98">
        <v>2.6329330816619141E-4</v>
      </c>
      <c r="M165" s="98">
        <v>1.0857070588758653E-4</v>
      </c>
      <c r="N165" s="98">
        <v>1.2026574044582605E-4</v>
      </c>
      <c r="O165" s="98">
        <v>1.0262218296628211E-4</v>
      </c>
      <c r="P165" s="98">
        <v>2.7827188463107756E-4</v>
      </c>
      <c r="Q165" s="98">
        <v>3.9667113507628617E-4</v>
      </c>
      <c r="R165" s="98">
        <v>7.4635276702037E-4</v>
      </c>
      <c r="S165" s="98">
        <v>1.0472617076907036E-3</v>
      </c>
      <c r="T165" s="98">
        <v>1.2905986099294949E-3</v>
      </c>
      <c r="U165" s="98">
        <v>1.1263906920481585E-3</v>
      </c>
      <c r="V165" s="98">
        <v>1.0648393140227624E-3</v>
      </c>
      <c r="W165" s="98">
        <v>1.4000491851067338E-3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4.4497119117060564E-2</v>
      </c>
      <c r="D166" s="122">
        <v>4.5498870651228304E-2</v>
      </c>
      <c r="E166" s="122">
        <v>5.1984203407951769E-2</v>
      </c>
      <c r="F166" s="122">
        <v>5.152001926665347E-2</v>
      </c>
      <c r="G166" s="122">
        <v>7.2991583626818166E-2</v>
      </c>
      <c r="H166" s="122">
        <v>0.11736895359186691</v>
      </c>
      <c r="I166" s="122">
        <v>0.15438758211275316</v>
      </c>
      <c r="J166" s="122">
        <v>0.16766730450014891</v>
      </c>
      <c r="K166" s="122">
        <v>8.6949906121525325E-2</v>
      </c>
      <c r="L166" s="122">
        <v>4.3678490379125037E-2</v>
      </c>
      <c r="M166" s="122">
        <v>3.2262063641606845E-2</v>
      </c>
      <c r="N166" s="122">
        <v>2.7908101495747652E-2</v>
      </c>
      <c r="O166" s="122">
        <v>2.1547575374932688E-2</v>
      </c>
      <c r="P166" s="122">
        <v>4.163046601474997E-2</v>
      </c>
      <c r="Q166" s="122">
        <v>6.0112920849305813E-2</v>
      </c>
      <c r="R166" s="122">
        <v>0.10489245447846002</v>
      </c>
      <c r="S166" s="122">
        <v>0.13144674637926676</v>
      </c>
      <c r="T166" s="122">
        <v>0.10641230275802389</v>
      </c>
      <c r="U166" s="122">
        <v>0.13578893107828788</v>
      </c>
      <c r="V166" s="122">
        <v>0.10466988018021228</v>
      </c>
      <c r="W166" s="122">
        <v>9.6653469855961058E-2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4.4497119117060564E-2</v>
      </c>
      <c r="D171" s="101">
        <v>4.5498870651228304E-2</v>
      </c>
      <c r="E171" s="101">
        <v>5.1984203407951769E-2</v>
      </c>
      <c r="F171" s="101">
        <v>5.152001926665347E-2</v>
      </c>
      <c r="G171" s="101">
        <v>7.2991583626818166E-2</v>
      </c>
      <c r="H171" s="101">
        <v>0.11736895359186691</v>
      </c>
      <c r="I171" s="101">
        <v>0.15438758211275316</v>
      </c>
      <c r="J171" s="101">
        <v>0.16766730450014891</v>
      </c>
      <c r="K171" s="101">
        <v>8.6949906121525325E-2</v>
      </c>
      <c r="L171" s="101">
        <v>4.3678490379125037E-2</v>
      </c>
      <c r="M171" s="101">
        <v>3.2262063641606845E-2</v>
      </c>
      <c r="N171" s="101">
        <v>2.7908101495747652E-2</v>
      </c>
      <c r="O171" s="101">
        <v>2.1547575374932688E-2</v>
      </c>
      <c r="P171" s="101">
        <v>4.163046601474997E-2</v>
      </c>
      <c r="Q171" s="101">
        <v>6.0112920849305813E-2</v>
      </c>
      <c r="R171" s="101">
        <v>0.10489245447846002</v>
      </c>
      <c r="S171" s="101">
        <v>0.13144674637926676</v>
      </c>
      <c r="T171" s="101">
        <v>0.10641230275802389</v>
      </c>
      <c r="U171" s="101">
        <v>0.13578893107828788</v>
      </c>
      <c r="V171" s="101">
        <v>0.10466988018021228</v>
      </c>
      <c r="W171" s="101">
        <v>9.6653469855961058E-2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2.9624307429819779E-2</v>
      </c>
      <c r="D175" s="122">
        <v>2.7756526948104661E-2</v>
      </c>
      <c r="E175" s="122">
        <v>3.0360730675881461E-2</v>
      </c>
      <c r="F175" s="122">
        <v>3.056987984258247E-2</v>
      </c>
      <c r="G175" s="122">
        <v>4.0598713311146617E-2</v>
      </c>
      <c r="H175" s="122">
        <v>6.8327756073246995E-2</v>
      </c>
      <c r="I175" s="122">
        <v>8.0063280531339195E-2</v>
      </c>
      <c r="J175" s="122">
        <v>8.6957281184272012E-2</v>
      </c>
      <c r="K175" s="122">
        <v>4.3120274989172286E-2</v>
      </c>
      <c r="L175" s="122">
        <v>2.2708168769483603E-2</v>
      </c>
      <c r="M175" s="122">
        <v>1.7171536026984034E-2</v>
      </c>
      <c r="N175" s="122">
        <v>1.4337797129160156E-2</v>
      </c>
      <c r="O175" s="122">
        <v>1.0867829960885041E-2</v>
      </c>
      <c r="P175" s="122">
        <v>2.1818961121174669E-2</v>
      </c>
      <c r="Q175" s="122">
        <v>3.2714493897187107E-2</v>
      </c>
      <c r="R175" s="122">
        <v>6.0144216478849835E-2</v>
      </c>
      <c r="S175" s="122">
        <v>7.3624074767096356E-2</v>
      </c>
      <c r="T175" s="122">
        <v>5.9109420041624006E-2</v>
      </c>
      <c r="U175" s="122">
        <v>7.5696283318465687E-2</v>
      </c>
      <c r="V175" s="122">
        <v>5.7382963451278649E-2</v>
      </c>
      <c r="W175" s="122">
        <v>5.3730029619174502E-2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2.1394931544646608E-3</v>
      </c>
      <c r="D176" s="98">
        <v>0</v>
      </c>
      <c r="E176" s="98">
        <v>3.1996734078355055E-3</v>
      </c>
      <c r="F176" s="98">
        <v>3.2931361410304962E-3</v>
      </c>
      <c r="G176" s="98">
        <v>3.9878979551276018E-3</v>
      </c>
      <c r="H176" s="98">
        <v>6.5020997643235844E-3</v>
      </c>
      <c r="I176" s="98">
        <v>6.631446680515787E-3</v>
      </c>
      <c r="J176" s="98">
        <v>1.3818970616931096E-2</v>
      </c>
      <c r="K176" s="98">
        <v>7.1482781014231226E-3</v>
      </c>
      <c r="L176" s="98">
        <v>3.7991808324734566E-3</v>
      </c>
      <c r="M176" s="98">
        <v>2.3479458241499273E-3</v>
      </c>
      <c r="N176" s="98">
        <v>1.0419108747860249E-3</v>
      </c>
      <c r="O176" s="98">
        <v>1.527344333315141E-3</v>
      </c>
      <c r="P176" s="98">
        <v>7.1526061489459022E-3</v>
      </c>
      <c r="Q176" s="98">
        <v>1.0809836640998393E-2</v>
      </c>
      <c r="R176" s="98">
        <v>1.7077099585042461E-2</v>
      </c>
      <c r="S176" s="98">
        <v>1.158906529496031E-2</v>
      </c>
      <c r="T176" s="98">
        <v>8.0253149305452836E-3</v>
      </c>
      <c r="U176" s="98">
        <v>5.125559536053587E-3</v>
      </c>
      <c r="V176" s="98">
        <v>2.8965257954092713E-4</v>
      </c>
      <c r="W176" s="98">
        <v>2.2097051099921776E-4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2.748481427535512E-2</v>
      </c>
      <c r="D177" s="33">
        <v>2.7756526948104661E-2</v>
      </c>
      <c r="E177" s="33">
        <v>2.7161057268045956E-2</v>
      </c>
      <c r="F177" s="33">
        <v>2.7276743701551975E-2</v>
      </c>
      <c r="G177" s="33">
        <v>3.6610815356019018E-2</v>
      </c>
      <c r="H177" s="33">
        <v>6.1825656308923407E-2</v>
      </c>
      <c r="I177" s="33">
        <v>7.3431833850823414E-2</v>
      </c>
      <c r="J177" s="33">
        <v>7.3138310567340908E-2</v>
      </c>
      <c r="K177" s="33">
        <v>3.5971996887749165E-2</v>
      </c>
      <c r="L177" s="33">
        <v>1.8908987937010145E-2</v>
      </c>
      <c r="M177" s="33">
        <v>1.4823590202834108E-2</v>
      </c>
      <c r="N177" s="33">
        <v>1.3295886254374131E-2</v>
      </c>
      <c r="O177" s="33">
        <v>9.3404856275698996E-3</v>
      </c>
      <c r="P177" s="33">
        <v>1.4666354972228766E-2</v>
      </c>
      <c r="Q177" s="33">
        <v>2.1904657256188714E-2</v>
      </c>
      <c r="R177" s="33">
        <v>4.3067116893807371E-2</v>
      </c>
      <c r="S177" s="33">
        <v>6.2035009472136048E-2</v>
      </c>
      <c r="T177" s="33">
        <v>5.108410511107872E-2</v>
      </c>
      <c r="U177" s="33">
        <v>7.0570723782412095E-2</v>
      </c>
      <c r="V177" s="33">
        <v>5.7093310871737718E-2</v>
      </c>
      <c r="W177" s="33">
        <v>5.3509059108175286E-2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0.6240532897956883</v>
      </c>
      <c r="D3" s="119">
        <f>IF(RES_hhdet_in_tes!D3=0,"",RES_hhdet_in_tes!D3/RES_hhdet_in_fec!D3)</f>
        <v>0.62785634587222727</v>
      </c>
      <c r="E3" s="119">
        <f>IF(RES_hhdet_in_tes!E3=0,"",RES_hhdet_in_tes!E3/RES_hhdet_in_fec!E3)</f>
        <v>0.63204582881709215</v>
      </c>
      <c r="F3" s="119">
        <f>IF(RES_hhdet_in_tes!F3=0,"",RES_hhdet_in_tes!F3/RES_hhdet_in_fec!F3)</f>
        <v>0.63537574606122194</v>
      </c>
      <c r="G3" s="119">
        <f>IF(RES_hhdet_in_tes!G3=0,"",RES_hhdet_in_tes!G3/RES_hhdet_in_fec!G3)</f>
        <v>0.64054625686382882</v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>
        <f>IF(RES_hhdet_in_tes!L3=0,"",RES_hhdet_in_tes!L3/RES_hhdet_in_fec!L3)</f>
        <v>0.66325219612705011</v>
      </c>
      <c r="M3" s="119">
        <f>IF(RES_hhdet_in_tes!M3=0,"",RES_hhdet_in_tes!M3/RES_hhdet_in_fec!M3)</f>
        <v>0.67199497088844784</v>
      </c>
      <c r="N3" s="119">
        <f>IF(RES_hhdet_in_tes!N3=0,"",RES_hhdet_in_tes!N3/RES_hhdet_in_fec!N3)</f>
        <v>0.67830624395576444</v>
      </c>
      <c r="O3" s="119">
        <f>IF(RES_hhdet_in_tes!O3=0,"",RES_hhdet_in_tes!O3/RES_hhdet_in_fec!O3)</f>
        <v>0.68248329942603614</v>
      </c>
      <c r="P3" s="119">
        <f>IF(RES_hhdet_in_tes!P3=0,"",RES_hhdet_in_tes!P3/RES_hhdet_in_fec!P3)</f>
        <v>0.6829020206740235</v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>
        <f>IF(RES_hhdet_in_tes!U3=0,"",RES_hhdet_in_tes!U3/RES_hhdet_in_fec!U3)</f>
        <v>0.77579872045956777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0.61852356077014226</v>
      </c>
      <c r="D4" s="124">
        <f>IF(RES_hhdet_in_tes!D4=0,"",RES_hhdet_in_tes!D4/RES_hhdet_in_fec!D4)</f>
        <v>0.6230521913001178</v>
      </c>
      <c r="E4" s="124">
        <f>IF(RES_hhdet_in_tes!E4=0,"",RES_hhdet_in_tes!E4/RES_hhdet_in_fec!E4)</f>
        <v>0.627807176673565</v>
      </c>
      <c r="F4" s="124">
        <f>IF(RES_hhdet_in_tes!F4=0,"",RES_hhdet_in_tes!F4/RES_hhdet_in_fec!F4)</f>
        <v>0.63273776169783746</v>
      </c>
      <c r="G4" s="124">
        <f>IF(RES_hhdet_in_tes!G4=0,"",RES_hhdet_in_tes!G4/RES_hhdet_in_fec!G4)</f>
        <v>0.6378524073715236</v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>
        <f>IF(RES_hhdet_in_tes!L4=0,"",RES_hhdet_in_tes!L4/RES_hhdet_in_fec!L4)</f>
        <v>0.66612485731562032</v>
      </c>
      <c r="M4" s="124">
        <f>IF(RES_hhdet_in_tes!M4=0,"",RES_hhdet_in_tes!M4/RES_hhdet_in_fec!M4)</f>
        <v>0.67223675707115194</v>
      </c>
      <c r="N4" s="124">
        <f>IF(RES_hhdet_in_tes!N4=0,"",RES_hhdet_in_tes!N4/RES_hhdet_in_fec!N4)</f>
        <v>0.67819243560648845</v>
      </c>
      <c r="O4" s="124">
        <f>IF(RES_hhdet_in_tes!O4=0,"",RES_hhdet_in_tes!O4/RES_hhdet_in_fec!O4)</f>
        <v>0.68389125531237838</v>
      </c>
      <c r="P4" s="124">
        <f>IF(RES_hhdet_in_tes!P4=0,"",RES_hhdet_in_tes!P4/RES_hhdet_in_fec!P4)</f>
        <v>0.6898574276077919</v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>
        <f>IF(RES_hhdet_in_tes!U4=0,"",RES_hhdet_in_tes!U4/RES_hhdet_in_fec!U4)</f>
        <v>0.77090254525777924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0.61634896372455439</v>
      </c>
      <c r="D5" s="111">
        <f>IF(RES_hhdet_in_tes!D5=0,"",RES_hhdet_in_tes!D5/RES_hhdet_in_fec!D5)</f>
        <v>0.6209344426551715</v>
      </c>
      <c r="E5" s="111">
        <f>IF(RES_hhdet_in_tes!E5=0,"",RES_hhdet_in_tes!E5/RES_hhdet_in_fec!E5)</f>
        <v>0.62574447020666046</v>
      </c>
      <c r="F5" s="111">
        <f>IF(RES_hhdet_in_tes!F5=0,"",RES_hhdet_in_tes!F5/RES_hhdet_in_fec!F5)</f>
        <v>0.6307190430280003</v>
      </c>
      <c r="G5" s="111">
        <f>IF(RES_hhdet_in_tes!G5=0,"",RES_hhdet_in_tes!G5/RES_hhdet_in_fec!G5)</f>
        <v>0.63589169292421188</v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>
        <f>IF(RES_hhdet_in_tes!L5=0,"",RES_hhdet_in_tes!L5/RES_hhdet_in_fec!L5)</f>
        <v>0.66436947947109692</v>
      </c>
      <c r="M5" s="111">
        <f>IF(RES_hhdet_in_tes!M5=0,"",RES_hhdet_in_tes!M5/RES_hhdet_in_fec!M5)</f>
        <v>0.67051811999530309</v>
      </c>
      <c r="N5" s="111">
        <f>IF(RES_hhdet_in_tes!N5=0,"",RES_hhdet_in_tes!N5/RES_hhdet_in_fec!N5)</f>
        <v>0.67650409692696889</v>
      </c>
      <c r="O5" s="111">
        <f>IF(RES_hhdet_in_tes!O5=0,"",RES_hhdet_in_tes!O5/RES_hhdet_in_fec!O5)</f>
        <v>0.68223251753103098</v>
      </c>
      <c r="P5" s="111">
        <f>IF(RES_hhdet_in_tes!P5=0,"",RES_hhdet_in_tes!P5/RES_hhdet_in_fec!P5)</f>
        <v>0.68822583284568428</v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>
        <f>IF(RES_hhdet_in_tes!U5=0,"",RES_hhdet_in_tes!U5/RES_hhdet_in_fec!U5)</f>
        <v>0.76958774360243387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>
        <f>IF(RES_hhdet_in_tes!D7=0,"",RES_hhdet_in_tes!D7/RES_hhdet_in_fec!D7)</f>
        <v>2.837452639940377</v>
      </c>
      <c r="E7" s="124" t="str">
        <f>IF(RES_hhdet_in_tes!E7=0,"",RES_hhdet_in_tes!E7/RES_hhdet_in_fec!E7)</f>
        <v/>
      </c>
      <c r="F7" s="124">
        <f>IF(RES_hhdet_in_tes!F7=0,"",RES_hhdet_in_tes!F7/RES_hhdet_in_fec!F7)</f>
        <v>3.043243537497323</v>
      </c>
      <c r="G7" s="124">
        <f>IF(RES_hhdet_in_tes!G7=0,"",RES_hhdet_in_tes!G7/RES_hhdet_in_fec!G7)</f>
        <v>3.1471724961611001</v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>
        <f>IF(RES_hhdet_in_tes!L7=0,"",RES_hhdet_in_tes!L7/RES_hhdet_in_fec!L7)</f>
        <v>3.6894459408228721</v>
      </c>
      <c r="M7" s="124">
        <f>IF(RES_hhdet_in_tes!M7=0,"",RES_hhdet_in_tes!M7/RES_hhdet_in_fec!M7)</f>
        <v>3.8247993859994796</v>
      </c>
      <c r="N7" s="124">
        <f>IF(RES_hhdet_in_tes!N7=0,"",RES_hhdet_in_tes!N7/RES_hhdet_in_fec!N7)</f>
        <v>3.98846157363631</v>
      </c>
      <c r="O7" s="124">
        <f>IF(RES_hhdet_in_tes!O7=0,"",RES_hhdet_in_tes!O7/RES_hhdet_in_fec!O7)</f>
        <v>4.1839033540573913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>
        <f>IF(RES_hhdet_in_tes!D8=0,"",RES_hhdet_in_tes!D8/RES_hhdet_in_fec!D8)</f>
        <v>2.837452639940377</v>
      </c>
      <c r="E8" s="111" t="str">
        <f>IF(RES_hhdet_in_tes!E8=0,"",RES_hhdet_in_tes!E8/RES_hhdet_in_fec!E8)</f>
        <v/>
      </c>
      <c r="F8" s="111">
        <f>IF(RES_hhdet_in_tes!F8=0,"",RES_hhdet_in_tes!F8/RES_hhdet_in_fec!F8)</f>
        <v>3.043243537497323</v>
      </c>
      <c r="G8" s="111">
        <f>IF(RES_hhdet_in_tes!G8=0,"",RES_hhdet_in_tes!G8/RES_hhdet_in_fec!G8)</f>
        <v>3.1471724961611001</v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>
        <f>IF(RES_hhdet_in_tes!L8=0,"",RES_hhdet_in_tes!L8/RES_hhdet_in_fec!L8)</f>
        <v>3.6894459408228721</v>
      </c>
      <c r="M8" s="111">
        <f>IF(RES_hhdet_in_tes!M8=0,"",RES_hhdet_in_tes!M8/RES_hhdet_in_fec!M8)</f>
        <v>3.8247993859994796</v>
      </c>
      <c r="N8" s="111">
        <f>IF(RES_hhdet_in_tes!N8=0,"",RES_hhdet_in_tes!N8/RES_hhdet_in_fec!N8)</f>
        <v>3.98846157363631</v>
      </c>
      <c r="O8" s="111">
        <f>IF(RES_hhdet_in_tes!O8=0,"",RES_hhdet_in_tes!O8/RES_hhdet_in_fec!O8)</f>
        <v>4.1839033540573913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0.60700223040400614</v>
      </c>
      <c r="D9" s="124">
        <f>IF(RES_hhdet_in_tes!D9=0,"",RES_hhdet_in_tes!D9/RES_hhdet_in_fec!D9)</f>
        <v>0.61725989178362439</v>
      </c>
      <c r="E9" s="124">
        <f>IF(RES_hhdet_in_tes!E9=0,"",RES_hhdet_in_tes!E9/RES_hhdet_in_fec!E9)</f>
        <v>0.61717361630812539</v>
      </c>
      <c r="F9" s="124">
        <f>IF(RES_hhdet_in_tes!F9=0,"",RES_hhdet_in_tes!F9/RES_hhdet_in_fec!F9)</f>
        <v>0.62398540467763131</v>
      </c>
      <c r="G9" s="124">
        <f>IF(RES_hhdet_in_tes!G9=0,"",RES_hhdet_in_tes!G9/RES_hhdet_in_fec!G9)</f>
        <v>0.63358649224317587</v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>
        <f>IF(RES_hhdet_in_tes!L9=0,"",RES_hhdet_in_tes!L9/RES_hhdet_in_fec!L9)</f>
        <v>0.65898827265762649</v>
      </c>
      <c r="M9" s="124">
        <f>IF(RES_hhdet_in_tes!M9=0,"",RES_hhdet_in_tes!M9/RES_hhdet_in_fec!M9)</f>
        <v>0.6650190257217975</v>
      </c>
      <c r="N9" s="124">
        <f>IF(RES_hhdet_in_tes!N9=0,"",RES_hhdet_in_tes!N9/RES_hhdet_in_fec!N9)</f>
        <v>0.67216662438792185</v>
      </c>
      <c r="O9" s="124">
        <f>IF(RES_hhdet_in_tes!O9=0,"",RES_hhdet_in_tes!O9/RES_hhdet_in_fec!O9)</f>
        <v>0.67846750581223281</v>
      </c>
      <c r="P9" s="124">
        <f>IF(RES_hhdet_in_tes!P9=0,"",RES_hhdet_in_tes!P9/RES_hhdet_in_fec!P9)</f>
        <v>0.68481467987687628</v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>
        <f>IF(RES_hhdet_in_tes!U9=0,"",RES_hhdet_in_tes!U9/RES_hhdet_in_fec!U9)</f>
        <v>0.77404402946973361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0.60700223040400614</v>
      </c>
      <c r="D10" s="111">
        <f>IF(RES_hhdet_in_tes!D10=0,"",RES_hhdet_in_tes!D10/RES_hhdet_in_fec!D10)</f>
        <v>0.61196637745103788</v>
      </c>
      <c r="E10" s="111">
        <f>IF(RES_hhdet_in_tes!E10=0,"",RES_hhdet_in_tes!E10/RES_hhdet_in_fec!E10)</f>
        <v>0.61717361630812539</v>
      </c>
      <c r="F10" s="111">
        <f>IF(RES_hhdet_in_tes!F10=0,"",RES_hhdet_in_tes!F10/RES_hhdet_in_fec!F10)</f>
        <v>0.622558988557121</v>
      </c>
      <c r="G10" s="111">
        <f>IF(RES_hhdet_in_tes!G10=0,"",RES_hhdet_in_tes!G10/RES_hhdet_in_fec!G10)</f>
        <v>0.62815879505413896</v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>
        <f>IF(RES_hhdet_in_tes!L10=0,"",RES_hhdet_in_tes!L10/RES_hhdet_in_fec!L10)</f>
        <v>0.65898827265762649</v>
      </c>
      <c r="M10" s="111">
        <f>IF(RES_hhdet_in_tes!M10=0,"",RES_hhdet_in_tes!M10/RES_hhdet_in_fec!M10)</f>
        <v>0.66564466693254054</v>
      </c>
      <c r="N10" s="111">
        <f>IF(RES_hhdet_in_tes!N10=0,"",RES_hhdet_in_tes!N10/RES_hhdet_in_fec!N10)</f>
        <v>0.67212496488146845</v>
      </c>
      <c r="O10" s="111">
        <f>IF(RES_hhdet_in_tes!O10=0,"",RES_hhdet_in_tes!O10/RES_hhdet_in_fec!O10)</f>
        <v>0.67832643754246802</v>
      </c>
      <c r="P10" s="111">
        <f>IF(RES_hhdet_in_tes!P10=0,"",RES_hhdet_in_tes!P10/RES_hhdet_in_fec!P10)</f>
        <v>0.68481467987687628</v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0.77289544420603129</v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>
        <f>IF(RES_hhdet_in_tes!D15=0,"",RES_hhdet_in_tes!D15/RES_hhdet_in_fec!D15)</f>
        <v>0.63749396591836904</v>
      </c>
      <c r="E15" s="112" t="str">
        <f>IF(RES_hhdet_in_tes!E15=0,"",RES_hhdet_in_tes!E15/RES_hhdet_in_fec!E15)</f>
        <v/>
      </c>
      <c r="F15" s="112">
        <f>IF(RES_hhdet_in_tes!F15=0,"",RES_hhdet_in_tes!F15/RES_hhdet_in_fec!F15)</f>
        <v>0.6413630789489061</v>
      </c>
      <c r="G15" s="112">
        <f>IF(RES_hhdet_in_tes!G15=0,"",RES_hhdet_in_tes!G15/RES_hhdet_in_fec!G15)</f>
        <v>0.64343462096126791</v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>
        <f>IF(RES_hhdet_in_tes!M15=0,"",RES_hhdet_in_tes!M15/RES_hhdet_in_fec!M15)</f>
        <v>0.66288191810336716</v>
      </c>
      <c r="N15" s="112">
        <f>IF(RES_hhdet_in_tes!N15=0,"",RES_hhdet_in_tes!N15/RES_hhdet_in_fec!N15)</f>
        <v>0.67266009297187057</v>
      </c>
      <c r="O15" s="112">
        <f>IF(RES_hhdet_in_tes!O15=0,"",RES_hhdet_in_tes!O15/RES_hhdet_in_fec!O15)</f>
        <v>0.68746989582750462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>
        <f>IF(RES_hhdet_in_tes!U15=0,"",RES_hhdet_in_tes!U15/RES_hhdet_in_fec!U15)</f>
        <v>0.77782718217492852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0.71965486460575967</v>
      </c>
      <c r="D19" s="124">
        <f>IF(RES_hhdet_in_tes!D19=0,"",RES_hhdet_in_tes!D19/RES_hhdet_in_fec!D19)</f>
        <v>0.73133012180842383</v>
      </c>
      <c r="E19" s="124">
        <f>IF(RES_hhdet_in_tes!E19=0,"",RES_hhdet_in_tes!E19/RES_hhdet_in_fec!E19)</f>
        <v>0.71085870585093802</v>
      </c>
      <c r="F19" s="124">
        <f>IF(RES_hhdet_in_tes!F19=0,"",RES_hhdet_in_tes!F19/RES_hhdet_in_fec!F19)</f>
        <v>0.70636086496629646</v>
      </c>
      <c r="G19" s="124">
        <f>IF(RES_hhdet_in_tes!G19=0,"",RES_hhdet_in_tes!G19/RES_hhdet_in_fec!G19)</f>
        <v>0.70148893016459102</v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>
        <f>IF(RES_hhdet_in_tes!L19=0,"",RES_hhdet_in_tes!L19/RES_hhdet_in_fec!L19)</f>
        <v>0.62250939128942973</v>
      </c>
      <c r="M19" s="124">
        <f>IF(RES_hhdet_in_tes!M19=0,"",RES_hhdet_in_tes!M19/RES_hhdet_in_fec!M19)</f>
        <v>0.68202942002577727</v>
      </c>
      <c r="N19" s="124">
        <f>IF(RES_hhdet_in_tes!N19=0,"",RES_hhdet_in_tes!N19/RES_hhdet_in_fec!N19)</f>
        <v>0.69116577877058127</v>
      </c>
      <c r="O19" s="124">
        <f>IF(RES_hhdet_in_tes!O19=0,"",RES_hhdet_in_tes!O19/RES_hhdet_in_fec!O19)</f>
        <v>0.66390285471875965</v>
      </c>
      <c r="P19" s="124">
        <f>IF(RES_hhdet_in_tes!P19=0,"",RES_hhdet_in_tes!P19/RES_hhdet_in_fec!P19)</f>
        <v>0.5840379975659824</v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0.84557646475103743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>
        <f>IF(RES_hhdet_in_tes!D20=0,"",RES_hhdet_in_tes!D20/RES_hhdet_in_fec!D20)</f>
        <v>0.5809341703287535</v>
      </c>
      <c r="E20" s="111">
        <f>IF(RES_hhdet_in_tes!E20=0,"",RES_hhdet_in_tes!E20/RES_hhdet_in_fec!E20)</f>
        <v>0.5813190006805633</v>
      </c>
      <c r="F20" s="111">
        <f>IF(RES_hhdet_in_tes!F20=0,"",RES_hhdet_in_tes!F20/RES_hhdet_in_fec!F20)</f>
        <v>0.58170308036189289</v>
      </c>
      <c r="G20" s="111">
        <f>IF(RES_hhdet_in_tes!G20=0,"",RES_hhdet_in_tes!G20/RES_hhdet_in_fec!G20)</f>
        <v>0.58208209033859448</v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>
        <f>IF(RES_hhdet_in_tes!L20=0,"",RES_hhdet_in_tes!L20/RES_hhdet_in_fec!L20)</f>
        <v>0.58386011091119128</v>
      </c>
      <c r="M20" s="111">
        <f>IF(RES_hhdet_in_tes!M20=0,"",RES_hhdet_in_tes!M20/RES_hhdet_in_fec!M20)</f>
        <v>0.5840379975659824</v>
      </c>
      <c r="N20" s="111">
        <f>IF(RES_hhdet_in_tes!N20=0,"",RES_hhdet_in_tes!N20/RES_hhdet_in_fec!N20)</f>
        <v>0.5840379975659824</v>
      </c>
      <c r="O20" s="111">
        <f>IF(RES_hhdet_in_tes!O20=0,"",RES_hhdet_in_tes!O20/RES_hhdet_in_fec!O20)</f>
        <v>0.5840379975659824</v>
      </c>
      <c r="P20" s="111">
        <f>IF(RES_hhdet_in_tes!P20=0,"",RES_hhdet_in_tes!P20/RES_hhdet_in_fec!P20)</f>
        <v>0.5840379975659824</v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0.57271843027508751</v>
      </c>
      <c r="D21" s="111" t="str">
        <f>IF(RES_hhdet_in_tes!D21=0,"",RES_hhdet_in_tes!D21/RES_hhdet_in_fec!D21)</f>
        <v/>
      </c>
      <c r="E21" s="111">
        <f>IF(RES_hhdet_in_tes!E21=0,"",RES_hhdet_in_tes!E21/RES_hhdet_in_fec!E21)</f>
        <v>0.57463848616446722</v>
      </c>
      <c r="F21" s="111">
        <f>IF(RES_hhdet_in_tes!F21=0,"",RES_hhdet_in_tes!F21/RES_hhdet_in_fec!F21)</f>
        <v>0.57558983699150512</v>
      </c>
      <c r="G21" s="111">
        <f>IF(RES_hhdet_in_tes!G21=0,"",RES_hhdet_in_tes!G21/RES_hhdet_in_fec!G21)</f>
        <v>0.57652863035214963</v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>
        <f>IF(RES_hhdet_in_tes!L21=0,"",RES_hhdet_in_tes!L21/RES_hhdet_in_fec!L21)</f>
        <v>0.58093271998369267</v>
      </c>
      <c r="M21" s="111">
        <f>IF(RES_hhdet_in_tes!M21=0,"",RES_hhdet_in_tes!M21/RES_hhdet_in_fec!M21)</f>
        <v>0.58137333849172912</v>
      </c>
      <c r="N21" s="111">
        <f>IF(RES_hhdet_in_tes!N21=0,"",RES_hhdet_in_tes!N21/RES_hhdet_in_fec!N21)</f>
        <v>0.58137333849172912</v>
      </c>
      <c r="O21" s="111">
        <f>IF(RES_hhdet_in_tes!O21=0,"",RES_hhdet_in_tes!O21/RES_hhdet_in_fec!O21)</f>
        <v>0.58137333849172912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0.74041652785552181</v>
      </c>
      <c r="D22" s="45">
        <f>IF(RES_hhdet_in_tes!D22=0,"",RES_hhdet_in_tes!D22/RES_hhdet_in_fec!D22)</f>
        <v>0.74199387052826637</v>
      </c>
      <c r="E22" s="45">
        <f>IF(RES_hhdet_in_tes!E22=0,"",RES_hhdet_in_tes!E22/RES_hhdet_in_fec!E22)</f>
        <v>0.74362953950985922</v>
      </c>
      <c r="F22" s="45">
        <f>IF(RES_hhdet_in_tes!F22=0,"",RES_hhdet_in_tes!F22/RES_hhdet_in_fec!F22)</f>
        <v>0.74527316207902239</v>
      </c>
      <c r="G22" s="45">
        <f>IF(RES_hhdet_in_tes!G22=0,"",RES_hhdet_in_tes!G22/RES_hhdet_in_fec!G22)</f>
        <v>0.74697049974793694</v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>
        <f>IF(RES_hhdet_in_tes!L22=0,"",RES_hhdet_in_tes!L22/RES_hhdet_in_fec!L22)</f>
        <v>0.75669715009638405</v>
      </c>
      <c r="M22" s="45">
        <f>IF(RES_hhdet_in_tes!M22=0,"",RES_hhdet_in_tes!M22/RES_hhdet_in_fec!M22)</f>
        <v>0.75970480881934366</v>
      </c>
      <c r="N22" s="45">
        <f>IF(RES_hhdet_in_tes!N22=0,"",RES_hhdet_in_tes!N22/RES_hhdet_in_fec!N22)</f>
        <v>0.76369141829757148</v>
      </c>
      <c r="O22" s="45">
        <f>IF(RES_hhdet_in_tes!O22=0,"",RES_hhdet_in_tes!O22/RES_hhdet_in_fec!O22)</f>
        <v>0.76909936332693141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>
        <f>IF(RES_hhdet_in_tes!U22=0,"",RES_hhdet_in_tes!U22/RES_hhdet_in_fec!U22)</f>
        <v>0.84557646475103743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 t="str">
        <f>IF(RES_hhdet_in_tes!N24=0,"",RES_hhdet_in_tes!N24/RES_hhdet_in_fec!N24)</f>
        <v/>
      </c>
      <c r="O24" s="119" t="str">
        <f>IF(RES_hhdet_in_tes!O24=0,"",RES_hhdet_in_tes!O24/RES_hhdet_in_fec!O24)</f>
        <v/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 t="str">
        <f>IF(RES_hhdet_in_tes!N25=0,"",RES_hhdet_in_tes!N25/RES_hhdet_in_fec!N25)</f>
        <v/>
      </c>
      <c r="O25" s="124" t="str">
        <f>IF(RES_hhdet_in_tes!O25=0,"",RES_hhdet_in_tes!O25/RES_hhdet_in_fec!O25)</f>
        <v/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 t="str">
        <f>IF(RES_hhdet_in_tes!N26=0,"",RES_hhdet_in_tes!N26/RES_hhdet_in_fec!N26)</f>
        <v/>
      </c>
      <c r="O26" s="111" t="str">
        <f>IF(RES_hhdet_in_tes!O26=0,"",RES_hhdet_in_tes!O26/RES_hhdet_in_fec!O26)</f>
        <v/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 t="str">
        <f>IF(RES_hhdet_in_tes!N27=0,"",RES_hhdet_in_tes!N27/RES_hhdet_in_fec!N27)</f>
        <v/>
      </c>
      <c r="O27" s="111" t="str">
        <f>IF(RES_hhdet_in_tes!O27=0,"",RES_hhdet_in_tes!O27/RES_hhdet_in_fec!O27)</f>
        <v/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 t="str">
        <f>IF(RES_hhdet_in_tes!N28=0,"",RES_hhdet_in_tes!N28/RES_hhdet_in_fec!N28)</f>
        <v/>
      </c>
      <c r="O28" s="124" t="str">
        <f>IF(RES_hhdet_in_tes!O28=0,"",RES_hhdet_in_tes!O28/RES_hhdet_in_fec!O28)</f>
        <v/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 t="str">
        <f>IF(RES_hhdet_in_tes!N29=0,"",RES_hhdet_in_tes!N29/RES_hhdet_in_fec!N29)</f>
        <v/>
      </c>
      <c r="O29" s="111" t="str">
        <f>IF(RES_hhdet_in_tes!O29=0,"",RES_hhdet_in_tes!O29/RES_hhdet_in_fec!O29)</f>
        <v/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 t="str">
        <f>IF(RES_hhdet_in_tes!N30=0,"",RES_hhdet_in_tes!N30/RES_hhdet_in_fec!N30)</f>
        <v/>
      </c>
      <c r="O30" s="124" t="str">
        <f>IF(RES_hhdet_in_tes!O30=0,"",RES_hhdet_in_tes!O30/RES_hhdet_in_fec!O30)</f>
        <v/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 t="str">
        <f>IF(RES_hhdet_in_tes!O35=0,"",RES_hhdet_in_tes!O35/RES_hhdet_in_fec!O35)</f>
        <v/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 t="str">
        <f>IF(RES_hhdet_in_tes!N39=0,"",RES_hhdet_in_tes!N39/RES_hhdet_in_fec!N39)</f>
        <v/>
      </c>
      <c r="O39" s="124" t="str">
        <f>IF(RES_hhdet_in_tes!O39=0,"",RES_hhdet_in_tes!O39/RES_hhdet_in_fec!O39)</f>
        <v/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 t="str">
        <f>IF(RES_hhdet_in_tes!N41=0,"",RES_hhdet_in_tes!N41/RES_hhdet_in_fec!N41)</f>
        <v/>
      </c>
      <c r="O41" s="45" t="str">
        <f>IF(RES_hhdet_in_tes!O41=0,"",RES_hhdet_in_tes!O41/RES_hhdet_in_fec!O41)</f>
        <v/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>
        <f>IF(RES_hhdet_in_tes!J43=0,"",RES_hhdet_in_tes!J43/RES_hhdet_in_fec!J43)</f>
        <v>0.55206266283332162</v>
      </c>
      <c r="K43" s="119">
        <f>IF(RES_hhdet_in_tes!K43=0,"",RES_hhdet_in_tes!K43/RES_hhdet_in_fec!K43)</f>
        <v>0.55951431248167294</v>
      </c>
      <c r="L43" s="119">
        <f>IF(RES_hhdet_in_tes!L43=0,"",RES_hhdet_in_tes!L43/RES_hhdet_in_fec!L43)</f>
        <v>0.56989529166244912</v>
      </c>
      <c r="M43" s="119">
        <f>IF(RES_hhdet_in_tes!M43=0,"",RES_hhdet_in_tes!M43/RES_hhdet_in_fec!M43)</f>
        <v>0.58164937426179686</v>
      </c>
      <c r="N43" s="119">
        <f>IF(RES_hhdet_in_tes!N43=0,"",RES_hhdet_in_tes!N43/RES_hhdet_in_fec!N43)</f>
        <v>0.60238662178052105</v>
      </c>
      <c r="O43" s="119">
        <f>IF(RES_hhdet_in_tes!O43=0,"",RES_hhdet_in_tes!O43/RES_hhdet_in_fec!O43)</f>
        <v>0.63049704518957606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>
        <f>IF(RES_hhdet_in_tes!J44=0,"",RES_hhdet_in_tes!J44/RES_hhdet_in_fec!J44)</f>
        <v>0.5463337218692329</v>
      </c>
      <c r="K44" s="124">
        <f>IF(RES_hhdet_in_tes!K44=0,"",RES_hhdet_in_tes!K44/RES_hhdet_in_fec!K44)</f>
        <v>0.55433732092663779</v>
      </c>
      <c r="L44" s="124">
        <f>IF(RES_hhdet_in_tes!L44=0,"",RES_hhdet_in_tes!L44/RES_hhdet_in_fec!L44)</f>
        <v>0.56306091315622053</v>
      </c>
      <c r="M44" s="124">
        <f>IF(RES_hhdet_in_tes!M44=0,"",RES_hhdet_in_tes!M44/RES_hhdet_in_fec!M44)</f>
        <v>0.5769812373111346</v>
      </c>
      <c r="N44" s="124">
        <f>IF(RES_hhdet_in_tes!N44=0,"",RES_hhdet_in_tes!N44/RES_hhdet_in_fec!N44)</f>
        <v>0.59751498174742801</v>
      </c>
      <c r="O44" s="124">
        <f>IF(RES_hhdet_in_tes!O44=0,"",RES_hhdet_in_tes!O44/RES_hhdet_in_fec!O44)</f>
        <v>0.62539404023357936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>
        <f>IF(RES_hhdet_in_tes!J45=0,"",RES_hhdet_in_tes!J45/RES_hhdet_in_fec!J45)</f>
        <v>0.54137601286735071</v>
      </c>
      <c r="K45" s="111">
        <f>IF(RES_hhdet_in_tes!K45=0,"",RES_hhdet_in_tes!K45/RES_hhdet_in_fec!K45)</f>
        <v>0.54949335148228196</v>
      </c>
      <c r="L45" s="111">
        <f>IF(RES_hhdet_in_tes!L45=0,"",RES_hhdet_in_tes!L45/RES_hhdet_in_fec!L45)</f>
        <v>0.55823527190908584</v>
      </c>
      <c r="M45" s="111">
        <f>IF(RES_hhdet_in_tes!M45=0,"",RES_hhdet_in_tes!M45/RES_hhdet_in_fec!M45)</f>
        <v>0.57224865874313635</v>
      </c>
      <c r="N45" s="111">
        <f>IF(RES_hhdet_in_tes!N45=0,"",RES_hhdet_in_tes!N45/RES_hhdet_in_fec!N45)</f>
        <v>0.59288844934501927</v>
      </c>
      <c r="O45" s="111">
        <f>IF(RES_hhdet_in_tes!O45=0,"",RES_hhdet_in_tes!O45/RES_hhdet_in_fec!O45)</f>
        <v>0.62092143922167864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>
        <f>IF(RES_hhdet_in_tes!J47=0,"",RES_hhdet_in_tes!J47/RES_hhdet_in_fec!J47)</f>
        <v>3.4656469704560395</v>
      </c>
      <c r="K47" s="124" t="str">
        <f>IF(RES_hhdet_in_tes!K47=0,"",RES_hhdet_in_tes!K47/RES_hhdet_in_fec!K47)</f>
        <v/>
      </c>
      <c r="L47" s="124">
        <f>IF(RES_hhdet_in_tes!L47=0,"",RES_hhdet_in_tes!L47/RES_hhdet_in_fec!L47)</f>
        <v>3.6894459408228721</v>
      </c>
      <c r="M47" s="124">
        <f>IF(RES_hhdet_in_tes!M47=0,"",RES_hhdet_in_tes!M47/RES_hhdet_in_fec!M47)</f>
        <v>3.8247993859994796</v>
      </c>
      <c r="N47" s="124">
        <f>IF(RES_hhdet_in_tes!N47=0,"",RES_hhdet_in_tes!N47/RES_hhdet_in_fec!N47)</f>
        <v>3.98846157363631</v>
      </c>
      <c r="O47" s="124">
        <f>IF(RES_hhdet_in_tes!O47=0,"",RES_hhdet_in_tes!O47/RES_hhdet_in_fec!O47)</f>
        <v>4.1839033540573913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>
        <f>IF(RES_hhdet_in_tes!J48=0,"",RES_hhdet_in_tes!J48/RES_hhdet_in_fec!J48)</f>
        <v>3.4656469704560395</v>
      </c>
      <c r="K48" s="111" t="str">
        <f>IF(RES_hhdet_in_tes!K48=0,"",RES_hhdet_in_tes!K48/RES_hhdet_in_fec!K48)</f>
        <v/>
      </c>
      <c r="L48" s="111">
        <f>IF(RES_hhdet_in_tes!L48=0,"",RES_hhdet_in_tes!L48/RES_hhdet_in_fec!L48)</f>
        <v>3.6894459408228721</v>
      </c>
      <c r="M48" s="111">
        <f>IF(RES_hhdet_in_tes!M48=0,"",RES_hhdet_in_tes!M48/RES_hhdet_in_fec!M48)</f>
        <v>3.8247993859994796</v>
      </c>
      <c r="N48" s="111">
        <f>IF(RES_hhdet_in_tes!N48=0,"",RES_hhdet_in_tes!N48/RES_hhdet_in_fec!N48)</f>
        <v>3.98846157363631</v>
      </c>
      <c r="O48" s="111">
        <f>IF(RES_hhdet_in_tes!O48=0,"",RES_hhdet_in_tes!O48/RES_hhdet_in_fec!O48)</f>
        <v>4.1839033540573913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>
        <f>IF(RES_hhdet_in_tes!J49=0,"",RES_hhdet_in_tes!J49/RES_hhdet_in_fec!J49)</f>
        <v>0.54326158000013747</v>
      </c>
      <c r="K49" s="124">
        <f>IF(RES_hhdet_in_tes!K49=0,"",RES_hhdet_in_tes!K49/RES_hhdet_in_fec!K49)</f>
        <v>0.5413310654119754</v>
      </c>
      <c r="L49" s="124">
        <f>IF(RES_hhdet_in_tes!L49=0,"",RES_hhdet_in_tes!L49/RES_hhdet_in_fec!L49)</f>
        <v>0.55271826062517837</v>
      </c>
      <c r="M49" s="124">
        <f>IF(RES_hhdet_in_tes!M49=0,"",RES_hhdet_in_tes!M49/RES_hhdet_in_fec!M49)</f>
        <v>0.56608399352494376</v>
      </c>
      <c r="N49" s="124">
        <f>IF(RES_hhdet_in_tes!N49=0,"",RES_hhdet_in_tes!N49/RES_hhdet_in_fec!N49)</f>
        <v>0.59005837995627652</v>
      </c>
      <c r="O49" s="124">
        <f>IF(RES_hhdet_in_tes!O49=0,"",RES_hhdet_in_tes!O49/RES_hhdet_in_fec!O49)</f>
        <v>0.62598457421447817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>
        <f>IF(RES_hhdet_in_tes!J50=0,"",RES_hhdet_in_tes!J50/RES_hhdet_in_fec!J50)</f>
        <v>0.53545641441765945</v>
      </c>
      <c r="K50" s="111">
        <f>IF(RES_hhdet_in_tes!K50=0,"",RES_hhdet_in_tes!K50/RES_hhdet_in_fec!K50)</f>
        <v>0.5413310654119754</v>
      </c>
      <c r="L50" s="111">
        <f>IF(RES_hhdet_in_tes!L50=0,"",RES_hhdet_in_tes!L50/RES_hhdet_in_fec!L50)</f>
        <v>0.54830501998800563</v>
      </c>
      <c r="M50" s="111">
        <f>IF(RES_hhdet_in_tes!M50=0,"",RES_hhdet_in_tes!M50/RES_hhdet_in_fec!M50)</f>
        <v>0.56297288046312011</v>
      </c>
      <c r="N50" s="111">
        <f>IF(RES_hhdet_in_tes!N50=0,"",RES_hhdet_in_tes!N50/RES_hhdet_in_fec!N50)</f>
        <v>0.58742776907990912</v>
      </c>
      <c r="O50" s="111">
        <f>IF(RES_hhdet_in_tes!O50=0,"",RES_hhdet_in_tes!O50/RES_hhdet_in_fec!O50)</f>
        <v>0.62341696850095019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>
        <f>IF(RES_hhdet_in_tes!J54=0,"",RES_hhdet_in_tes!J54/RES_hhdet_in_fec!J54)</f>
        <v>0.65054145256526974</v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0.6568306923379339</v>
      </c>
      <c r="M54" s="112">
        <f>IF(RES_hhdet_in_tes!M54=0,"",RES_hhdet_in_tes!M54/RES_hhdet_in_fec!M54)</f>
        <v>0.66288191810336716</v>
      </c>
      <c r="N54" s="112">
        <f>IF(RES_hhdet_in_tes!N54=0,"",RES_hhdet_in_tes!N54/RES_hhdet_in_fec!N54)</f>
        <v>0.67266009297187057</v>
      </c>
      <c r="O54" s="112">
        <f>IF(RES_hhdet_in_tes!O54=0,"",RES_hhdet_in_tes!O54/RES_hhdet_in_fec!O54)</f>
        <v>0.68746989582750462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>
        <f>IF(RES_hhdet_in_tes!J58=0,"",RES_hhdet_in_tes!J58/RES_hhdet_in_fec!J58)</f>
        <v>0.71805295264070623</v>
      </c>
      <c r="K58" s="124">
        <f>IF(RES_hhdet_in_tes!K58=0,"",RES_hhdet_in_tes!K58/RES_hhdet_in_fec!K58)</f>
        <v>0.71930701183738333</v>
      </c>
      <c r="L58" s="124">
        <f>IF(RES_hhdet_in_tes!L58=0,"",RES_hhdet_in_tes!L58/RES_hhdet_in_fec!L58)</f>
        <v>0.71969237097999139</v>
      </c>
      <c r="M58" s="124">
        <f>IF(RES_hhdet_in_tes!M58=0,"",RES_hhdet_in_tes!M58/RES_hhdet_in_fec!M58)</f>
        <v>0.72900200230891066</v>
      </c>
      <c r="N58" s="124">
        <f>IF(RES_hhdet_in_tes!N58=0,"",RES_hhdet_in_tes!N58/RES_hhdet_in_fec!N58)</f>
        <v>0.7467310991128947</v>
      </c>
      <c r="O58" s="124">
        <f>IF(RES_hhdet_in_tes!O58=0,"",RES_hhdet_in_tes!O58/RES_hhdet_in_fec!O58)</f>
        <v>0.73594419072385464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>
        <f>IF(RES_hhdet_in_tes!J59=0,"",RES_hhdet_in_tes!J59/RES_hhdet_in_fec!J59)</f>
        <v>0.57925881467156826</v>
      </c>
      <c r="K59" s="111">
        <f>IF(RES_hhdet_in_tes!K59=0,"",RES_hhdet_in_tes!K59/RES_hhdet_in_fec!K59)</f>
        <v>0.58011392797226657</v>
      </c>
      <c r="L59" s="111">
        <f>IF(RES_hhdet_in_tes!L59=0,"",RES_hhdet_in_tes!L59/RES_hhdet_in_fec!L59)</f>
        <v>0.58093271998369267</v>
      </c>
      <c r="M59" s="111">
        <f>IF(RES_hhdet_in_tes!M59=0,"",RES_hhdet_in_tes!M59/RES_hhdet_in_fec!M59)</f>
        <v>0.58137333849172912</v>
      </c>
      <c r="N59" s="111">
        <f>IF(RES_hhdet_in_tes!N59=0,"",RES_hhdet_in_tes!N59/RES_hhdet_in_fec!N59)</f>
        <v>0.58137333849172912</v>
      </c>
      <c r="O59" s="111">
        <f>IF(RES_hhdet_in_tes!O59=0,"",RES_hhdet_in_tes!O59/RES_hhdet_in_fec!O59)</f>
        <v>0.58137333849172912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>
        <f>IF(RES_hhdet_in_tes!J60=0,"",RES_hhdet_in_tes!J60/RES_hhdet_in_fec!J60)</f>
        <v>0.75243121881661412</v>
      </c>
      <c r="K60" s="45">
        <f>IF(RES_hhdet_in_tes!K60=0,"",RES_hhdet_in_tes!K60/RES_hhdet_in_fec!K60)</f>
        <v>0.75448650152209029</v>
      </c>
      <c r="L60" s="45">
        <f>IF(RES_hhdet_in_tes!L60=0,"",RES_hhdet_in_tes!L60/RES_hhdet_in_fec!L60)</f>
        <v>0.75669715009638394</v>
      </c>
      <c r="M60" s="45">
        <f>IF(RES_hhdet_in_tes!M60=0,"",RES_hhdet_in_tes!M60/RES_hhdet_in_fec!M60)</f>
        <v>0.75970480881934366</v>
      </c>
      <c r="N60" s="45">
        <f>IF(RES_hhdet_in_tes!N60=0,"",RES_hhdet_in_tes!N60/RES_hhdet_in_fec!N60)</f>
        <v>0.76369141829757159</v>
      </c>
      <c r="O60" s="45">
        <f>IF(RES_hhdet_in_tes!O60=0,"",RES_hhdet_in_tes!O60/RES_hhdet_in_fec!O60)</f>
        <v>0.76909936332693152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0.58252624876571979</v>
      </c>
      <c r="D62" s="119">
        <f>IF(RES_hhdet_in_tes!D62=0,"",RES_hhdet_in_tes!D62/RES_hhdet_in_fec!D62)</f>
        <v>0.5906149071202057</v>
      </c>
      <c r="E62" s="119">
        <f>IF(RES_hhdet_in_tes!E62=0,"",RES_hhdet_in_tes!E62/RES_hhdet_in_fec!E62)</f>
        <v>0.59881186420887489</v>
      </c>
      <c r="F62" s="119">
        <f>IF(RES_hhdet_in_tes!F62=0,"",RES_hhdet_in_tes!F62/RES_hhdet_in_fec!F62)</f>
        <v>0.60738035056453299</v>
      </c>
      <c r="G62" s="119">
        <f>IF(RES_hhdet_in_tes!G62=0,"",RES_hhdet_in_tes!G62/RES_hhdet_in_fec!G62)</f>
        <v>0.61615500771210308</v>
      </c>
      <c r="H62" s="119">
        <f>IF(RES_hhdet_in_tes!H62=0,"",RES_hhdet_in_tes!H62/RES_hhdet_in_fec!H62)</f>
        <v>0.62500737643840776</v>
      </c>
      <c r="I62" s="119">
        <f>IF(RES_hhdet_in_tes!I62=0,"",RES_hhdet_in_tes!I62/RES_hhdet_in_fec!I62)</f>
        <v>0.63520537244878506</v>
      </c>
      <c r="J62" s="119">
        <f>IF(RES_hhdet_in_tes!J62=0,"",RES_hhdet_in_tes!J62/RES_hhdet_in_fec!J62)</f>
        <v>0.64397723190988054</v>
      </c>
      <c r="K62" s="119">
        <f>IF(RES_hhdet_in_tes!K62=0,"",RES_hhdet_in_tes!K62/RES_hhdet_in_fec!K62)</f>
        <v>0.65468708875767201</v>
      </c>
      <c r="L62" s="119">
        <f>IF(RES_hhdet_in_tes!L62=0,"",RES_hhdet_in_tes!L62/RES_hhdet_in_fec!L62)</f>
        <v>0.66219528935366845</v>
      </c>
      <c r="M62" s="119">
        <f>IF(RES_hhdet_in_tes!M62=0,"",RES_hhdet_in_tes!M62/RES_hhdet_in_fec!M62)</f>
        <v>0.67460980226025091</v>
      </c>
      <c r="N62" s="119">
        <f>IF(RES_hhdet_in_tes!N62=0,"",RES_hhdet_in_tes!N62/RES_hhdet_in_fec!N62)</f>
        <v>0.6905787522642155</v>
      </c>
      <c r="O62" s="119">
        <f>IF(RES_hhdet_in_tes!O62=0,"",RES_hhdet_in_tes!O62/RES_hhdet_in_fec!O62)</f>
        <v>0.71186176240944188</v>
      </c>
      <c r="P62" s="119">
        <f>IF(RES_hhdet_in_tes!P62=0,"",RES_hhdet_in_tes!P62/RES_hhdet_in_fec!P62)</f>
        <v>0.73497360188647642</v>
      </c>
      <c r="Q62" s="119">
        <f>IF(RES_hhdet_in_tes!Q62=0,"",RES_hhdet_in_tes!Q62/RES_hhdet_in_fec!Q62)</f>
        <v>0.75324854480221615</v>
      </c>
      <c r="R62" s="119">
        <f>IF(RES_hhdet_in_tes!R62=0,"",RES_hhdet_in_tes!R62/RES_hhdet_in_fec!R62)</f>
        <v>0.76337336853570892</v>
      </c>
      <c r="S62" s="119">
        <f>IF(RES_hhdet_in_tes!S62=0,"",RES_hhdet_in_tes!S62/RES_hhdet_in_fec!S62)</f>
        <v>0.77226766201574049</v>
      </c>
      <c r="T62" s="119">
        <f>IF(RES_hhdet_in_tes!T62=0,"",RES_hhdet_in_tes!T62/RES_hhdet_in_fec!T62)</f>
        <v>0.77963995173663558</v>
      </c>
      <c r="U62" s="119">
        <f>IF(RES_hhdet_in_tes!U62=0,"",RES_hhdet_in_tes!U62/RES_hhdet_in_fec!U62)</f>
        <v>0.78486243720290083</v>
      </c>
      <c r="V62" s="119">
        <f>IF(RES_hhdet_in_tes!V62=0,"",RES_hhdet_in_tes!V62/RES_hhdet_in_fec!V62)</f>
        <v>0.79155189183026531</v>
      </c>
      <c r="W62" s="119">
        <f>IF(RES_hhdet_in_tes!W62=0,"",RES_hhdet_in_tes!W62/RES_hhdet_in_fec!W62)</f>
        <v>0.79423042946200539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0.58271057478993837</v>
      </c>
      <c r="D63" s="124">
        <f>IF(RES_hhdet_in_tes!D63=0,"",RES_hhdet_in_tes!D63/RES_hhdet_in_fec!D63)</f>
        <v>0.59230784397422143</v>
      </c>
      <c r="E63" s="124">
        <f>IF(RES_hhdet_in_tes!E63=0,"",RES_hhdet_in_tes!E63/RES_hhdet_in_fec!E63)</f>
        <v>0.60191254517963377</v>
      </c>
      <c r="F63" s="124">
        <f>IF(RES_hhdet_in_tes!F63=0,"",RES_hhdet_in_tes!F63/RES_hhdet_in_fec!F63)</f>
        <v>0.61142397837412676</v>
      </c>
      <c r="G63" s="124">
        <f>IF(RES_hhdet_in_tes!G63=0,"",RES_hhdet_in_tes!G63/RES_hhdet_in_fec!G63)</f>
        <v>0.62089360331704802</v>
      </c>
      <c r="H63" s="124">
        <f>IF(RES_hhdet_in_tes!H63=0,"",RES_hhdet_in_tes!H63/RES_hhdet_in_fec!H63)</f>
        <v>0.63038982286002199</v>
      </c>
      <c r="I63" s="124">
        <f>IF(RES_hhdet_in_tes!I63=0,"",RES_hhdet_in_tes!I63/RES_hhdet_in_fec!I63)</f>
        <v>0.63986888430224298</v>
      </c>
      <c r="J63" s="124">
        <f>IF(RES_hhdet_in_tes!J63=0,"",RES_hhdet_in_tes!J63/RES_hhdet_in_fec!J63)</f>
        <v>0.64948062618840829</v>
      </c>
      <c r="K63" s="124">
        <f>IF(RES_hhdet_in_tes!K63=0,"",RES_hhdet_in_tes!K63/RES_hhdet_in_fec!K63)</f>
        <v>0.65931672177747436</v>
      </c>
      <c r="L63" s="124">
        <f>IF(RES_hhdet_in_tes!L63=0,"",RES_hhdet_in_tes!L63/RES_hhdet_in_fec!L63)</f>
        <v>0.66949974391984568</v>
      </c>
      <c r="M63" s="124">
        <f>IF(RES_hhdet_in_tes!M63=0,"",RES_hhdet_in_tes!M63/RES_hhdet_in_fec!M63)</f>
        <v>0.68247417073168737</v>
      </c>
      <c r="N63" s="124">
        <f>IF(RES_hhdet_in_tes!N63=0,"",RES_hhdet_in_tes!N63/RES_hhdet_in_fec!N63)</f>
        <v>0.69915965479891429</v>
      </c>
      <c r="O63" s="124">
        <f>IF(RES_hhdet_in_tes!O63=0,"",RES_hhdet_in_tes!O63/RES_hhdet_in_fec!O63)</f>
        <v>0.72003373735258991</v>
      </c>
      <c r="P63" s="124">
        <f>IF(RES_hhdet_in_tes!P63=0,"",RES_hhdet_in_tes!P63/RES_hhdet_in_fec!P63)</f>
        <v>0.74323076972078816</v>
      </c>
      <c r="Q63" s="124">
        <f>IF(RES_hhdet_in_tes!Q63=0,"",RES_hhdet_in_tes!Q63/RES_hhdet_in_fec!Q63)</f>
        <v>0.76292190027593976</v>
      </c>
      <c r="R63" s="124">
        <f>IF(RES_hhdet_in_tes!R63=0,"",RES_hhdet_in_tes!R63/RES_hhdet_in_fec!R63)</f>
        <v>0.77415459823506438</v>
      </c>
      <c r="S63" s="124">
        <f>IF(RES_hhdet_in_tes!S63=0,"",RES_hhdet_in_tes!S63/RES_hhdet_in_fec!S63)</f>
        <v>0.78288340090009045</v>
      </c>
      <c r="T63" s="124">
        <f>IF(RES_hhdet_in_tes!T63=0,"",RES_hhdet_in_tes!T63/RES_hhdet_in_fec!T63)</f>
        <v>0.78990043231890883</v>
      </c>
      <c r="U63" s="124">
        <f>IF(RES_hhdet_in_tes!U63=0,"",RES_hhdet_in_tes!U63/RES_hhdet_in_fec!U63)</f>
        <v>0.79581055380912813</v>
      </c>
      <c r="V63" s="124">
        <f>IF(RES_hhdet_in_tes!V63=0,"",RES_hhdet_in_tes!V63/RES_hhdet_in_fec!V63)</f>
        <v>0.80100624275255294</v>
      </c>
      <c r="W63" s="124">
        <f>IF(RES_hhdet_in_tes!W63=0,"",RES_hhdet_in_tes!W63/RES_hhdet_in_fec!W63)</f>
        <v>0.80470518325377394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0.57714199473840766</v>
      </c>
      <c r="D64" s="111">
        <f>IF(RES_hhdet_in_tes!D64=0,"",RES_hhdet_in_tes!D64/RES_hhdet_in_fec!D64)</f>
        <v>0.58689555935512716</v>
      </c>
      <c r="E64" s="111">
        <f>IF(RES_hhdet_in_tes!E64=0,"",RES_hhdet_in_tes!E64/RES_hhdet_in_fec!E64)</f>
        <v>0.59665342550399947</v>
      </c>
      <c r="F64" s="111">
        <f>IF(RES_hhdet_in_tes!F64=0,"",RES_hhdet_in_tes!F64/RES_hhdet_in_fec!F64)</f>
        <v>0.60629110228694605</v>
      </c>
      <c r="G64" s="111">
        <f>IF(RES_hhdet_in_tes!G64=0,"",RES_hhdet_in_tes!G64/RES_hhdet_in_fec!G64)</f>
        <v>0.61592340834473136</v>
      </c>
      <c r="H64" s="111">
        <f>IF(RES_hhdet_in_tes!H64=0,"",RES_hhdet_in_tes!H64/RES_hhdet_in_fec!H64)</f>
        <v>0.62553748245488405</v>
      </c>
      <c r="I64" s="111">
        <f>IF(RES_hhdet_in_tes!I64=0,"",RES_hhdet_in_tes!I64/RES_hhdet_in_fec!I64)</f>
        <v>0.63516282175002436</v>
      </c>
      <c r="J64" s="111">
        <f>IF(RES_hhdet_in_tes!J64=0,"",RES_hhdet_in_tes!J64/RES_hhdet_in_fec!J64)</f>
        <v>0.6449175079911893</v>
      </c>
      <c r="K64" s="111">
        <f>IF(RES_hhdet_in_tes!K64=0,"",RES_hhdet_in_tes!K64/RES_hhdet_in_fec!K64)</f>
        <v>0.65490344889870167</v>
      </c>
      <c r="L64" s="111">
        <f>IF(RES_hhdet_in_tes!L64=0,"",RES_hhdet_in_tes!L64/RES_hhdet_in_fec!L64)</f>
        <v>0.66515055155064662</v>
      </c>
      <c r="M64" s="111">
        <f>IF(RES_hhdet_in_tes!M64=0,"",RES_hhdet_in_tes!M64/RES_hhdet_in_fec!M64)</f>
        <v>0.67826369615156368</v>
      </c>
      <c r="N64" s="111">
        <f>IF(RES_hhdet_in_tes!N64=0,"",RES_hhdet_in_tes!N64/RES_hhdet_in_fec!N64)</f>
        <v>0.69510532017486271</v>
      </c>
      <c r="O64" s="111">
        <f>IF(RES_hhdet_in_tes!O64=0,"",RES_hhdet_in_tes!O64/RES_hhdet_in_fec!O64)</f>
        <v>0.71617828210296619</v>
      </c>
      <c r="P64" s="111">
        <f>IF(RES_hhdet_in_tes!P64=0,"",RES_hhdet_in_tes!P64/RES_hhdet_in_fec!P64)</f>
        <v>0.73960165406117073</v>
      </c>
      <c r="Q64" s="111">
        <f>IF(RES_hhdet_in_tes!Q64=0,"",RES_hhdet_in_tes!Q64/RES_hhdet_in_fec!Q64)</f>
        <v>0.75949857643239826</v>
      </c>
      <c r="R64" s="111">
        <f>IF(RES_hhdet_in_tes!R64=0,"",RES_hhdet_in_tes!R64/RES_hhdet_in_fec!R64)</f>
        <v>0.77087058215279791</v>
      </c>
      <c r="S64" s="111">
        <f>IF(RES_hhdet_in_tes!S64=0,"",RES_hhdet_in_tes!S64/RES_hhdet_in_fec!S64)</f>
        <v>0.77970658219038769</v>
      </c>
      <c r="T64" s="111">
        <f>IF(RES_hhdet_in_tes!T64=0,"",RES_hhdet_in_tes!T64/RES_hhdet_in_fec!T64)</f>
        <v>0.78681165010645182</v>
      </c>
      <c r="U64" s="111">
        <f>IF(RES_hhdet_in_tes!U64=0,"",RES_hhdet_in_tes!U64/RES_hhdet_in_fec!U64)</f>
        <v>0.79279258522260354</v>
      </c>
      <c r="V64" s="111">
        <f>IF(RES_hhdet_in_tes!V64=0,"",RES_hhdet_in_tes!V64/RES_hhdet_in_fec!V64)</f>
        <v>0.79804553599305406</v>
      </c>
      <c r="W64" s="111">
        <f>IF(RES_hhdet_in_tes!W64=0,"",RES_hhdet_in_tes!W64/RES_hhdet_in_fec!W64)</f>
        <v>0.80179509338283883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2.7356869207443761</v>
      </c>
      <c r="D66" s="124">
        <f>IF(RES_hhdet_in_tes!D66=0,"",RES_hhdet_in_tes!D66/RES_hhdet_in_fec!D66)</f>
        <v>2.837452639940377</v>
      </c>
      <c r="E66" s="124">
        <f>IF(RES_hhdet_in_tes!E66=0,"",RES_hhdet_in_tes!E66/RES_hhdet_in_fec!E66)</f>
        <v>2.9402928649949271</v>
      </c>
      <c r="F66" s="124">
        <f>IF(RES_hhdet_in_tes!F66=0,"",RES_hhdet_in_tes!F66/RES_hhdet_in_fec!F66)</f>
        <v>3.043243537497323</v>
      </c>
      <c r="G66" s="124">
        <f>IF(RES_hhdet_in_tes!G66=0,"",RES_hhdet_in_tes!G66/RES_hhdet_in_fec!G66)</f>
        <v>3.1471724961611001</v>
      </c>
      <c r="H66" s="124">
        <f>IF(RES_hhdet_in_tes!H66=0,"",RES_hhdet_in_tes!H66/RES_hhdet_in_fec!H66)</f>
        <v>3.2519678886953578</v>
      </c>
      <c r="I66" s="124">
        <f>IF(RES_hhdet_in_tes!I66=0,"",RES_hhdet_in_tes!I66/RES_hhdet_in_fec!I66)</f>
        <v>3.3578376884458483</v>
      </c>
      <c r="J66" s="124">
        <f>IF(RES_hhdet_in_tes!J66=0,"",RES_hhdet_in_tes!J66/RES_hhdet_in_fec!J66)</f>
        <v>3.4656469704560395</v>
      </c>
      <c r="K66" s="124">
        <f>IF(RES_hhdet_in_tes!K66=0,"",RES_hhdet_in_tes!K66/RES_hhdet_in_fec!K66)</f>
        <v>3.5761231082963612</v>
      </c>
      <c r="L66" s="124">
        <f>IF(RES_hhdet_in_tes!L66=0,"",RES_hhdet_in_tes!L66/RES_hhdet_in_fec!L66)</f>
        <v>3.6894459408228721</v>
      </c>
      <c r="M66" s="124">
        <f>IF(RES_hhdet_in_tes!M66=0,"",RES_hhdet_in_tes!M66/RES_hhdet_in_fec!M66)</f>
        <v>3.8247993859994796</v>
      </c>
      <c r="N66" s="124">
        <f>IF(RES_hhdet_in_tes!N66=0,"",RES_hhdet_in_tes!N66/RES_hhdet_in_fec!N66)</f>
        <v>3.9884615736363096</v>
      </c>
      <c r="O66" s="124">
        <f>IF(RES_hhdet_in_tes!O66=0,"",RES_hhdet_in_tes!O66/RES_hhdet_in_fec!O66)</f>
        <v>4.1839033540573913</v>
      </c>
      <c r="P66" s="124">
        <f>IF(RES_hhdet_in_tes!P66=0,"",RES_hhdet_in_tes!P66/RES_hhdet_in_fec!P66)</f>
        <v>4.3958557564583325</v>
      </c>
      <c r="Q66" s="124">
        <f>IF(RES_hhdet_in_tes!Q66=0,"",RES_hhdet_in_tes!Q66/RES_hhdet_in_fec!Q66)</f>
        <v>4.5780041721296119</v>
      </c>
      <c r="R66" s="124">
        <f>IF(RES_hhdet_in_tes!R66=0,"",RES_hhdet_in_tes!R66/RES_hhdet_in_fec!R66)</f>
        <v>4.6922764773193855</v>
      </c>
      <c r="S66" s="124">
        <f>IF(RES_hhdet_in_tes!S66=0,"",RES_hhdet_in_tes!S66/RES_hhdet_in_fec!S66)</f>
        <v>4.7832316215484898</v>
      </c>
      <c r="T66" s="124">
        <f>IF(RES_hhdet_in_tes!T66=0,"",RES_hhdet_in_tes!T66/RES_hhdet_in_fec!T66)</f>
        <v>4.8592281069549514</v>
      </c>
      <c r="U66" s="124">
        <f>IF(RES_hhdet_in_tes!U66=0,"",RES_hhdet_in_tes!U66/RES_hhdet_in_fec!U66)</f>
        <v>4.9284131572288157</v>
      </c>
      <c r="V66" s="124">
        <f>IF(RES_hhdet_in_tes!V66=0,"",RES_hhdet_in_tes!V66/RES_hhdet_in_fec!V66)</f>
        <v>4.9989548843127967</v>
      </c>
      <c r="W66" s="124">
        <f>IF(RES_hhdet_in_tes!W66=0,"",RES_hhdet_in_tes!W66/RES_hhdet_in_fec!W66)</f>
        <v>5.0680162204946306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2.7356869207443761</v>
      </c>
      <c r="D67" s="111">
        <f>IF(RES_hhdet_in_tes!D67=0,"",RES_hhdet_in_tes!D67/RES_hhdet_in_fec!D67)</f>
        <v>2.837452639940377</v>
      </c>
      <c r="E67" s="111">
        <f>IF(RES_hhdet_in_tes!E67=0,"",RES_hhdet_in_tes!E67/RES_hhdet_in_fec!E67)</f>
        <v>2.9402928649949271</v>
      </c>
      <c r="F67" s="111">
        <f>IF(RES_hhdet_in_tes!F67=0,"",RES_hhdet_in_tes!F67/RES_hhdet_in_fec!F67)</f>
        <v>3.043243537497323</v>
      </c>
      <c r="G67" s="111">
        <f>IF(RES_hhdet_in_tes!G67=0,"",RES_hhdet_in_tes!G67/RES_hhdet_in_fec!G67)</f>
        <v>3.1471724961611001</v>
      </c>
      <c r="H67" s="111">
        <f>IF(RES_hhdet_in_tes!H67=0,"",RES_hhdet_in_tes!H67/RES_hhdet_in_fec!H67)</f>
        <v>3.2519678886953578</v>
      </c>
      <c r="I67" s="111">
        <f>IF(RES_hhdet_in_tes!I67=0,"",RES_hhdet_in_tes!I67/RES_hhdet_in_fec!I67)</f>
        <v>3.3578376884458483</v>
      </c>
      <c r="J67" s="111">
        <f>IF(RES_hhdet_in_tes!J67=0,"",RES_hhdet_in_tes!J67/RES_hhdet_in_fec!J67)</f>
        <v>3.4656469704560395</v>
      </c>
      <c r="K67" s="111">
        <f>IF(RES_hhdet_in_tes!K67=0,"",RES_hhdet_in_tes!K67/RES_hhdet_in_fec!K67)</f>
        <v>3.5761231082963612</v>
      </c>
      <c r="L67" s="111">
        <f>IF(RES_hhdet_in_tes!L67=0,"",RES_hhdet_in_tes!L67/RES_hhdet_in_fec!L67)</f>
        <v>3.6894459408228721</v>
      </c>
      <c r="M67" s="111">
        <f>IF(RES_hhdet_in_tes!M67=0,"",RES_hhdet_in_tes!M67/RES_hhdet_in_fec!M67)</f>
        <v>3.8247993859994796</v>
      </c>
      <c r="N67" s="111">
        <f>IF(RES_hhdet_in_tes!N67=0,"",RES_hhdet_in_tes!N67/RES_hhdet_in_fec!N67)</f>
        <v>3.9884615736363096</v>
      </c>
      <c r="O67" s="111">
        <f>IF(RES_hhdet_in_tes!O67=0,"",RES_hhdet_in_tes!O67/RES_hhdet_in_fec!O67)</f>
        <v>4.1839033540573913</v>
      </c>
      <c r="P67" s="111">
        <f>IF(RES_hhdet_in_tes!P67=0,"",RES_hhdet_in_tes!P67/RES_hhdet_in_fec!P67)</f>
        <v>4.3958557564583325</v>
      </c>
      <c r="Q67" s="111">
        <f>IF(RES_hhdet_in_tes!Q67=0,"",RES_hhdet_in_tes!Q67/RES_hhdet_in_fec!Q67)</f>
        <v>4.5780041721296119</v>
      </c>
      <c r="R67" s="111">
        <f>IF(RES_hhdet_in_tes!R67=0,"",RES_hhdet_in_tes!R67/RES_hhdet_in_fec!R67)</f>
        <v>4.6922764773193855</v>
      </c>
      <c r="S67" s="111">
        <f>IF(RES_hhdet_in_tes!S67=0,"",RES_hhdet_in_tes!S67/RES_hhdet_in_fec!S67)</f>
        <v>4.7832316215484898</v>
      </c>
      <c r="T67" s="111">
        <f>IF(RES_hhdet_in_tes!T67=0,"",RES_hhdet_in_tes!T67/RES_hhdet_in_fec!T67)</f>
        <v>4.8592281069549514</v>
      </c>
      <c r="U67" s="111">
        <f>IF(RES_hhdet_in_tes!U67=0,"",RES_hhdet_in_tes!U67/RES_hhdet_in_fec!U67)</f>
        <v>4.9284131572288157</v>
      </c>
      <c r="V67" s="111">
        <f>IF(RES_hhdet_in_tes!V67=0,"",RES_hhdet_in_tes!V67/RES_hhdet_in_fec!V67)</f>
        <v>4.9989548843127967</v>
      </c>
      <c r="W67" s="111">
        <f>IF(RES_hhdet_in_tes!W67=0,"",RES_hhdet_in_tes!W67/RES_hhdet_in_fec!W67)</f>
        <v>5.0680162204946306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0.57083429653535156</v>
      </c>
      <c r="D68" s="124">
        <f>IF(RES_hhdet_in_tes!D68=0,"",RES_hhdet_in_tes!D68/RES_hhdet_in_fec!D68)</f>
        <v>0.57799125724670941</v>
      </c>
      <c r="E68" s="124">
        <f>IF(RES_hhdet_in_tes!E68=0,"",RES_hhdet_in_tes!E68/RES_hhdet_in_fec!E68)</f>
        <v>0.58422898355826425</v>
      </c>
      <c r="F68" s="124">
        <f>IF(RES_hhdet_in_tes!F68=0,"",RES_hhdet_in_tes!F68/RES_hhdet_in_fec!F68)</f>
        <v>0.59160413331040995</v>
      </c>
      <c r="G68" s="124">
        <f>IF(RES_hhdet_in_tes!G68=0,"",RES_hhdet_in_tes!G68/RES_hhdet_in_fec!G68)</f>
        <v>0.59903335893708221</v>
      </c>
      <c r="H68" s="124">
        <f>IF(RES_hhdet_in_tes!H68=0,"",RES_hhdet_in_tes!H68/RES_hhdet_in_fec!H68)</f>
        <v>0.60763763287130912</v>
      </c>
      <c r="I68" s="124">
        <f>IF(RES_hhdet_in_tes!I68=0,"",RES_hhdet_in_tes!I68/RES_hhdet_in_fec!I68)</f>
        <v>0.61600957128655509</v>
      </c>
      <c r="J68" s="124">
        <f>IF(RES_hhdet_in_tes!J68=0,"",RES_hhdet_in_tes!J68/RES_hhdet_in_fec!J68)</f>
        <v>0.62500313237404603</v>
      </c>
      <c r="K68" s="124">
        <f>IF(RES_hhdet_in_tes!K68=0,"",RES_hhdet_in_tes!K68/RES_hhdet_in_fec!K68)</f>
        <v>0.63496544942581601</v>
      </c>
      <c r="L68" s="124">
        <f>IF(RES_hhdet_in_tes!L68=0,"",RES_hhdet_in_tes!L68/RES_hhdet_in_fec!L68)</f>
        <v>0.64528420757270455</v>
      </c>
      <c r="M68" s="124">
        <f>IF(RES_hhdet_in_tes!M68=0,"",RES_hhdet_in_tes!M68/RES_hhdet_in_fec!M68)</f>
        <v>0.66108014865189246</v>
      </c>
      <c r="N68" s="124">
        <f>IF(RES_hhdet_in_tes!N68=0,"",RES_hhdet_in_tes!N68/RES_hhdet_in_fec!N68)</f>
        <v>0.68367206627388522</v>
      </c>
      <c r="O68" s="124">
        <f>IF(RES_hhdet_in_tes!O68=0,"",RES_hhdet_in_tes!O68/RES_hhdet_in_fec!O68)</f>
        <v>0.71388788565803485</v>
      </c>
      <c r="P68" s="124">
        <f>IF(RES_hhdet_in_tes!P68=0,"",RES_hhdet_in_tes!P68/RES_hhdet_in_fec!P68)</f>
        <v>0.74837156393179227</v>
      </c>
      <c r="Q68" s="124">
        <f>IF(RES_hhdet_in_tes!Q68=0,"",RES_hhdet_in_tes!Q68/RES_hhdet_in_fec!Q68)</f>
        <v>0.77992142132470021</v>
      </c>
      <c r="R68" s="124">
        <f>IF(RES_hhdet_in_tes!R68=0,"",RES_hhdet_in_tes!R68/RES_hhdet_in_fec!R68)</f>
        <v>0.80187818818853573</v>
      </c>
      <c r="S68" s="124">
        <f>IF(RES_hhdet_in_tes!S68=0,"",RES_hhdet_in_tes!S68/RES_hhdet_in_fec!S68)</f>
        <v>0.8201535030800432</v>
      </c>
      <c r="T68" s="124">
        <f>IF(RES_hhdet_in_tes!T68=0,"",RES_hhdet_in_tes!T68/RES_hhdet_in_fec!T68)</f>
        <v>0.8382103871331712</v>
      </c>
      <c r="U68" s="124">
        <f>IF(RES_hhdet_in_tes!U68=0,"",RES_hhdet_in_tes!U68/RES_hhdet_in_fec!U68)</f>
        <v>0.85261615430095961</v>
      </c>
      <c r="V68" s="124">
        <f>IF(RES_hhdet_in_tes!V68=0,"",RES_hhdet_in_tes!V68/RES_hhdet_in_fec!V68)</f>
        <v>0.86353710378687665</v>
      </c>
      <c r="W68" s="124">
        <f>IF(RES_hhdet_in_tes!W68=0,"",RES_hhdet_in_tes!W68/RES_hhdet_in_fec!W68)</f>
        <v>0.86879575850277835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0.5660467870878908</v>
      </c>
      <c r="D69" s="111">
        <f>IF(RES_hhdet_in_tes!D69=0,"",RES_hhdet_in_tes!D69/RES_hhdet_in_fec!D69)</f>
        <v>0.57352447520771221</v>
      </c>
      <c r="E69" s="111">
        <f>IF(RES_hhdet_in_tes!E69=0,"",RES_hhdet_in_tes!E69/RES_hhdet_in_fec!E69)</f>
        <v>0.58132547367437926</v>
      </c>
      <c r="F69" s="111">
        <f>IF(RES_hhdet_in_tes!F69=0,"",RES_hhdet_in_tes!F69/RES_hhdet_in_fec!F69)</f>
        <v>0.58918952720159679</v>
      </c>
      <c r="G69" s="111">
        <f>IF(RES_hhdet_in_tes!G69=0,"",RES_hhdet_in_tes!G69/RES_hhdet_in_fec!G69)</f>
        <v>0.59734868955005105</v>
      </c>
      <c r="H69" s="111">
        <f>IF(RES_hhdet_in_tes!H69=0,"",RES_hhdet_in_tes!H69/RES_hhdet_in_fec!H69)</f>
        <v>0.60577154383855647</v>
      </c>
      <c r="I69" s="111">
        <f>IF(RES_hhdet_in_tes!I69=0,"",RES_hhdet_in_tes!I69/RES_hhdet_in_fec!I69)</f>
        <v>0.61451222361767199</v>
      </c>
      <c r="J69" s="111">
        <f>IF(RES_hhdet_in_tes!J69=0,"",RES_hhdet_in_tes!J69/RES_hhdet_in_fec!J69)</f>
        <v>0.62379947691010362</v>
      </c>
      <c r="K69" s="111">
        <f>IF(RES_hhdet_in_tes!K69=0,"",RES_hhdet_in_tes!K69/RES_hhdet_in_fec!K69)</f>
        <v>0.63382404486933364</v>
      </c>
      <c r="L69" s="111">
        <f>IF(RES_hhdet_in_tes!L69=0,"",RES_hhdet_in_tes!L69/RES_hhdet_in_fec!L69)</f>
        <v>0.6446304016359653</v>
      </c>
      <c r="M69" s="111">
        <f>IF(RES_hhdet_in_tes!M69=0,"",RES_hhdet_in_tes!M69/RES_hhdet_in_fec!M69)</f>
        <v>0.66097238759456245</v>
      </c>
      <c r="N69" s="111">
        <f>IF(RES_hhdet_in_tes!N69=0,"",RES_hhdet_in_tes!N69/RES_hhdet_in_fec!N69)</f>
        <v>0.68431328111697465</v>
      </c>
      <c r="O69" s="111">
        <f>IF(RES_hhdet_in_tes!O69=0,"",RES_hhdet_in_tes!O69/RES_hhdet_in_fec!O69)</f>
        <v>0.71573353504520032</v>
      </c>
      <c r="P69" s="111">
        <f>IF(RES_hhdet_in_tes!P69=0,"",RES_hhdet_in_tes!P69/RES_hhdet_in_fec!P69)</f>
        <v>0.75229601788447975</v>
      </c>
      <c r="Q69" s="111">
        <f>IF(RES_hhdet_in_tes!Q69=0,"",RES_hhdet_in_tes!Q69/RES_hhdet_in_fec!Q69)</f>
        <v>0.78478637163102349</v>
      </c>
      <c r="R69" s="111">
        <f>IF(RES_hhdet_in_tes!R69=0,"",RES_hhdet_in_tes!R69/RES_hhdet_in_fec!R69)</f>
        <v>0.80614960097556299</v>
      </c>
      <c r="S69" s="111">
        <f>IF(RES_hhdet_in_tes!S69=0,"",RES_hhdet_in_tes!S69/RES_hhdet_in_fec!S69)</f>
        <v>0.82564217196345957</v>
      </c>
      <c r="T69" s="111">
        <f>IF(RES_hhdet_in_tes!T69=0,"",RES_hhdet_in_tes!T69/RES_hhdet_in_fec!T69)</f>
        <v>0.84275805954183136</v>
      </c>
      <c r="U69" s="111">
        <f>IF(RES_hhdet_in_tes!U69=0,"",RES_hhdet_in_tes!U69/RES_hhdet_in_fec!U69)</f>
        <v>0.85693346354813682</v>
      </c>
      <c r="V69" s="111">
        <f>IF(RES_hhdet_in_tes!V69=0,"",RES_hhdet_in_tes!V69/RES_hhdet_in_fec!V69)</f>
        <v>0.8675497006036974</v>
      </c>
      <c r="W69" s="111">
        <f>IF(RES_hhdet_in_tes!W69=0,"",RES_hhdet_in_tes!W69/RES_hhdet_in_fec!W69)</f>
        <v>0.87302889769756553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0.63570616384358003</v>
      </c>
      <c r="D73" s="112">
        <f>IF(RES_hhdet_in_tes!D73=0,"",RES_hhdet_in_tes!D73/RES_hhdet_in_fec!D73)</f>
        <v>0.63749396591836904</v>
      </c>
      <c r="E73" s="112">
        <f>IF(RES_hhdet_in_tes!E73=0,"",RES_hhdet_in_tes!E73/RES_hhdet_in_fec!E73)</f>
        <v>0.63941927525623143</v>
      </c>
      <c r="F73" s="112">
        <f>IF(RES_hhdet_in_tes!F73=0,"",RES_hhdet_in_tes!F73/RES_hhdet_in_fec!F73)</f>
        <v>0.6413630789489061</v>
      </c>
      <c r="G73" s="112">
        <f>IF(RES_hhdet_in_tes!G73=0,"",RES_hhdet_in_tes!G73/RES_hhdet_in_fec!G73)</f>
        <v>0.64343462096126791</v>
      </c>
      <c r="H73" s="112">
        <f>IF(RES_hhdet_in_tes!H73=0,"",RES_hhdet_in_tes!H73/RES_hhdet_in_fec!H73)</f>
        <v>0.64562165651363734</v>
      </c>
      <c r="I73" s="112">
        <f>IF(RES_hhdet_in_tes!I73=0,"",RES_hhdet_in_tes!I73/RES_hhdet_in_fec!I73)</f>
        <v>0.64795263753630383</v>
      </c>
      <c r="J73" s="112">
        <f>IF(RES_hhdet_in_tes!J73=0,"",RES_hhdet_in_tes!J73/RES_hhdet_in_fec!J73)</f>
        <v>0.65054145256526974</v>
      </c>
      <c r="K73" s="112">
        <f>IF(RES_hhdet_in_tes!K73=0,"",RES_hhdet_in_tes!K73/RES_hhdet_in_fec!K73)</f>
        <v>0.65348902965500155</v>
      </c>
      <c r="L73" s="112">
        <f>IF(RES_hhdet_in_tes!L73=0,"",RES_hhdet_in_tes!L73/RES_hhdet_in_fec!L73)</f>
        <v>0.6568306923379339</v>
      </c>
      <c r="M73" s="112">
        <f>IF(RES_hhdet_in_tes!M73=0,"",RES_hhdet_in_tes!M73/RES_hhdet_in_fec!M73)</f>
        <v>0.66288191810336716</v>
      </c>
      <c r="N73" s="112">
        <f>IF(RES_hhdet_in_tes!N73=0,"",RES_hhdet_in_tes!N73/RES_hhdet_in_fec!N73)</f>
        <v>0.67266009297187057</v>
      </c>
      <c r="O73" s="112">
        <f>IF(RES_hhdet_in_tes!O73=0,"",RES_hhdet_in_tes!O73/RES_hhdet_in_fec!O73)</f>
        <v>0.68746989582750462</v>
      </c>
      <c r="P73" s="112">
        <f>IF(RES_hhdet_in_tes!P73=0,"",RES_hhdet_in_tes!P73/RES_hhdet_in_fec!P73)</f>
        <v>0.70673554820324924</v>
      </c>
      <c r="Q73" s="112">
        <f>IF(RES_hhdet_in_tes!Q73=0,"",RES_hhdet_in_tes!Q73/RES_hhdet_in_fec!Q73)</f>
        <v>0.72563978660625994</v>
      </c>
      <c r="R73" s="112">
        <f>IF(RES_hhdet_in_tes!R73=0,"",RES_hhdet_in_tes!R73/RES_hhdet_in_fec!R73)</f>
        <v>0.73919139721368443</v>
      </c>
      <c r="S73" s="112">
        <f>IF(RES_hhdet_in_tes!S73=0,"",RES_hhdet_in_tes!S73/RES_hhdet_in_fec!S73)</f>
        <v>0.75260940952039945</v>
      </c>
      <c r="T73" s="112">
        <f>IF(RES_hhdet_in_tes!T73=0,"",RES_hhdet_in_tes!T73/RES_hhdet_in_fec!T73)</f>
        <v>0.76561247273324984</v>
      </c>
      <c r="U73" s="112">
        <f>IF(RES_hhdet_in_tes!U73=0,"",RES_hhdet_in_tes!U73/RES_hhdet_in_fec!U73)</f>
        <v>0.77782718217492852</v>
      </c>
      <c r="V73" s="112">
        <f>IF(RES_hhdet_in_tes!V73=0,"",RES_hhdet_in_tes!V73/RES_hhdet_in_fec!V73)</f>
        <v>0.78868066030720729</v>
      </c>
      <c r="W73" s="112">
        <f>IF(RES_hhdet_in_tes!W73=0,"",RES_hhdet_in_tes!W73/RES_hhdet_in_fec!W73)</f>
        <v>0.79722444582827734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0.59817563395261641</v>
      </c>
      <c r="D77" s="124">
        <f>IF(RES_hhdet_in_tes!D77=0,"",RES_hhdet_in_tes!D77/RES_hhdet_in_fec!D77)</f>
        <v>0.5893519623642135</v>
      </c>
      <c r="E77" s="124">
        <f>IF(RES_hhdet_in_tes!E77=0,"",RES_hhdet_in_tes!E77/RES_hhdet_in_fec!E77)</f>
        <v>0.5818490834941189</v>
      </c>
      <c r="F77" s="124">
        <f>IF(RES_hhdet_in_tes!F77=0,"",RES_hhdet_in_tes!F77/RES_hhdet_in_fec!F77)</f>
        <v>0.58162050166486923</v>
      </c>
      <c r="G77" s="124">
        <f>IF(RES_hhdet_in_tes!G77=0,"",RES_hhdet_in_tes!G77/RES_hhdet_in_fec!G77)</f>
        <v>0.5831806290044127</v>
      </c>
      <c r="H77" s="124">
        <f>IF(RES_hhdet_in_tes!H77=0,"",RES_hhdet_in_tes!H77/RES_hhdet_in_fec!H77)</f>
        <v>0.58913766242652554</v>
      </c>
      <c r="I77" s="124">
        <f>IF(RES_hhdet_in_tes!I77=0,"",RES_hhdet_in_tes!I77/RES_hhdet_in_fec!I77)</f>
        <v>0.59765514178764256</v>
      </c>
      <c r="J77" s="124">
        <f>IF(RES_hhdet_in_tes!J77=0,"",RES_hhdet_in_tes!J77/RES_hhdet_in_fec!J77)</f>
        <v>0.59556711036241761</v>
      </c>
      <c r="K77" s="124">
        <f>IF(RES_hhdet_in_tes!K77=0,"",RES_hhdet_in_tes!K77/RES_hhdet_in_fec!K77)</f>
        <v>0.61029212140829892</v>
      </c>
      <c r="L77" s="124">
        <f>IF(RES_hhdet_in_tes!L77=0,"",RES_hhdet_in_tes!L77/RES_hhdet_in_fec!L77)</f>
        <v>0.57932603974911756</v>
      </c>
      <c r="M77" s="124">
        <f>IF(RES_hhdet_in_tes!M77=0,"",RES_hhdet_in_tes!M77/RES_hhdet_in_fec!M77)</f>
        <v>0.58381966030209687</v>
      </c>
      <c r="N77" s="124">
        <f>IF(RES_hhdet_in_tes!N77=0,"",RES_hhdet_in_tes!N77/RES_hhdet_in_fec!N77)</f>
        <v>0.5778855159029892</v>
      </c>
      <c r="O77" s="124">
        <f>IF(RES_hhdet_in_tes!O77=0,"",RES_hhdet_in_tes!O77/RES_hhdet_in_fec!O77)</f>
        <v>0.59102705810882739</v>
      </c>
      <c r="P77" s="124">
        <f>IF(RES_hhdet_in_tes!P77=0,"",RES_hhdet_in_tes!P77/RES_hhdet_in_fec!P77)</f>
        <v>0.60056323331222827</v>
      </c>
      <c r="Q77" s="124">
        <f>IF(RES_hhdet_in_tes!Q77=0,"",RES_hhdet_in_tes!Q77/RES_hhdet_in_fec!Q77)</f>
        <v>0.60229196416984954</v>
      </c>
      <c r="R77" s="124">
        <f>IF(RES_hhdet_in_tes!R77=0,"",RES_hhdet_in_tes!R77/RES_hhdet_in_fec!R77)</f>
        <v>0.59893793030649078</v>
      </c>
      <c r="S77" s="124">
        <f>IF(RES_hhdet_in_tes!S77=0,"",RES_hhdet_in_tes!S77/RES_hhdet_in_fec!S77)</f>
        <v>0.60321499003170864</v>
      </c>
      <c r="T77" s="124">
        <f>IF(RES_hhdet_in_tes!T77=0,"",RES_hhdet_in_tes!T77/RES_hhdet_in_fec!T77)</f>
        <v>0.59848413402797218</v>
      </c>
      <c r="U77" s="124">
        <f>IF(RES_hhdet_in_tes!U77=0,"",RES_hhdet_in_tes!U77/RES_hhdet_in_fec!U77)</f>
        <v>0.60554957894144046</v>
      </c>
      <c r="V77" s="124">
        <f>IF(RES_hhdet_in_tes!V77=0,"",RES_hhdet_in_tes!V77/RES_hhdet_in_fec!V77)</f>
        <v>0.61236395984727887</v>
      </c>
      <c r="W77" s="124">
        <f>IF(RES_hhdet_in_tes!W77=0,"",RES_hhdet_in_tes!W77/RES_hhdet_in_fec!W77)</f>
        <v>0.62283991364646096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0.56782960588873121</v>
      </c>
      <c r="D78" s="111">
        <f>IF(RES_hhdet_in_tes!D78=0,"",RES_hhdet_in_tes!D78/RES_hhdet_in_fec!D78)</f>
        <v>0.56879709667536005</v>
      </c>
      <c r="E78" s="111">
        <f>IF(RES_hhdet_in_tes!E78=0,"",RES_hhdet_in_tes!E78/RES_hhdet_in_fec!E78)</f>
        <v>0.56975094289342343</v>
      </c>
      <c r="F78" s="111">
        <f>IF(RES_hhdet_in_tes!F78=0,"",RES_hhdet_in_tes!F78/RES_hhdet_in_fec!F78)</f>
        <v>0.57070292848850057</v>
      </c>
      <c r="G78" s="111">
        <f>IF(RES_hhdet_in_tes!G78=0,"",RES_hhdet_in_tes!G78/RES_hhdet_in_fec!G78)</f>
        <v>0.57164234823848936</v>
      </c>
      <c r="H78" s="111">
        <f>IF(RES_hhdet_in_tes!H78=0,"",RES_hhdet_in_tes!H78/RES_hhdet_in_fec!H78)</f>
        <v>0.57257051232629053</v>
      </c>
      <c r="I78" s="111">
        <f>IF(RES_hhdet_in_tes!I78=0,"",RES_hhdet_in_tes!I78/RES_hhdet_in_fec!I78)</f>
        <v>0.57348478298486483</v>
      </c>
      <c r="J78" s="111">
        <f>IF(RES_hhdet_in_tes!J78=0,"",RES_hhdet_in_tes!J78/RES_hhdet_in_fec!J78)</f>
        <v>0.57437435421370309</v>
      </c>
      <c r="K78" s="111">
        <f>IF(RES_hhdet_in_tes!K78=0,"",RES_hhdet_in_tes!K78/RES_hhdet_in_fec!K78)</f>
        <v>0.57523003807005524</v>
      </c>
      <c r="L78" s="111">
        <f>IF(RES_hhdet_in_tes!L78=0,"",RES_hhdet_in_tes!L78/RES_hhdet_in_fec!L78)</f>
        <v>0.57604937640254894</v>
      </c>
      <c r="M78" s="111">
        <f>IF(RES_hhdet_in_tes!M78=0,"",RES_hhdet_in_tes!M78/RES_hhdet_in_fec!M78)</f>
        <v>0.5764902889036515</v>
      </c>
      <c r="N78" s="111">
        <f>IF(RES_hhdet_in_tes!N78=0,"",RES_hhdet_in_tes!N78/RES_hhdet_in_fec!N78)</f>
        <v>0.5764902889036515</v>
      </c>
      <c r="O78" s="111">
        <f>IF(RES_hhdet_in_tes!O78=0,"",RES_hhdet_in_tes!O78/RES_hhdet_in_fec!O78)</f>
        <v>0.5764902889036515</v>
      </c>
      <c r="P78" s="111">
        <f>IF(RES_hhdet_in_tes!P78=0,"",RES_hhdet_in_tes!P78/RES_hhdet_in_fec!P78)</f>
        <v>0.5764902889036515</v>
      </c>
      <c r="Q78" s="111">
        <f>IF(RES_hhdet_in_tes!Q78=0,"",RES_hhdet_in_tes!Q78/RES_hhdet_in_fec!Q78)</f>
        <v>0.5764902889036515</v>
      </c>
      <c r="R78" s="111">
        <f>IF(RES_hhdet_in_tes!R78=0,"",RES_hhdet_in_tes!R78/RES_hhdet_in_fec!R78)</f>
        <v>0.5792758411407789</v>
      </c>
      <c r="S78" s="111">
        <f>IF(RES_hhdet_in_tes!S78=0,"",RES_hhdet_in_tes!S78/RES_hhdet_in_fec!S78)</f>
        <v>0.58383085018299008</v>
      </c>
      <c r="T78" s="111">
        <f>IF(RES_hhdet_in_tes!T78=0,"",RES_hhdet_in_tes!T78/RES_hhdet_in_fec!T78)</f>
        <v>0.58914502739889918</v>
      </c>
      <c r="U78" s="111">
        <f>IF(RES_hhdet_in_tes!U78=0,"",RES_hhdet_in_tes!U78/RES_hhdet_in_fec!U78)</f>
        <v>0.59464899665823467</v>
      </c>
      <c r="V78" s="111">
        <f>IF(RES_hhdet_in_tes!V78=0,"",RES_hhdet_in_tes!V78/RES_hhdet_in_fec!V78)</f>
        <v>0.59977338183071938</v>
      </c>
      <c r="W78" s="111">
        <f>IF(RES_hhdet_in_tes!W78=0,"",RES_hhdet_in_tes!W78/RES_hhdet_in_fec!W78)</f>
        <v>0.60451818291635107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0.74041652785552181</v>
      </c>
      <c r="D79" s="45">
        <f>IF(RES_hhdet_in_tes!D79=0,"",RES_hhdet_in_tes!D79/RES_hhdet_in_fec!D79)</f>
        <v>0.74199387052826637</v>
      </c>
      <c r="E79" s="45">
        <f>IF(RES_hhdet_in_tes!E79=0,"",RES_hhdet_in_tes!E79/RES_hhdet_in_fec!E79)</f>
        <v>0.74362953950985922</v>
      </c>
      <c r="F79" s="45">
        <f>IF(RES_hhdet_in_tes!F79=0,"",RES_hhdet_in_tes!F79/RES_hhdet_in_fec!F79)</f>
        <v>0.74527316207902239</v>
      </c>
      <c r="G79" s="45">
        <f>IF(RES_hhdet_in_tes!G79=0,"",RES_hhdet_in_tes!G79/RES_hhdet_in_fec!G79)</f>
        <v>0.74697049974793694</v>
      </c>
      <c r="H79" s="45">
        <f>IF(RES_hhdet_in_tes!H79=0,"",RES_hhdet_in_tes!H79/RES_hhdet_in_fec!H79)</f>
        <v>0.7487159518900891</v>
      </c>
      <c r="I79" s="45">
        <f>IF(RES_hhdet_in_tes!I79=0,"",RES_hhdet_in_tes!I79/RES_hhdet_in_fec!I79)</f>
        <v>0.75052079414341721</v>
      </c>
      <c r="J79" s="45">
        <f>IF(RES_hhdet_in_tes!J79=0,"",RES_hhdet_in_tes!J79/RES_hhdet_in_fec!J79)</f>
        <v>0.75243121881661423</v>
      </c>
      <c r="K79" s="45">
        <f>IF(RES_hhdet_in_tes!K79=0,"",RES_hhdet_in_tes!K79/RES_hhdet_in_fec!K79)</f>
        <v>0.7544865015220904</v>
      </c>
      <c r="L79" s="45">
        <f>IF(RES_hhdet_in_tes!L79=0,"",RES_hhdet_in_tes!L79/RES_hhdet_in_fec!L79)</f>
        <v>0.75669715009638405</v>
      </c>
      <c r="M79" s="45">
        <f>IF(RES_hhdet_in_tes!M79=0,"",RES_hhdet_in_tes!M79/RES_hhdet_in_fec!M79)</f>
        <v>0.75970480881934366</v>
      </c>
      <c r="N79" s="45">
        <f>IF(RES_hhdet_in_tes!N79=0,"",RES_hhdet_in_tes!N79/RES_hhdet_in_fec!N79)</f>
        <v>0.76369141829757148</v>
      </c>
      <c r="O79" s="45">
        <f>IF(RES_hhdet_in_tes!O79=0,"",RES_hhdet_in_tes!O79/RES_hhdet_in_fec!O79)</f>
        <v>0.76909936332693141</v>
      </c>
      <c r="P79" s="45">
        <f>IF(RES_hhdet_in_tes!P79=0,"",RES_hhdet_in_tes!P79/RES_hhdet_in_fec!P79)</f>
        <v>0.77616098839498082</v>
      </c>
      <c r="Q79" s="45">
        <f>IF(RES_hhdet_in_tes!Q79=0,"",RES_hhdet_in_tes!Q79/RES_hhdet_in_fec!Q79)</f>
        <v>0.7852624822668266</v>
      </c>
      <c r="R79" s="45">
        <f>IF(RES_hhdet_in_tes!R79=0,"",RES_hhdet_in_tes!R79/RES_hhdet_in_fec!R79)</f>
        <v>0.79764366127636921</v>
      </c>
      <c r="S79" s="45">
        <f>IF(RES_hhdet_in_tes!S79=0,"",RES_hhdet_in_tes!S79/RES_hhdet_in_fec!S79)</f>
        <v>0.8130965307127157</v>
      </c>
      <c r="T79" s="45">
        <f>IF(RES_hhdet_in_tes!T79=0,"",RES_hhdet_in_tes!T79/RES_hhdet_in_fec!T79)</f>
        <v>0.82971087154715861</v>
      </c>
      <c r="U79" s="45">
        <f>IF(RES_hhdet_in_tes!U79=0,"",RES_hhdet_in_tes!U79/RES_hhdet_in_fec!U79)</f>
        <v>0.84557646475103743</v>
      </c>
      <c r="V79" s="45">
        <f>IF(RES_hhdet_in_tes!V79=0,"",RES_hhdet_in_tes!V79/RES_hhdet_in_fec!V79)</f>
        <v>0.85878309129567054</v>
      </c>
      <c r="W79" s="45">
        <f>IF(RES_hhdet_in_tes!W79=0,"",RES_hhdet_in_tes!W79/RES_hhdet_in_fec!W79)</f>
        <v>0.86865975284413044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0.55935386446788982</v>
      </c>
      <c r="D81" s="119">
        <f>IF(RES_hhdet_in_tes!D81=0,"",RES_hhdet_in_tes!D81/RES_hhdet_in_fec!D81)</f>
        <v>0.57129843364857547</v>
      </c>
      <c r="E81" s="119">
        <f>IF(RES_hhdet_in_tes!E81=0,"",RES_hhdet_in_tes!E81/RES_hhdet_in_fec!E81)</f>
        <v>0.58022709101993242</v>
      </c>
      <c r="F81" s="119">
        <f>IF(RES_hhdet_in_tes!F81=0,"",RES_hhdet_in_tes!F81/RES_hhdet_in_fec!F81)</f>
        <v>0.59207063595271059</v>
      </c>
      <c r="G81" s="119">
        <f>IF(RES_hhdet_in_tes!G81=0,"",RES_hhdet_in_tes!G81/RES_hhdet_in_fec!G81)</f>
        <v>0.60380138615197587</v>
      </c>
      <c r="H81" s="119">
        <f>IF(RES_hhdet_in_tes!H81=0,"",RES_hhdet_in_tes!H81/RES_hhdet_in_fec!H81)</f>
        <v>0.61558427283086203</v>
      </c>
      <c r="I81" s="119">
        <f>IF(RES_hhdet_in_tes!I81=0,"",RES_hhdet_in_tes!I81/RES_hhdet_in_fec!I81)</f>
        <v>0.62471500951338022</v>
      </c>
      <c r="J81" s="119">
        <f>IF(RES_hhdet_in_tes!J81=0,"",RES_hhdet_in_tes!J81/RES_hhdet_in_fec!J81)</f>
        <v>0.63561347836461146</v>
      </c>
      <c r="K81" s="119">
        <f>IF(RES_hhdet_in_tes!K81=0,"",RES_hhdet_in_tes!K81/RES_hhdet_in_fec!K81)</f>
        <v>0.64759939546041367</v>
      </c>
      <c r="L81" s="119">
        <f>IF(RES_hhdet_in_tes!L81=0,"",RES_hhdet_in_tes!L81/RES_hhdet_in_fec!L81)</f>
        <v>0.65789043761977783</v>
      </c>
      <c r="M81" s="119">
        <f>IF(RES_hhdet_in_tes!M81=0,"",RES_hhdet_in_tes!M81/RES_hhdet_in_fec!M81)</f>
        <v>0.66879664468962674</v>
      </c>
      <c r="N81" s="119">
        <f>IF(RES_hhdet_in_tes!N81=0,"",RES_hhdet_in_tes!N81/RES_hhdet_in_fec!N81)</f>
        <v>0.67865845011264181</v>
      </c>
      <c r="O81" s="119">
        <f>IF(RES_hhdet_in_tes!O81=0,"",RES_hhdet_in_tes!O81/RES_hhdet_in_fec!O81)</f>
        <v>0.68725929047573286</v>
      </c>
      <c r="P81" s="119">
        <f>IF(RES_hhdet_in_tes!P81=0,"",RES_hhdet_in_tes!P81/RES_hhdet_in_fec!P81)</f>
        <v>0.69391820681662886</v>
      </c>
      <c r="Q81" s="119">
        <f>IF(RES_hhdet_in_tes!Q81=0,"",RES_hhdet_in_tes!Q81/RES_hhdet_in_fec!Q81)</f>
        <v>0.70198891895763416</v>
      </c>
      <c r="R81" s="119">
        <f>IF(RES_hhdet_in_tes!R81=0,"",RES_hhdet_in_tes!R81/RES_hhdet_in_fec!R81)</f>
        <v>0.71395819453632547</v>
      </c>
      <c r="S81" s="119">
        <f>IF(RES_hhdet_in_tes!S81=0,"",RES_hhdet_in_tes!S81/RES_hhdet_in_fec!S81)</f>
        <v>0.72754246723215121</v>
      </c>
      <c r="T81" s="119">
        <f>IF(RES_hhdet_in_tes!T81=0,"",RES_hhdet_in_tes!T81/RES_hhdet_in_fec!T81)</f>
        <v>0.73975629169442492</v>
      </c>
      <c r="U81" s="119">
        <f>IF(RES_hhdet_in_tes!U81=0,"",RES_hhdet_in_tes!U81/RES_hhdet_in_fec!U81)</f>
        <v>0.75462771136729179</v>
      </c>
      <c r="V81" s="119">
        <f>IF(RES_hhdet_in_tes!V81=0,"",RES_hhdet_in_tes!V81/RES_hhdet_in_fec!V81)</f>
        <v>0.766244876669539</v>
      </c>
      <c r="W81" s="119">
        <f>IF(RES_hhdet_in_tes!W81=0,"",RES_hhdet_in_tes!W81/RES_hhdet_in_fec!W81)</f>
        <v>0.77744818239037627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0.54927826990573136</v>
      </c>
      <c r="D82" s="124">
        <f>IF(RES_hhdet_in_tes!D82=0,"",RES_hhdet_in_tes!D82/RES_hhdet_in_fec!D82)</f>
        <v>0.56067068390435226</v>
      </c>
      <c r="E82" s="124">
        <f>IF(RES_hhdet_in_tes!E82=0,"",RES_hhdet_in_tes!E82/RES_hhdet_in_fec!E82)</f>
        <v>0.57217237470073234</v>
      </c>
      <c r="F82" s="124">
        <f>IF(RES_hhdet_in_tes!F82=0,"",RES_hhdet_in_tes!F82/RES_hhdet_in_fec!F82)</f>
        <v>0.58378185542216721</v>
      </c>
      <c r="G82" s="124">
        <f>IF(RES_hhdet_in_tes!G82=0,"",RES_hhdet_in_tes!G82/RES_hhdet_in_fec!G82)</f>
        <v>0.59546202988329799</v>
      </c>
      <c r="H82" s="124">
        <f>IF(RES_hhdet_in_tes!H82=0,"",RES_hhdet_in_tes!H82/RES_hhdet_in_fec!H82)</f>
        <v>0.60723340692886063</v>
      </c>
      <c r="I82" s="124">
        <f>IF(RES_hhdet_in_tes!I82=0,"",RES_hhdet_in_tes!I82/RES_hhdet_in_fec!I82)</f>
        <v>0.6190484145686812</v>
      </c>
      <c r="J82" s="124">
        <f>IF(RES_hhdet_in_tes!J82=0,"",RES_hhdet_in_tes!J82/RES_hhdet_in_fec!J82)</f>
        <v>0.6308832828516141</v>
      </c>
      <c r="K82" s="124">
        <f>IF(RES_hhdet_in_tes!K82=0,"",RES_hhdet_in_tes!K82/RES_hhdet_in_fec!K82)</f>
        <v>0.64268485169635969</v>
      </c>
      <c r="L82" s="124">
        <f>IF(RES_hhdet_in_tes!L82=0,"",RES_hhdet_in_tes!L82/RES_hhdet_in_fec!L82)</f>
        <v>0.65444794214427804</v>
      </c>
      <c r="M82" s="124">
        <f>IF(RES_hhdet_in_tes!M82=0,"",RES_hhdet_in_tes!M82/RES_hhdet_in_fec!M82)</f>
        <v>0.66525836369276548</v>
      </c>
      <c r="N82" s="124">
        <f>IF(RES_hhdet_in_tes!N82=0,"",RES_hhdet_in_tes!N82/RES_hhdet_in_fec!N82)</f>
        <v>0.67468530035592256</v>
      </c>
      <c r="O82" s="124">
        <f>IF(RES_hhdet_in_tes!O82=0,"",RES_hhdet_in_tes!O82/RES_hhdet_in_fec!O82)</f>
        <v>0.68247477053960937</v>
      </c>
      <c r="P82" s="124">
        <f>IF(RES_hhdet_in_tes!P82=0,"",RES_hhdet_in_tes!P82/RES_hhdet_in_fec!P82)</f>
        <v>0.68929893469586445</v>
      </c>
      <c r="Q82" s="124">
        <f>IF(RES_hhdet_in_tes!Q82=0,"",RES_hhdet_in_tes!Q82/RES_hhdet_in_fec!Q82)</f>
        <v>0.69742627750079267</v>
      </c>
      <c r="R82" s="124">
        <f>IF(RES_hhdet_in_tes!R82=0,"",RES_hhdet_in_tes!R82/RES_hhdet_in_fec!R82)</f>
        <v>0.70940803312480938</v>
      </c>
      <c r="S82" s="124">
        <f>IF(RES_hhdet_in_tes!S82=0,"",RES_hhdet_in_tes!S82/RES_hhdet_in_fec!S82)</f>
        <v>0.72284052233187523</v>
      </c>
      <c r="T82" s="124">
        <f>IF(RES_hhdet_in_tes!T82=0,"",RES_hhdet_in_tes!T82/RES_hhdet_in_fec!T82)</f>
        <v>0.73633719971344302</v>
      </c>
      <c r="U82" s="124">
        <f>IF(RES_hhdet_in_tes!U82=0,"",RES_hhdet_in_tes!U82/RES_hhdet_in_fec!U82)</f>
        <v>0.74876986485487063</v>
      </c>
      <c r="V82" s="124">
        <f>IF(RES_hhdet_in_tes!V82=0,"",RES_hhdet_in_tes!V82/RES_hhdet_in_fec!V82)</f>
        <v>0.75919219382062875</v>
      </c>
      <c r="W82" s="124">
        <f>IF(RES_hhdet_in_tes!W82=0,"",RES_hhdet_in_tes!W82/RES_hhdet_in_fec!W82)</f>
        <v>0.76757014696631354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0.54699803982774275</v>
      </c>
      <c r="D83" s="111">
        <f>IF(RES_hhdet_in_tes!D83=0,"",RES_hhdet_in_tes!D83/RES_hhdet_in_fec!D83)</f>
        <v>0.55845083931104045</v>
      </c>
      <c r="E83" s="111">
        <f>IF(RES_hhdet_in_tes!E83=0,"",RES_hhdet_in_tes!E83/RES_hhdet_in_fec!E83)</f>
        <v>0.57001251456050228</v>
      </c>
      <c r="F83" s="111">
        <f>IF(RES_hhdet_in_tes!F83=0,"",RES_hhdet_in_tes!F83/RES_hhdet_in_fec!F83)</f>
        <v>0.58167195134987881</v>
      </c>
      <c r="G83" s="111">
        <f>IF(RES_hhdet_in_tes!G83=0,"",RES_hhdet_in_tes!G83/RES_hhdet_in_fec!G83)</f>
        <v>0.59341810149561824</v>
      </c>
      <c r="H83" s="111">
        <f>IF(RES_hhdet_in_tes!H83=0,"",RES_hhdet_in_tes!H83/RES_hhdet_in_fec!H83)</f>
        <v>0.60523780194595889</v>
      </c>
      <c r="I83" s="111">
        <f>IF(RES_hhdet_in_tes!I83=0,"",RES_hhdet_in_tes!I83/RES_hhdet_in_fec!I83)</f>
        <v>0.61711374422148402</v>
      </c>
      <c r="J83" s="111">
        <f>IF(RES_hhdet_in_tes!J83=0,"",RES_hhdet_in_tes!J83/RES_hhdet_in_fec!J83)</f>
        <v>0.62900860857952046</v>
      </c>
      <c r="K83" s="111">
        <f>IF(RES_hhdet_in_tes!K83=0,"",RES_hhdet_in_tes!K83/RES_hhdet_in_fec!K83)</f>
        <v>0.640873027315076</v>
      </c>
      <c r="L83" s="111">
        <f>IF(RES_hhdet_in_tes!L83=0,"",RES_hhdet_in_tes!L83/RES_hhdet_in_fec!L83)</f>
        <v>0.65266318367463239</v>
      </c>
      <c r="M83" s="111">
        <f>IF(RES_hhdet_in_tes!M83=0,"",RES_hhdet_in_tes!M83/RES_hhdet_in_fec!M83)</f>
        <v>0.66352145050712941</v>
      </c>
      <c r="N83" s="111">
        <f>IF(RES_hhdet_in_tes!N83=0,"",RES_hhdet_in_tes!N83/RES_hhdet_in_fec!N83)</f>
        <v>0.67298743387912896</v>
      </c>
      <c r="O83" s="111">
        <f>IF(RES_hhdet_in_tes!O83=0,"",RES_hhdet_in_tes!O83/RES_hhdet_in_fec!O83)</f>
        <v>0.6808120690123397</v>
      </c>
      <c r="P83" s="111">
        <f>IF(RES_hhdet_in_tes!P83=0,"",RES_hhdet_in_tes!P83/RES_hhdet_in_fec!P83)</f>
        <v>0.68766573205670101</v>
      </c>
      <c r="Q83" s="111">
        <f>IF(RES_hhdet_in_tes!Q83=0,"",RES_hhdet_in_tes!Q83/RES_hhdet_in_fec!Q83)</f>
        <v>0.69582516843603703</v>
      </c>
      <c r="R83" s="111">
        <f>IF(RES_hhdet_in_tes!R83=0,"",RES_hhdet_in_tes!R83/RES_hhdet_in_fec!R83)</f>
        <v>0.70785599972408586</v>
      </c>
      <c r="S83" s="111">
        <f>IF(RES_hhdet_in_tes!S83=0,"",RES_hhdet_in_tes!S83/RES_hhdet_in_fec!S83)</f>
        <v>0.7213398086929157</v>
      </c>
      <c r="T83" s="111">
        <f>IF(RES_hhdet_in_tes!T83=0,"",RES_hhdet_in_tes!T83/RES_hhdet_in_fec!T83)</f>
        <v>0.7348890216711047</v>
      </c>
      <c r="U83" s="111">
        <f>IF(RES_hhdet_in_tes!U83=0,"",RES_hhdet_in_tes!U83/RES_hhdet_in_fec!U83)</f>
        <v>0.74736966820077555</v>
      </c>
      <c r="V83" s="111">
        <f>IF(RES_hhdet_in_tes!V83=0,"",RES_hhdet_in_tes!V83/RES_hhdet_in_fec!V83)</f>
        <v>0.75783127773046499</v>
      </c>
      <c r="W83" s="111">
        <f>IF(RES_hhdet_in_tes!W83=0,"",RES_hhdet_in_tes!W83/RES_hhdet_in_fec!W83)</f>
        <v>0.76624619411443351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2.7356869207443761</v>
      </c>
      <c r="D85" s="124">
        <f>IF(RES_hhdet_in_tes!D85=0,"",RES_hhdet_in_tes!D85/RES_hhdet_in_fec!D85)</f>
        <v>2.837452639940377</v>
      </c>
      <c r="E85" s="124">
        <f>IF(RES_hhdet_in_tes!E85=0,"",RES_hhdet_in_tes!E85/RES_hhdet_in_fec!E85)</f>
        <v>2.9402928649949271</v>
      </c>
      <c r="F85" s="124">
        <f>IF(RES_hhdet_in_tes!F85=0,"",RES_hhdet_in_tes!F85/RES_hhdet_in_fec!F85)</f>
        <v>3.043243537497323</v>
      </c>
      <c r="G85" s="124">
        <f>IF(RES_hhdet_in_tes!G85=0,"",RES_hhdet_in_tes!G85/RES_hhdet_in_fec!G85)</f>
        <v>3.1471724961611005</v>
      </c>
      <c r="H85" s="124">
        <f>IF(RES_hhdet_in_tes!H85=0,"",RES_hhdet_in_tes!H85/RES_hhdet_in_fec!H85)</f>
        <v>3.2519678886953582</v>
      </c>
      <c r="I85" s="124">
        <f>IF(RES_hhdet_in_tes!I85=0,"",RES_hhdet_in_tes!I85/RES_hhdet_in_fec!I85)</f>
        <v>3.3578376884458487</v>
      </c>
      <c r="J85" s="124">
        <f>IF(RES_hhdet_in_tes!J85=0,"",RES_hhdet_in_tes!J85/RES_hhdet_in_fec!J85)</f>
        <v>3.4656469704560395</v>
      </c>
      <c r="K85" s="124">
        <f>IF(RES_hhdet_in_tes!K85=0,"",RES_hhdet_in_tes!K85/RES_hhdet_in_fec!K85)</f>
        <v>3.5761231082963612</v>
      </c>
      <c r="L85" s="124">
        <f>IF(RES_hhdet_in_tes!L85=0,"",RES_hhdet_in_tes!L85/RES_hhdet_in_fec!L85)</f>
        <v>3.6894459408228721</v>
      </c>
      <c r="M85" s="124">
        <f>IF(RES_hhdet_in_tes!M85=0,"",RES_hhdet_in_tes!M85/RES_hhdet_in_fec!M85)</f>
        <v>3.8247993859994791</v>
      </c>
      <c r="N85" s="124">
        <f>IF(RES_hhdet_in_tes!N85=0,"",RES_hhdet_in_tes!N85/RES_hhdet_in_fec!N85)</f>
        <v>3.98846157363631</v>
      </c>
      <c r="O85" s="124">
        <f>IF(RES_hhdet_in_tes!O85=0,"",RES_hhdet_in_tes!O85/RES_hhdet_in_fec!O85)</f>
        <v>4.1839033540573913</v>
      </c>
      <c r="P85" s="124">
        <f>IF(RES_hhdet_in_tes!P85=0,"",RES_hhdet_in_tes!P85/RES_hhdet_in_fec!P85)</f>
        <v>4.3958557564583325</v>
      </c>
      <c r="Q85" s="124">
        <f>IF(RES_hhdet_in_tes!Q85=0,"",RES_hhdet_in_tes!Q85/RES_hhdet_in_fec!Q85)</f>
        <v>4.5780041721296119</v>
      </c>
      <c r="R85" s="124">
        <f>IF(RES_hhdet_in_tes!R85=0,"",RES_hhdet_in_tes!R85/RES_hhdet_in_fec!R85)</f>
        <v>4.6922764773193855</v>
      </c>
      <c r="S85" s="124">
        <f>IF(RES_hhdet_in_tes!S85=0,"",RES_hhdet_in_tes!S85/RES_hhdet_in_fec!S85)</f>
        <v>4.7832316215484898</v>
      </c>
      <c r="T85" s="124">
        <f>IF(RES_hhdet_in_tes!T85=0,"",RES_hhdet_in_tes!T85/RES_hhdet_in_fec!T85)</f>
        <v>4.8592281069549514</v>
      </c>
      <c r="U85" s="124">
        <f>IF(RES_hhdet_in_tes!U85=0,"",RES_hhdet_in_tes!U85/RES_hhdet_in_fec!U85)</f>
        <v>4.9284131572288157</v>
      </c>
      <c r="V85" s="124">
        <f>IF(RES_hhdet_in_tes!V85=0,"",RES_hhdet_in_tes!V85/RES_hhdet_in_fec!V85)</f>
        <v>4.9989548843127967</v>
      </c>
      <c r="W85" s="124">
        <f>IF(RES_hhdet_in_tes!W85=0,"",RES_hhdet_in_tes!W85/RES_hhdet_in_fec!W85)</f>
        <v>5.0680162204946306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2.7356869207443761</v>
      </c>
      <c r="D86" s="111">
        <f>IF(RES_hhdet_in_tes!D86=0,"",RES_hhdet_in_tes!D86/RES_hhdet_in_fec!D86)</f>
        <v>2.837452639940377</v>
      </c>
      <c r="E86" s="111">
        <f>IF(RES_hhdet_in_tes!E86=0,"",RES_hhdet_in_tes!E86/RES_hhdet_in_fec!E86)</f>
        <v>2.9402928649949271</v>
      </c>
      <c r="F86" s="111">
        <f>IF(RES_hhdet_in_tes!F86=0,"",RES_hhdet_in_tes!F86/RES_hhdet_in_fec!F86)</f>
        <v>3.043243537497323</v>
      </c>
      <c r="G86" s="111">
        <f>IF(RES_hhdet_in_tes!G86=0,"",RES_hhdet_in_tes!G86/RES_hhdet_in_fec!G86)</f>
        <v>3.1471724961611005</v>
      </c>
      <c r="H86" s="111">
        <f>IF(RES_hhdet_in_tes!H86=0,"",RES_hhdet_in_tes!H86/RES_hhdet_in_fec!H86)</f>
        <v>3.2519678886953582</v>
      </c>
      <c r="I86" s="111">
        <f>IF(RES_hhdet_in_tes!I86=0,"",RES_hhdet_in_tes!I86/RES_hhdet_in_fec!I86)</f>
        <v>3.3578376884458487</v>
      </c>
      <c r="J86" s="111">
        <f>IF(RES_hhdet_in_tes!J86=0,"",RES_hhdet_in_tes!J86/RES_hhdet_in_fec!J86)</f>
        <v>3.4656469704560395</v>
      </c>
      <c r="K86" s="111">
        <f>IF(RES_hhdet_in_tes!K86=0,"",RES_hhdet_in_tes!K86/RES_hhdet_in_fec!K86)</f>
        <v>3.5761231082963612</v>
      </c>
      <c r="L86" s="111">
        <f>IF(RES_hhdet_in_tes!L86=0,"",RES_hhdet_in_tes!L86/RES_hhdet_in_fec!L86)</f>
        <v>3.6894459408228721</v>
      </c>
      <c r="M86" s="111">
        <f>IF(RES_hhdet_in_tes!M86=0,"",RES_hhdet_in_tes!M86/RES_hhdet_in_fec!M86)</f>
        <v>3.8247993859994791</v>
      </c>
      <c r="N86" s="111">
        <f>IF(RES_hhdet_in_tes!N86=0,"",RES_hhdet_in_tes!N86/RES_hhdet_in_fec!N86)</f>
        <v>3.98846157363631</v>
      </c>
      <c r="O86" s="111">
        <f>IF(RES_hhdet_in_tes!O86=0,"",RES_hhdet_in_tes!O86/RES_hhdet_in_fec!O86)</f>
        <v>4.1839033540573913</v>
      </c>
      <c r="P86" s="111">
        <f>IF(RES_hhdet_in_tes!P86=0,"",RES_hhdet_in_tes!P86/RES_hhdet_in_fec!P86)</f>
        <v>4.3958557564583325</v>
      </c>
      <c r="Q86" s="111">
        <f>IF(RES_hhdet_in_tes!Q86=0,"",RES_hhdet_in_tes!Q86/RES_hhdet_in_fec!Q86)</f>
        <v>4.5780041721296119</v>
      </c>
      <c r="R86" s="111">
        <f>IF(RES_hhdet_in_tes!R86=0,"",RES_hhdet_in_tes!R86/RES_hhdet_in_fec!R86)</f>
        <v>4.6922764773193855</v>
      </c>
      <c r="S86" s="111">
        <f>IF(RES_hhdet_in_tes!S86=0,"",RES_hhdet_in_tes!S86/RES_hhdet_in_fec!S86)</f>
        <v>4.7832316215484898</v>
      </c>
      <c r="T86" s="111">
        <f>IF(RES_hhdet_in_tes!T86=0,"",RES_hhdet_in_tes!T86/RES_hhdet_in_fec!T86)</f>
        <v>4.8592281069549514</v>
      </c>
      <c r="U86" s="111">
        <f>IF(RES_hhdet_in_tes!U86=0,"",RES_hhdet_in_tes!U86/RES_hhdet_in_fec!U86)</f>
        <v>4.9284131572288157</v>
      </c>
      <c r="V86" s="111">
        <f>IF(RES_hhdet_in_tes!V86=0,"",RES_hhdet_in_tes!V86/RES_hhdet_in_fec!V86)</f>
        <v>4.9989548843127967</v>
      </c>
      <c r="W86" s="111">
        <f>IF(RES_hhdet_in_tes!W86=0,"",RES_hhdet_in_tes!W86/RES_hhdet_in_fec!W86)</f>
        <v>5.0680162204946306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0.59145091672762984</v>
      </c>
      <c r="D87" s="124">
        <f>IF(RES_hhdet_in_tes!D87=0,"",RES_hhdet_in_tes!D87/RES_hhdet_in_fec!D87)</f>
        <v>0.60313978656013656</v>
      </c>
      <c r="E87" s="124">
        <f>IF(RES_hhdet_in_tes!E87=0,"",RES_hhdet_in_tes!E87/RES_hhdet_in_fec!E87)</f>
        <v>0.61672982422408062</v>
      </c>
      <c r="F87" s="124">
        <f>IF(RES_hhdet_in_tes!F87=0,"",RES_hhdet_in_tes!F87/RES_hhdet_in_fec!F87)</f>
        <v>0.6307880952909497</v>
      </c>
      <c r="G87" s="124">
        <f>IF(RES_hhdet_in_tes!G87=0,"",RES_hhdet_in_tes!G87/RES_hhdet_in_fec!G87)</f>
        <v>0.64465225809036475</v>
      </c>
      <c r="H87" s="124">
        <f>IF(RES_hhdet_in_tes!H87=0,"",RES_hhdet_in_tes!H87/RES_hhdet_in_fec!H87)</f>
        <v>0.65856066110640243</v>
      </c>
      <c r="I87" s="124">
        <f>IF(RES_hhdet_in_tes!I87=0,"",RES_hhdet_in_tes!I87/RES_hhdet_in_fec!I87)</f>
        <v>0.67398514928087339</v>
      </c>
      <c r="J87" s="124">
        <f>IF(RES_hhdet_in_tes!J87=0,"",RES_hhdet_in_tes!J87/RES_hhdet_in_fec!J87)</f>
        <v>0.68928397910631944</v>
      </c>
      <c r="K87" s="124">
        <f>IF(RES_hhdet_in_tes!K87=0,"",RES_hhdet_in_tes!K87/RES_hhdet_in_fec!K87)</f>
        <v>0.70238434389510473</v>
      </c>
      <c r="L87" s="124">
        <f>IF(RES_hhdet_in_tes!L87=0,"",RES_hhdet_in_tes!L87/RES_hhdet_in_fec!L87)</f>
        <v>0.71461265074980751</v>
      </c>
      <c r="M87" s="124">
        <f>IF(RES_hhdet_in_tes!M87=0,"",RES_hhdet_in_tes!M87/RES_hhdet_in_fec!M87)</f>
        <v>0.72283884668117349</v>
      </c>
      <c r="N87" s="124">
        <f>IF(RES_hhdet_in_tes!N87=0,"",RES_hhdet_in_tes!N87/RES_hhdet_in_fec!N87)</f>
        <v>0.7411109335764603</v>
      </c>
      <c r="O87" s="124">
        <f>IF(RES_hhdet_in_tes!O87=0,"",RES_hhdet_in_tes!O87/RES_hhdet_in_fec!O87)</f>
        <v>0.75188189533284999</v>
      </c>
      <c r="P87" s="124">
        <f>IF(RES_hhdet_in_tes!P87=0,"",RES_hhdet_in_tes!P87/RES_hhdet_in_fec!P87)</f>
        <v>0.76022378208555608</v>
      </c>
      <c r="Q87" s="124">
        <f>IF(RES_hhdet_in_tes!Q87=0,"",RES_hhdet_in_tes!Q87/RES_hhdet_in_fec!Q87)</f>
        <v>0.76955995365645669</v>
      </c>
      <c r="R87" s="124">
        <f>IF(RES_hhdet_in_tes!R87=0,"",RES_hhdet_in_tes!R87/RES_hhdet_in_fec!R87)</f>
        <v>0.78866577735310128</v>
      </c>
      <c r="S87" s="124">
        <f>IF(RES_hhdet_in_tes!S87=0,"",RES_hhdet_in_tes!S87/RES_hhdet_in_fec!S87)</f>
        <v>0.80632904345204448</v>
      </c>
      <c r="T87" s="124">
        <f>IF(RES_hhdet_in_tes!T87=0,"",RES_hhdet_in_tes!T87/RES_hhdet_in_fec!T87)</f>
        <v>0.827455984751438</v>
      </c>
      <c r="U87" s="124">
        <f>IF(RES_hhdet_in_tes!U87=0,"",RES_hhdet_in_tes!U87/RES_hhdet_in_fec!U87)</f>
        <v>0.8313705887103523</v>
      </c>
      <c r="V87" s="124">
        <f>IF(RES_hhdet_in_tes!V87=0,"",RES_hhdet_in_tes!V87/RES_hhdet_in_fec!V87)</f>
        <v>0.84804774300247154</v>
      </c>
      <c r="W87" s="124">
        <f>IF(RES_hhdet_in_tes!W87=0,"",RES_hhdet_in_tes!W87/RES_hhdet_in_fec!W87)</f>
        <v>0.86139586752201214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0.58425390940273081</v>
      </c>
      <c r="D88" s="111">
        <f>IF(RES_hhdet_in_tes!D88=0,"",RES_hhdet_in_tes!D88/RES_hhdet_in_fec!D88)</f>
        <v>0.59919636230911977</v>
      </c>
      <c r="E88" s="111">
        <f>IF(RES_hhdet_in_tes!E88=0,"",RES_hhdet_in_tes!E88/RES_hhdet_in_fec!E88)</f>
        <v>0.61428086528902359</v>
      </c>
      <c r="F88" s="111">
        <f>IF(RES_hhdet_in_tes!F88=0,"",RES_hhdet_in_tes!F88/RES_hhdet_in_fec!F88)</f>
        <v>0.62949291762560344</v>
      </c>
      <c r="G88" s="111">
        <f>IF(RES_hhdet_in_tes!G88=0,"",RES_hhdet_in_tes!G88/RES_hhdet_in_fec!G88)</f>
        <v>0.64481810476784318</v>
      </c>
      <c r="H88" s="111">
        <f>IF(RES_hhdet_in_tes!H88=0,"",RES_hhdet_in_tes!H88/RES_hhdet_in_fec!H88)</f>
        <v>0.66023925289886642</v>
      </c>
      <c r="I88" s="111">
        <f>IF(RES_hhdet_in_tes!I88=0,"",RES_hhdet_in_tes!I88/RES_hhdet_in_fec!I88)</f>
        <v>0.6757337796676115</v>
      </c>
      <c r="J88" s="111">
        <f>IF(RES_hhdet_in_tes!J88=0,"",RES_hhdet_in_tes!J88/RES_hhdet_in_fec!J88)</f>
        <v>0.69125299405332141</v>
      </c>
      <c r="K88" s="111">
        <f>IF(RES_hhdet_in_tes!K88=0,"",RES_hhdet_in_tes!K88/RES_hhdet_in_fec!K88)</f>
        <v>0.70673248607413786</v>
      </c>
      <c r="L88" s="111">
        <f>IF(RES_hhdet_in_tes!L88=0,"",RES_hhdet_in_tes!L88/RES_hhdet_in_fec!L88)</f>
        <v>0.72211508806752456</v>
      </c>
      <c r="M88" s="111">
        <f>IF(RES_hhdet_in_tes!M88=0,"",RES_hhdet_in_tes!M88/RES_hhdet_in_fec!M88)</f>
        <v>0.73628185498125687</v>
      </c>
      <c r="N88" s="111">
        <f>IF(RES_hhdet_in_tes!N88=0,"",RES_hhdet_in_tes!N88/RES_hhdet_in_fec!N88)</f>
        <v>0.74863211143646158</v>
      </c>
      <c r="O88" s="111">
        <f>IF(RES_hhdet_in_tes!O88=0,"",RES_hhdet_in_tes!O88/RES_hhdet_in_fec!O88)</f>
        <v>0.75884090293396311</v>
      </c>
      <c r="P88" s="111">
        <f>IF(RES_hhdet_in_tes!P88=0,"",RES_hhdet_in_tes!P88/RES_hhdet_in_fec!P88)</f>
        <v>0.76778286838319476</v>
      </c>
      <c r="Q88" s="111">
        <f>IF(RES_hhdet_in_tes!Q88=0,"",RES_hhdet_in_tes!Q88/RES_hhdet_in_fec!Q88)</f>
        <v>0.77842847464031228</v>
      </c>
      <c r="R88" s="111">
        <f>IF(RES_hhdet_in_tes!R88=0,"",RES_hhdet_in_tes!R88/RES_hhdet_in_fec!R88)</f>
        <v>0.79412508490652245</v>
      </c>
      <c r="S88" s="111">
        <f>IF(RES_hhdet_in_tes!S88=0,"",RES_hhdet_in_tes!S88/RES_hhdet_in_fec!S88)</f>
        <v>0.81171739330320047</v>
      </c>
      <c r="T88" s="111">
        <f>IF(RES_hhdet_in_tes!T88=0,"",RES_hhdet_in_tes!T88/RES_hhdet_in_fec!T88)</f>
        <v>0.82939503422762939</v>
      </c>
      <c r="U88" s="111">
        <f>IF(RES_hhdet_in_tes!U88=0,"",RES_hhdet_in_tes!U88/RES_hhdet_in_fec!U88)</f>
        <v>0.84567851786696713</v>
      </c>
      <c r="V88" s="111">
        <f>IF(RES_hhdet_in_tes!V88=0,"",RES_hhdet_in_tes!V88/RES_hhdet_in_fec!V88)</f>
        <v>0.85932776650267284</v>
      </c>
      <c r="W88" s="111">
        <f>IF(RES_hhdet_in_tes!W88=0,"",RES_hhdet_in_tes!W88/RES_hhdet_in_fec!W88)</f>
        <v>0.87030669719660703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0.63570616384358003</v>
      </c>
      <c r="D96" s="112">
        <f>IF(RES_hhdet_in_tes!D96=0,"",RES_hhdet_in_tes!D96/RES_hhdet_in_fec!D96)</f>
        <v>0.63749396591836904</v>
      </c>
      <c r="E96" s="112">
        <f>IF(RES_hhdet_in_tes!E96=0,"",RES_hhdet_in_tes!E96/RES_hhdet_in_fec!E96)</f>
        <v>0.63941927525623143</v>
      </c>
      <c r="F96" s="112">
        <f>IF(RES_hhdet_in_tes!F96=0,"",RES_hhdet_in_tes!F96/RES_hhdet_in_fec!F96)</f>
        <v>0.6413630789489061</v>
      </c>
      <c r="G96" s="112">
        <f>IF(RES_hhdet_in_tes!G96=0,"",RES_hhdet_in_tes!G96/RES_hhdet_in_fec!G96)</f>
        <v>0.64343462096126791</v>
      </c>
      <c r="H96" s="112">
        <f>IF(RES_hhdet_in_tes!H96=0,"",RES_hhdet_in_tes!H96/RES_hhdet_in_fec!H96)</f>
        <v>0.64562165651363734</v>
      </c>
      <c r="I96" s="112">
        <f>IF(RES_hhdet_in_tes!I96=0,"",RES_hhdet_in_tes!I96/RES_hhdet_in_fec!I96)</f>
        <v>0.64795263753630383</v>
      </c>
      <c r="J96" s="112">
        <f>IF(RES_hhdet_in_tes!J96=0,"",RES_hhdet_in_tes!J96/RES_hhdet_in_fec!J96)</f>
        <v>0.65054145256526974</v>
      </c>
      <c r="K96" s="112">
        <f>IF(RES_hhdet_in_tes!K96=0,"",RES_hhdet_in_tes!K96/RES_hhdet_in_fec!K96)</f>
        <v>0.65348902965500155</v>
      </c>
      <c r="L96" s="112">
        <f>IF(RES_hhdet_in_tes!L96=0,"",RES_hhdet_in_tes!L96/RES_hhdet_in_fec!L96)</f>
        <v>0.6568306923379339</v>
      </c>
      <c r="M96" s="112">
        <f>IF(RES_hhdet_in_tes!M96=0,"",RES_hhdet_in_tes!M96/RES_hhdet_in_fec!M96)</f>
        <v>0.66288191810336716</v>
      </c>
      <c r="N96" s="112">
        <f>IF(RES_hhdet_in_tes!N96=0,"",RES_hhdet_in_tes!N96/RES_hhdet_in_fec!N96)</f>
        <v>0.67266009297187057</v>
      </c>
      <c r="O96" s="112">
        <f>IF(RES_hhdet_in_tes!O96=0,"",RES_hhdet_in_tes!O96/RES_hhdet_in_fec!O96)</f>
        <v>0.68746989582750462</v>
      </c>
      <c r="P96" s="112">
        <f>IF(RES_hhdet_in_tes!P96=0,"",RES_hhdet_in_tes!P96/RES_hhdet_in_fec!P96)</f>
        <v>0.70673554820324924</v>
      </c>
      <c r="Q96" s="112">
        <f>IF(RES_hhdet_in_tes!Q96=0,"",RES_hhdet_in_tes!Q96/RES_hhdet_in_fec!Q96)</f>
        <v>0.72563978660625994</v>
      </c>
      <c r="R96" s="112">
        <f>IF(RES_hhdet_in_tes!R96=0,"",RES_hhdet_in_tes!R96/RES_hhdet_in_fec!R96)</f>
        <v>0.73919139721368443</v>
      </c>
      <c r="S96" s="112">
        <f>IF(RES_hhdet_in_tes!S96=0,"",RES_hhdet_in_tes!S96/RES_hhdet_in_fec!S96)</f>
        <v>0.75260940952039945</v>
      </c>
      <c r="T96" s="112">
        <f>IF(RES_hhdet_in_tes!T96=0,"",RES_hhdet_in_tes!T96/RES_hhdet_in_fec!T96)</f>
        <v>0.76561247273324984</v>
      </c>
      <c r="U96" s="112">
        <f>IF(RES_hhdet_in_tes!U96=0,"",RES_hhdet_in_tes!U96/RES_hhdet_in_fec!U96)</f>
        <v>0.77782718217492852</v>
      </c>
      <c r="V96" s="112">
        <f>IF(RES_hhdet_in_tes!V96=0,"",RES_hhdet_in_tes!V96/RES_hhdet_in_fec!V96)</f>
        <v>0.78868066030720729</v>
      </c>
      <c r="W96" s="112">
        <f>IF(RES_hhdet_in_tes!W96=0,"",RES_hhdet_in_tes!W96/RES_hhdet_in_fec!W96)</f>
        <v>0.79722444582827745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0.65536583071302346</v>
      </c>
      <c r="D100" s="124">
        <f>IF(RES_hhdet_in_tes!D100=0,"",RES_hhdet_in_tes!D100/RES_hhdet_in_fec!D100)</f>
        <v>0.67930733248144226</v>
      </c>
      <c r="E100" s="124">
        <f>IF(RES_hhdet_in_tes!E100=0,"",RES_hhdet_in_tes!E100/RES_hhdet_in_fec!E100)</f>
        <v>0.64193533712175732</v>
      </c>
      <c r="F100" s="124">
        <f>IF(RES_hhdet_in_tes!F100=0,"",RES_hhdet_in_tes!F100/RES_hhdet_in_fec!F100)</f>
        <v>0.64913189081570166</v>
      </c>
      <c r="G100" s="124">
        <f>IF(RES_hhdet_in_tes!G100=0,"",RES_hhdet_in_tes!G100/RES_hhdet_in_fec!G100)</f>
        <v>0.65181959919165144</v>
      </c>
      <c r="H100" s="124">
        <f>IF(RES_hhdet_in_tes!H100=0,"",RES_hhdet_in_tes!H100/RES_hhdet_in_fec!H100)</f>
        <v>0.65149858958386331</v>
      </c>
      <c r="I100" s="124">
        <f>IF(RES_hhdet_in_tes!I100=0,"",RES_hhdet_in_tes!I100/RES_hhdet_in_fec!I100)</f>
        <v>0.63131848169948768</v>
      </c>
      <c r="J100" s="124">
        <f>IF(RES_hhdet_in_tes!J100=0,"",RES_hhdet_in_tes!J100/RES_hhdet_in_fec!J100)</f>
        <v>0.62000079025374732</v>
      </c>
      <c r="K100" s="124">
        <f>IF(RES_hhdet_in_tes!K100=0,"",RES_hhdet_in_tes!K100/RES_hhdet_in_fec!K100)</f>
        <v>0.63656210398834945</v>
      </c>
      <c r="L100" s="124">
        <f>IF(RES_hhdet_in_tes!L100=0,"",RES_hhdet_in_tes!L100/RES_hhdet_in_fec!L100)</f>
        <v>0.61933315830054991</v>
      </c>
      <c r="M100" s="124">
        <f>IF(RES_hhdet_in_tes!M100=0,"",RES_hhdet_in_tes!M100/RES_hhdet_in_fec!M100)</f>
        <v>0.63580884397673365</v>
      </c>
      <c r="N100" s="124">
        <f>IF(RES_hhdet_in_tes!N100=0,"",RES_hhdet_in_tes!N100/RES_hhdet_in_fec!N100)</f>
        <v>0.63595296449319094</v>
      </c>
      <c r="O100" s="124">
        <f>IF(RES_hhdet_in_tes!O100=0,"",RES_hhdet_in_tes!O100/RES_hhdet_in_fec!O100)</f>
        <v>0.65037662376822258</v>
      </c>
      <c r="P100" s="124">
        <f>IF(RES_hhdet_in_tes!P100=0,"",RES_hhdet_in_tes!P100/RES_hhdet_in_fec!P100)</f>
        <v>0.64899531706405678</v>
      </c>
      <c r="Q100" s="124">
        <f>IF(RES_hhdet_in_tes!Q100=0,"",RES_hhdet_in_tes!Q100/RES_hhdet_in_fec!Q100)</f>
        <v>0.65618843873028088</v>
      </c>
      <c r="R100" s="124">
        <f>IF(RES_hhdet_in_tes!R100=0,"",RES_hhdet_in_tes!R100/RES_hhdet_in_fec!R100)</f>
        <v>0.65907244852624369</v>
      </c>
      <c r="S100" s="124">
        <f>IF(RES_hhdet_in_tes!S100=0,"",RES_hhdet_in_tes!S100/RES_hhdet_in_fec!S100)</f>
        <v>0.66579758252091736</v>
      </c>
      <c r="T100" s="124">
        <f>IF(RES_hhdet_in_tes!T100=0,"",RES_hhdet_in_tes!T100/RES_hhdet_in_fec!T100)</f>
        <v>0.64899592319713761</v>
      </c>
      <c r="U100" s="124">
        <f>IF(RES_hhdet_in_tes!U100=0,"",RES_hhdet_in_tes!U100/RES_hhdet_in_fec!U100)</f>
        <v>0.70065756703400572</v>
      </c>
      <c r="V100" s="124">
        <f>IF(RES_hhdet_in_tes!V100=0,"",RES_hhdet_in_tes!V100/RES_hhdet_in_fec!V100)</f>
        <v>0.70872194507668995</v>
      </c>
      <c r="W100" s="124">
        <f>IF(RES_hhdet_in_tes!W100=0,"",RES_hhdet_in_tes!W100/RES_hhdet_in_fec!W100)</f>
        <v>0.73065742236010955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0.57462773459536576</v>
      </c>
      <c r="D101" s="111">
        <f>IF(RES_hhdet_in_tes!D101=0,"",RES_hhdet_in_tes!D101/RES_hhdet_in_fec!D101)</f>
        <v>0.57501409210640775</v>
      </c>
      <c r="E101" s="111">
        <f>IF(RES_hhdet_in_tes!E101=0,"",RES_hhdet_in_tes!E101/RES_hhdet_in_fec!E101)</f>
        <v>0.575395000799101</v>
      </c>
      <c r="F101" s="111">
        <f>IF(RES_hhdet_in_tes!F101=0,"",RES_hhdet_in_tes!F101/RES_hhdet_in_fec!F101)</f>
        <v>0.57577516647111038</v>
      </c>
      <c r="G101" s="111">
        <f>IF(RES_hhdet_in_tes!G101=0,"",RES_hhdet_in_tes!G101/RES_hhdet_in_fec!G101)</f>
        <v>0.5761503141019152</v>
      </c>
      <c r="H101" s="111">
        <f>IF(RES_hhdet_in_tes!H101=0,"",RES_hhdet_in_tes!H101/RES_hhdet_in_fec!H101)</f>
        <v>0.57652096689960319</v>
      </c>
      <c r="I101" s="111">
        <f>IF(RES_hhdet_in_tes!I101=0,"",RES_hhdet_in_tes!I101/RES_hhdet_in_fec!I101)</f>
        <v>0.57688607149899285</v>
      </c>
      <c r="J101" s="111">
        <f>IF(RES_hhdet_in_tes!J101=0,"",RES_hhdet_in_tes!J101/RES_hhdet_in_fec!J101)</f>
        <v>0.57724131263474165</v>
      </c>
      <c r="K101" s="111">
        <f>IF(RES_hhdet_in_tes!K101=0,"",RES_hhdet_in_tes!K101/RES_hhdet_in_fec!K101)</f>
        <v>0.5775830211962576</v>
      </c>
      <c r="L101" s="111">
        <f>IF(RES_hhdet_in_tes!L101=0,"",RES_hhdet_in_tes!L101/RES_hhdet_in_fec!L101)</f>
        <v>0.57791021554603161</v>
      </c>
      <c r="M101" s="111">
        <f>IF(RES_hhdet_in_tes!M101=0,"",RES_hhdet_in_tes!M101/RES_hhdet_in_fec!M101)</f>
        <v>0.5780862894258737</v>
      </c>
      <c r="N101" s="111">
        <f>IF(RES_hhdet_in_tes!N101=0,"",RES_hhdet_in_tes!N101/RES_hhdet_in_fec!N101)</f>
        <v>0.5780862894258737</v>
      </c>
      <c r="O101" s="111">
        <f>IF(RES_hhdet_in_tes!O101=0,"",RES_hhdet_in_tes!O101/RES_hhdet_in_fec!O101)</f>
        <v>0.5780862894258737</v>
      </c>
      <c r="P101" s="111">
        <f>IF(RES_hhdet_in_tes!P101=0,"",RES_hhdet_in_tes!P101/RES_hhdet_in_fec!P101)</f>
        <v>0.5780862894258737</v>
      </c>
      <c r="Q101" s="111">
        <f>IF(RES_hhdet_in_tes!Q101=0,"",RES_hhdet_in_tes!Q101/RES_hhdet_in_fec!Q101)</f>
        <v>0.5780862894258737</v>
      </c>
      <c r="R101" s="111">
        <f>IF(RES_hhdet_in_tes!R101=0,"",RES_hhdet_in_tes!R101/RES_hhdet_in_fec!R101)</f>
        <v>0.57919867110855994</v>
      </c>
      <c r="S101" s="111">
        <f>IF(RES_hhdet_in_tes!S101=0,"",RES_hhdet_in_tes!S101/RES_hhdet_in_fec!S101)</f>
        <v>0.58101766719683701</v>
      </c>
      <c r="T101" s="111">
        <f>IF(RES_hhdet_in_tes!T101=0,"",RES_hhdet_in_tes!T101/RES_hhdet_in_fec!T101)</f>
        <v>0.58313982929982533</v>
      </c>
      <c r="U101" s="111">
        <f>IF(RES_hhdet_in_tes!U101=0,"",RES_hhdet_in_tes!U101/RES_hhdet_in_fec!U101)</f>
        <v>0.58533778290649219</v>
      </c>
      <c r="V101" s="111">
        <f>IF(RES_hhdet_in_tes!V101=0,"",RES_hhdet_in_tes!V101/RES_hhdet_in_fec!V101)</f>
        <v>0.58738415350580275</v>
      </c>
      <c r="W101" s="111">
        <f>IF(RES_hhdet_in_tes!W101=0,"",RES_hhdet_in_tes!W101/RES_hhdet_in_fec!W101)</f>
        <v>0.58927894109775592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0.57271843027508751</v>
      </c>
      <c r="D102" s="111" t="str">
        <f>IF(RES_hhdet_in_tes!D102=0,"",RES_hhdet_in_tes!D102/RES_hhdet_in_fec!D102)</f>
        <v/>
      </c>
      <c r="E102" s="111">
        <f>IF(RES_hhdet_in_tes!E102=0,"",RES_hhdet_in_tes!E102/RES_hhdet_in_fec!E102)</f>
        <v>0.57463848616446722</v>
      </c>
      <c r="F102" s="111">
        <f>IF(RES_hhdet_in_tes!F102=0,"",RES_hhdet_in_tes!F102/RES_hhdet_in_fec!F102)</f>
        <v>0.57558983699150512</v>
      </c>
      <c r="G102" s="111">
        <f>IF(RES_hhdet_in_tes!G102=0,"",RES_hhdet_in_tes!G102/RES_hhdet_in_fec!G102)</f>
        <v>0.57652863035214963</v>
      </c>
      <c r="H102" s="111">
        <f>IF(RES_hhdet_in_tes!H102=0,"",RES_hhdet_in_tes!H102/RES_hhdet_in_fec!H102)</f>
        <v>0.57745617555569329</v>
      </c>
      <c r="I102" s="111">
        <f>IF(RES_hhdet_in_tes!I102=0,"",RES_hhdet_in_tes!I102/RES_hhdet_in_fec!I102)</f>
        <v>0.57836983659391605</v>
      </c>
      <c r="J102" s="111">
        <f>IF(RES_hhdet_in_tes!J102=0,"",RES_hhdet_in_tes!J102/RES_hhdet_in_fec!J102)</f>
        <v>0.57925881467156826</v>
      </c>
      <c r="K102" s="111">
        <f>IF(RES_hhdet_in_tes!K102=0,"",RES_hhdet_in_tes!K102/RES_hhdet_in_fec!K102)</f>
        <v>0.58011392797226657</v>
      </c>
      <c r="L102" s="111">
        <f>IF(RES_hhdet_in_tes!L102=0,"",RES_hhdet_in_tes!L102/RES_hhdet_in_fec!L102)</f>
        <v>0.58093271998369267</v>
      </c>
      <c r="M102" s="111">
        <f>IF(RES_hhdet_in_tes!M102=0,"",RES_hhdet_in_tes!M102/RES_hhdet_in_fec!M102)</f>
        <v>0.58137333849172912</v>
      </c>
      <c r="N102" s="111">
        <f>IF(RES_hhdet_in_tes!N102=0,"",RES_hhdet_in_tes!N102/RES_hhdet_in_fec!N102)</f>
        <v>0.58137333849172912</v>
      </c>
      <c r="O102" s="111">
        <f>IF(RES_hhdet_in_tes!O102=0,"",RES_hhdet_in_tes!O102/RES_hhdet_in_fec!O102)</f>
        <v>0.58137333849172912</v>
      </c>
      <c r="P102" s="111">
        <f>IF(RES_hhdet_in_tes!P102=0,"",RES_hhdet_in_tes!P102/RES_hhdet_in_fec!P102)</f>
        <v>0.58137333849172912</v>
      </c>
      <c r="Q102" s="111">
        <f>IF(RES_hhdet_in_tes!Q102=0,"",RES_hhdet_in_tes!Q102/RES_hhdet_in_fec!Q102)</f>
        <v>0.58137333849172912</v>
      </c>
      <c r="R102" s="111">
        <f>IF(RES_hhdet_in_tes!R102=0,"",RES_hhdet_in_tes!R102/RES_hhdet_in_fec!R102)</f>
        <v>0.58415703336931146</v>
      </c>
      <c r="S102" s="111">
        <f>IF(RES_hhdet_in_tes!S102=0,"",RES_hhdet_in_tes!S102/RES_hhdet_in_fec!S102)</f>
        <v>0.58870900520783653</v>
      </c>
      <c r="T102" s="111">
        <f>IF(RES_hhdet_in_tes!T102=0,"",RES_hhdet_in_tes!T102/RES_hhdet_in_fec!T102)</f>
        <v>0.5940196390194451</v>
      </c>
      <c r="U102" s="111">
        <f>IF(RES_hhdet_in_tes!U102=0,"",RES_hhdet_in_tes!U102/RES_hhdet_in_fec!U102)</f>
        <v>0.5995199383243266</v>
      </c>
      <c r="V102" s="111">
        <f>IF(RES_hhdet_in_tes!V102=0,"",RES_hhdet_in_tes!V102/RES_hhdet_in_fec!V102)</f>
        <v>0.60464090664266457</v>
      </c>
      <c r="W102" s="111">
        <f>IF(RES_hhdet_in_tes!W102=0,"",RES_hhdet_in_tes!W102/RES_hhdet_in_fec!W102)</f>
        <v>0.60938254397445657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0.74041652785552181</v>
      </c>
      <c r="D103" s="45">
        <f>IF(RES_hhdet_in_tes!D103=0,"",RES_hhdet_in_tes!D103/RES_hhdet_in_fec!D103)</f>
        <v>0.74199387052826637</v>
      </c>
      <c r="E103" s="45">
        <f>IF(RES_hhdet_in_tes!E103=0,"",RES_hhdet_in_tes!E103/RES_hhdet_in_fec!E103)</f>
        <v>0.74362953950985922</v>
      </c>
      <c r="F103" s="45">
        <f>IF(RES_hhdet_in_tes!F103=0,"",RES_hhdet_in_tes!F103/RES_hhdet_in_fec!F103)</f>
        <v>0.74527316207902239</v>
      </c>
      <c r="G103" s="45">
        <f>IF(RES_hhdet_in_tes!G103=0,"",RES_hhdet_in_tes!G103/RES_hhdet_in_fec!G103)</f>
        <v>0.74697049974793694</v>
      </c>
      <c r="H103" s="45">
        <f>IF(RES_hhdet_in_tes!H103=0,"",RES_hhdet_in_tes!H103/RES_hhdet_in_fec!H103)</f>
        <v>0.7487159518900891</v>
      </c>
      <c r="I103" s="45">
        <f>IF(RES_hhdet_in_tes!I103=0,"",RES_hhdet_in_tes!I103/RES_hhdet_in_fec!I103)</f>
        <v>0.75052079414341721</v>
      </c>
      <c r="J103" s="45">
        <f>IF(RES_hhdet_in_tes!J103=0,"",RES_hhdet_in_tes!J103/RES_hhdet_in_fec!J103)</f>
        <v>0.75243121881661412</v>
      </c>
      <c r="K103" s="45">
        <f>IF(RES_hhdet_in_tes!K103=0,"",RES_hhdet_in_tes!K103/RES_hhdet_in_fec!K103)</f>
        <v>0.75448650152209029</v>
      </c>
      <c r="L103" s="45">
        <f>IF(RES_hhdet_in_tes!L103=0,"",RES_hhdet_in_tes!L103/RES_hhdet_in_fec!L103)</f>
        <v>0.75669715009638405</v>
      </c>
      <c r="M103" s="45">
        <f>IF(RES_hhdet_in_tes!M103=0,"",RES_hhdet_in_tes!M103/RES_hhdet_in_fec!M103)</f>
        <v>0.75970480881934355</v>
      </c>
      <c r="N103" s="45">
        <f>IF(RES_hhdet_in_tes!N103=0,"",RES_hhdet_in_tes!N103/RES_hhdet_in_fec!N103)</f>
        <v>0.76369141829757159</v>
      </c>
      <c r="O103" s="45">
        <f>IF(RES_hhdet_in_tes!O103=0,"",RES_hhdet_in_tes!O103/RES_hhdet_in_fec!O103)</f>
        <v>0.76909936332693141</v>
      </c>
      <c r="P103" s="45">
        <f>IF(RES_hhdet_in_tes!P103=0,"",RES_hhdet_in_tes!P103/RES_hhdet_in_fec!P103)</f>
        <v>0.77616098839498082</v>
      </c>
      <c r="Q103" s="45">
        <f>IF(RES_hhdet_in_tes!Q103=0,"",RES_hhdet_in_tes!Q103/RES_hhdet_in_fec!Q103)</f>
        <v>0.7852624822668266</v>
      </c>
      <c r="R103" s="45">
        <f>IF(RES_hhdet_in_tes!R103=0,"",RES_hhdet_in_tes!R103/RES_hhdet_in_fec!R103)</f>
        <v>0.79764366127636921</v>
      </c>
      <c r="S103" s="45">
        <f>IF(RES_hhdet_in_tes!S103=0,"",RES_hhdet_in_tes!S103/RES_hhdet_in_fec!S103)</f>
        <v>0.8130965307127157</v>
      </c>
      <c r="T103" s="45">
        <f>IF(RES_hhdet_in_tes!T103=0,"",RES_hhdet_in_tes!T103/RES_hhdet_in_fec!T103)</f>
        <v>0.82971087154715872</v>
      </c>
      <c r="U103" s="45">
        <f>IF(RES_hhdet_in_tes!U103=0,"",RES_hhdet_in_tes!U103/RES_hhdet_in_fec!U103)</f>
        <v>0.84557646475103743</v>
      </c>
      <c r="V103" s="45">
        <f>IF(RES_hhdet_in_tes!V103=0,"",RES_hhdet_in_tes!V103/RES_hhdet_in_fec!V103)</f>
        <v>0.85878309129567054</v>
      </c>
      <c r="W103" s="45">
        <f>IF(RES_hhdet_in_tes!W103=0,"",RES_hhdet_in_tes!W103/RES_hhdet_in_fec!W103)</f>
        <v>0.86865975284413044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0.76144806505118279</v>
      </c>
      <c r="D124" s="119">
        <f>IF(RES_hhdet_in_tes!D124=0,"",RES_hhdet_in_tes!D124/RES_hhdet_in_fec!D124)</f>
        <v>0.76756199872870079</v>
      </c>
      <c r="E124" s="119">
        <f>IF(RES_hhdet_in_tes!E124=0,"",RES_hhdet_in_tes!E124/RES_hhdet_in_fec!E124)</f>
        <v>0.76923360563382193</v>
      </c>
      <c r="F124" s="119">
        <f>IF(RES_hhdet_in_tes!F124=0,"",RES_hhdet_in_tes!F124/RES_hhdet_in_fec!F124)</f>
        <v>0.77228667013570351</v>
      </c>
      <c r="G124" s="119">
        <f>IF(RES_hhdet_in_tes!G124=0,"",RES_hhdet_in_tes!G124/RES_hhdet_in_fec!G124)</f>
        <v>0.77799705990272983</v>
      </c>
      <c r="H124" s="119">
        <f>IF(RES_hhdet_in_tes!H124=0,"",RES_hhdet_in_tes!H124/RES_hhdet_in_fec!H124)</f>
        <v>0.78134830337102934</v>
      </c>
      <c r="I124" s="119">
        <f>IF(RES_hhdet_in_tes!I124=0,"",RES_hhdet_in_tes!I124/RES_hhdet_in_fec!I124)</f>
        <v>0.78451695111918651</v>
      </c>
      <c r="J124" s="119">
        <f>IF(RES_hhdet_in_tes!J124=0,"",RES_hhdet_in_tes!J124/RES_hhdet_in_fec!J124)</f>
        <v>0.78783849986139309</v>
      </c>
      <c r="K124" s="119">
        <f>IF(RES_hhdet_in_tes!K124=0,"",RES_hhdet_in_tes!K124/RES_hhdet_in_fec!K124)</f>
        <v>0.79193320773104714</v>
      </c>
      <c r="L124" s="119">
        <f>IF(RES_hhdet_in_tes!L124=0,"",RES_hhdet_in_tes!L124/RES_hhdet_in_fec!L124)</f>
        <v>0.79705045123531726</v>
      </c>
      <c r="M124" s="119">
        <f>IF(RES_hhdet_in_tes!M124=0,"",RES_hhdet_in_tes!M124/RES_hhdet_in_fec!M124)</f>
        <v>0.80475298430711384</v>
      </c>
      <c r="N124" s="119">
        <f>IF(RES_hhdet_in_tes!N124=0,"",RES_hhdet_in_tes!N124/RES_hhdet_in_fec!N124)</f>
        <v>0.81460872421993369</v>
      </c>
      <c r="O124" s="119">
        <f>IF(RES_hhdet_in_tes!O124=0,"",RES_hhdet_in_tes!O124/RES_hhdet_in_fec!O124)</f>
        <v>0.82523899222080754</v>
      </c>
      <c r="P124" s="119">
        <f>IF(RES_hhdet_in_tes!P124=0,"",RES_hhdet_in_tes!P124/RES_hhdet_in_fec!P124)</f>
        <v>0.83408332296687104</v>
      </c>
      <c r="Q124" s="119">
        <f>IF(RES_hhdet_in_tes!Q124=0,"",RES_hhdet_in_tes!Q124/RES_hhdet_in_fec!Q124)</f>
        <v>0.84596622639003261</v>
      </c>
      <c r="R124" s="119">
        <f>IF(RES_hhdet_in_tes!R124=0,"",RES_hhdet_in_tes!R124/RES_hhdet_in_fec!R124)</f>
        <v>0.85643084897411925</v>
      </c>
      <c r="S124" s="119">
        <f>IF(RES_hhdet_in_tes!S124=0,"",RES_hhdet_in_tes!S124/RES_hhdet_in_fec!S124)</f>
        <v>0.86944702944747487</v>
      </c>
      <c r="T124" s="119">
        <f>IF(RES_hhdet_in_tes!T124=0,"",RES_hhdet_in_tes!T124/RES_hhdet_in_fec!T124)</f>
        <v>0.87923724564557038</v>
      </c>
      <c r="U124" s="119">
        <f>IF(RES_hhdet_in_tes!U124=0,"",RES_hhdet_in_tes!U124/RES_hhdet_in_fec!U124)</f>
        <v>0.89132360959549273</v>
      </c>
      <c r="V124" s="119">
        <f>IF(RES_hhdet_in_tes!V124=0,"",RES_hhdet_in_tes!V124/RES_hhdet_in_fec!V124)</f>
        <v>0.90232566415183824</v>
      </c>
      <c r="W124" s="119">
        <f>IF(RES_hhdet_in_tes!W124=0,"",RES_hhdet_in_tes!W124/RES_hhdet_in_fec!W124)</f>
        <v>0.90880005211614878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0.76145412699274651</v>
      </c>
      <c r="D125" s="124">
        <f>IF(RES_hhdet_in_tes!D125=0,"",RES_hhdet_in_tes!D125/RES_hhdet_in_fec!D125)</f>
        <v>0.7652134449886101</v>
      </c>
      <c r="E125" s="124">
        <f>IF(RES_hhdet_in_tes!E125=0,"",RES_hhdet_in_tes!E125/RES_hhdet_in_fec!E125)</f>
        <v>0.76907587215484541</v>
      </c>
      <c r="F125" s="124">
        <f>IF(RES_hhdet_in_tes!F125=0,"",RES_hhdet_in_tes!F125/RES_hhdet_in_fec!F125)</f>
        <v>0.77295678363988418</v>
      </c>
      <c r="G125" s="124">
        <f>IF(RES_hhdet_in_tes!G125=0,"",RES_hhdet_in_tes!G125/RES_hhdet_in_fec!G125)</f>
        <v>0.77692669959216398</v>
      </c>
      <c r="H125" s="124">
        <f>IF(RES_hhdet_in_tes!H125=0,"",RES_hhdet_in_tes!H125/RES_hhdet_in_fec!H125)</f>
        <v>0.78098797607389947</v>
      </c>
      <c r="I125" s="124">
        <f>IF(RES_hhdet_in_tes!I125=0,"",RES_hhdet_in_tes!I125/RES_hhdet_in_fec!I125)</f>
        <v>0.78514936216891851</v>
      </c>
      <c r="J125" s="124">
        <f>IF(RES_hhdet_in_tes!J125=0,"",RES_hhdet_in_tes!J125/RES_hhdet_in_fec!J125)</f>
        <v>0.78949645963138226</v>
      </c>
      <c r="K125" s="124">
        <f>IF(RES_hhdet_in_tes!K125=0,"",RES_hhdet_in_tes!K125/RES_hhdet_in_fec!K125)</f>
        <v>0.79409651342676024</v>
      </c>
      <c r="L125" s="124">
        <f>IF(RES_hhdet_in_tes!L125=0,"",RES_hhdet_in_tes!L125/RES_hhdet_in_fec!L125)</f>
        <v>0.79898160382020444</v>
      </c>
      <c r="M125" s="124">
        <f>IF(RES_hhdet_in_tes!M125=0,"",RES_hhdet_in_tes!M125/RES_hhdet_in_fec!M125)</f>
        <v>0.80573784579520946</v>
      </c>
      <c r="N125" s="124">
        <f>IF(RES_hhdet_in_tes!N125=0,"",RES_hhdet_in_tes!N125/RES_hhdet_in_fec!N125)</f>
        <v>0.8148831207310625</v>
      </c>
      <c r="O125" s="124">
        <f>IF(RES_hhdet_in_tes!O125=0,"",RES_hhdet_in_tes!O125/RES_hhdet_in_fec!O125)</f>
        <v>0.82686026699873783</v>
      </c>
      <c r="P125" s="124">
        <f>IF(RES_hhdet_in_tes!P125=0,"",RES_hhdet_in_tes!P125/RES_hhdet_in_fec!P125)</f>
        <v>0.8408223790584366</v>
      </c>
      <c r="Q125" s="124">
        <f>IF(RES_hhdet_in_tes!Q125=0,"",RES_hhdet_in_tes!Q125/RES_hhdet_in_fec!Q125)</f>
        <v>0.85399470763379948</v>
      </c>
      <c r="R125" s="124">
        <f>IF(RES_hhdet_in_tes!R125=0,"",RES_hhdet_in_tes!R125/RES_hhdet_in_fec!R125)</f>
        <v>0.86408584440026748</v>
      </c>
      <c r="S125" s="124">
        <f>IF(RES_hhdet_in_tes!S125=0,"",RES_hhdet_in_tes!S125/RES_hhdet_in_fec!S125)</f>
        <v>0.87390356248541179</v>
      </c>
      <c r="T125" s="124">
        <f>IF(RES_hhdet_in_tes!T125=0,"",RES_hhdet_in_tes!T125/RES_hhdet_in_fec!T125)</f>
        <v>0.88338136384320398</v>
      </c>
      <c r="U125" s="124">
        <f>IF(RES_hhdet_in_tes!U125=0,"",RES_hhdet_in_tes!U125/RES_hhdet_in_fec!U125)</f>
        <v>0.89245408332725396</v>
      </c>
      <c r="V125" s="124">
        <f>IF(RES_hhdet_in_tes!V125=0,"",RES_hhdet_in_tes!V125/RES_hhdet_in_fec!V125)</f>
        <v>0.90105608376753832</v>
      </c>
      <c r="W125" s="124">
        <f>IF(RES_hhdet_in_tes!W125=0,"",RES_hhdet_in_tes!W125/RES_hhdet_in_fec!W125)</f>
        <v>0.90897871897395455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0.76061507042518717</v>
      </c>
      <c r="D126" s="111">
        <f>IF(RES_hhdet_in_tes!D126=0,"",RES_hhdet_in_tes!D126/RES_hhdet_in_fec!D126)</f>
        <v>0.7644015269078831</v>
      </c>
      <c r="E126" s="111">
        <f>IF(RES_hhdet_in_tes!E126=0,"",RES_hhdet_in_tes!E126/RES_hhdet_in_fec!E126)</f>
        <v>0.76829020783707103</v>
      </c>
      <c r="F126" s="111">
        <f>IF(RES_hhdet_in_tes!F126=0,"",RES_hhdet_in_tes!F126/RES_hhdet_in_fec!F126)</f>
        <v>0.7721928284635079</v>
      </c>
      <c r="G126" s="111">
        <f>IF(RES_hhdet_in_tes!G126=0,"",RES_hhdet_in_tes!G126/RES_hhdet_in_fec!G126)</f>
        <v>0.77618959179242031</v>
      </c>
      <c r="H126" s="111">
        <f>IF(RES_hhdet_in_tes!H126=0,"",RES_hhdet_in_tes!H126/RES_hhdet_in_fec!H126)</f>
        <v>0.78027068199701022</v>
      </c>
      <c r="I126" s="111">
        <f>IF(RES_hhdet_in_tes!I126=0,"",RES_hhdet_in_tes!I126/RES_hhdet_in_fec!I126)</f>
        <v>0.78445586110010868</v>
      </c>
      <c r="J126" s="111">
        <f>IF(RES_hhdet_in_tes!J126=0,"",RES_hhdet_in_tes!J126/RES_hhdet_in_fec!J126)</f>
        <v>0.78882608713388991</v>
      </c>
      <c r="K126" s="111">
        <f>IF(RES_hhdet_in_tes!K126=0,"",RES_hhdet_in_tes!K126/RES_hhdet_in_fec!K126)</f>
        <v>0.79345019572019582</v>
      </c>
      <c r="L126" s="111">
        <f>IF(RES_hhdet_in_tes!L126=0,"",RES_hhdet_in_tes!L126/RES_hhdet_in_fec!L126)</f>
        <v>0.79834660320998629</v>
      </c>
      <c r="M126" s="111">
        <f>IF(RES_hhdet_in_tes!M126=0,"",RES_hhdet_in_tes!M126/RES_hhdet_in_fec!M126)</f>
        <v>0.80512629065194008</v>
      </c>
      <c r="N126" s="111">
        <f>IF(RES_hhdet_in_tes!N126=0,"",RES_hhdet_in_tes!N126/RES_hhdet_in_fec!N126)</f>
        <v>0.81429860983860014</v>
      </c>
      <c r="O126" s="111">
        <f>IF(RES_hhdet_in_tes!O126=0,"",RES_hhdet_in_tes!O126/RES_hhdet_in_fec!O126)</f>
        <v>0.826310069509684</v>
      </c>
      <c r="P126" s="111">
        <f>IF(RES_hhdet_in_tes!P126=0,"",RES_hhdet_in_tes!P126/RES_hhdet_in_fec!P126)</f>
        <v>0.84031115405112533</v>
      </c>
      <c r="Q126" s="111">
        <f>IF(RES_hhdet_in_tes!Q126=0,"",RES_hhdet_in_tes!Q126/RES_hhdet_in_fec!Q126)</f>
        <v>0.85352085607360695</v>
      </c>
      <c r="R126" s="111">
        <f>IF(RES_hhdet_in_tes!R126=0,"",RES_hhdet_in_tes!R126/RES_hhdet_in_fec!R126)</f>
        <v>0.86364300984817111</v>
      </c>
      <c r="S126" s="111">
        <f>IF(RES_hhdet_in_tes!S126=0,"",RES_hhdet_in_tes!S126/RES_hhdet_in_fec!S126)</f>
        <v>0.87349017336753598</v>
      </c>
      <c r="T126" s="111">
        <f>IF(RES_hhdet_in_tes!T126=0,"",RES_hhdet_in_tes!T126/RES_hhdet_in_fec!T126)</f>
        <v>0.88299655210728845</v>
      </c>
      <c r="U126" s="111">
        <f>IF(RES_hhdet_in_tes!U126=0,"",RES_hhdet_in_tes!U126/RES_hhdet_in_fec!U126)</f>
        <v>0.89209635154304534</v>
      </c>
      <c r="V126" s="111">
        <f>IF(RES_hhdet_in_tes!V126=0,"",RES_hhdet_in_tes!V126/RES_hhdet_in_fec!V126)</f>
        <v>0.90072377715041196</v>
      </c>
      <c r="W126" s="111">
        <f>IF(RES_hhdet_in_tes!W126=0,"",RES_hhdet_in_tes!W126/RES_hhdet_in_fec!W126)</f>
        <v>0.90867129902933941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2.7356869207443761</v>
      </c>
      <c r="D128" s="124">
        <f>IF(RES_hhdet_in_tes!D128=0,"",RES_hhdet_in_tes!D128/RES_hhdet_in_fec!D128)</f>
        <v>2.837452639940377</v>
      </c>
      <c r="E128" s="124">
        <f>IF(RES_hhdet_in_tes!E128=0,"",RES_hhdet_in_tes!E128/RES_hhdet_in_fec!E128)</f>
        <v>2.9402928649949271</v>
      </c>
      <c r="F128" s="124">
        <f>IF(RES_hhdet_in_tes!F128=0,"",RES_hhdet_in_tes!F128/RES_hhdet_in_fec!F128)</f>
        <v>3.043243537497323</v>
      </c>
      <c r="G128" s="124">
        <f>IF(RES_hhdet_in_tes!G128=0,"",RES_hhdet_in_tes!G128/RES_hhdet_in_fec!G128)</f>
        <v>3.1471724961611001</v>
      </c>
      <c r="H128" s="124">
        <f>IF(RES_hhdet_in_tes!H128=0,"",RES_hhdet_in_tes!H128/RES_hhdet_in_fec!H128)</f>
        <v>3.2519678886953582</v>
      </c>
      <c r="I128" s="124">
        <f>IF(RES_hhdet_in_tes!I128=0,"",RES_hhdet_in_tes!I128/RES_hhdet_in_fec!I128)</f>
        <v>3.3578376884458487</v>
      </c>
      <c r="J128" s="124">
        <f>IF(RES_hhdet_in_tes!J128=0,"",RES_hhdet_in_tes!J128/RES_hhdet_in_fec!J128)</f>
        <v>3.4656469704560395</v>
      </c>
      <c r="K128" s="124">
        <f>IF(RES_hhdet_in_tes!K128=0,"",RES_hhdet_in_tes!K128/RES_hhdet_in_fec!K128)</f>
        <v>3.5761231082963612</v>
      </c>
      <c r="L128" s="124">
        <f>IF(RES_hhdet_in_tes!L128=0,"",RES_hhdet_in_tes!L128/RES_hhdet_in_fec!L128)</f>
        <v>3.6894459408228717</v>
      </c>
      <c r="M128" s="124">
        <f>IF(RES_hhdet_in_tes!M128=0,"",RES_hhdet_in_tes!M128/RES_hhdet_in_fec!M128)</f>
        <v>3.8247993859994791</v>
      </c>
      <c r="N128" s="124">
        <f>IF(RES_hhdet_in_tes!N128=0,"",RES_hhdet_in_tes!N128/RES_hhdet_in_fec!N128)</f>
        <v>3.9884615736363105</v>
      </c>
      <c r="O128" s="124">
        <f>IF(RES_hhdet_in_tes!O128=0,"",RES_hhdet_in_tes!O128/RES_hhdet_in_fec!O128)</f>
        <v>4.1839033540573913</v>
      </c>
      <c r="P128" s="124">
        <f>IF(RES_hhdet_in_tes!P128=0,"",RES_hhdet_in_tes!P128/RES_hhdet_in_fec!P128)</f>
        <v>4.3958557564583325</v>
      </c>
      <c r="Q128" s="124">
        <f>IF(RES_hhdet_in_tes!Q128=0,"",RES_hhdet_in_tes!Q128/RES_hhdet_in_fec!Q128)</f>
        <v>4.5780041721296119</v>
      </c>
      <c r="R128" s="124">
        <f>IF(RES_hhdet_in_tes!R128=0,"",RES_hhdet_in_tes!R128/RES_hhdet_in_fec!R128)</f>
        <v>4.6922764773193855</v>
      </c>
      <c r="S128" s="124">
        <f>IF(RES_hhdet_in_tes!S128=0,"",RES_hhdet_in_tes!S128/RES_hhdet_in_fec!S128)</f>
        <v>4.7832316215484898</v>
      </c>
      <c r="T128" s="124">
        <f>IF(RES_hhdet_in_tes!T128=0,"",RES_hhdet_in_tes!T128/RES_hhdet_in_fec!T128)</f>
        <v>4.8592281069549514</v>
      </c>
      <c r="U128" s="124">
        <f>IF(RES_hhdet_in_tes!U128=0,"",RES_hhdet_in_tes!U128/RES_hhdet_in_fec!U128)</f>
        <v>4.9284131572288157</v>
      </c>
      <c r="V128" s="124">
        <f>IF(RES_hhdet_in_tes!V128=0,"",RES_hhdet_in_tes!V128/RES_hhdet_in_fec!V128)</f>
        <v>4.9989548843127967</v>
      </c>
      <c r="W128" s="124">
        <f>IF(RES_hhdet_in_tes!W128=0,"",RES_hhdet_in_tes!W128/RES_hhdet_in_fec!W128)</f>
        <v>5.0680162204946306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2.7356869207443761</v>
      </c>
      <c r="D129" s="111">
        <f>IF(RES_hhdet_in_tes!D129=0,"",RES_hhdet_in_tes!D129/RES_hhdet_in_fec!D129)</f>
        <v>2.837452639940377</v>
      </c>
      <c r="E129" s="111">
        <f>IF(RES_hhdet_in_tes!E129=0,"",RES_hhdet_in_tes!E129/RES_hhdet_in_fec!E129)</f>
        <v>2.9402928649949271</v>
      </c>
      <c r="F129" s="111">
        <f>IF(RES_hhdet_in_tes!F129=0,"",RES_hhdet_in_tes!F129/RES_hhdet_in_fec!F129)</f>
        <v>3.043243537497323</v>
      </c>
      <c r="G129" s="111">
        <f>IF(RES_hhdet_in_tes!G129=0,"",RES_hhdet_in_tes!G129/RES_hhdet_in_fec!G129)</f>
        <v>3.1471724961611001</v>
      </c>
      <c r="H129" s="111">
        <f>IF(RES_hhdet_in_tes!H129=0,"",RES_hhdet_in_tes!H129/RES_hhdet_in_fec!H129)</f>
        <v>3.2519678886953582</v>
      </c>
      <c r="I129" s="111">
        <f>IF(RES_hhdet_in_tes!I129=0,"",RES_hhdet_in_tes!I129/RES_hhdet_in_fec!I129)</f>
        <v>3.3578376884458487</v>
      </c>
      <c r="J129" s="111">
        <f>IF(RES_hhdet_in_tes!J129=0,"",RES_hhdet_in_tes!J129/RES_hhdet_in_fec!J129)</f>
        <v>3.4656469704560395</v>
      </c>
      <c r="K129" s="111">
        <f>IF(RES_hhdet_in_tes!K129=0,"",RES_hhdet_in_tes!K129/RES_hhdet_in_fec!K129)</f>
        <v>3.5761231082963612</v>
      </c>
      <c r="L129" s="111">
        <f>IF(RES_hhdet_in_tes!L129=0,"",RES_hhdet_in_tes!L129/RES_hhdet_in_fec!L129)</f>
        <v>3.6894459408228717</v>
      </c>
      <c r="M129" s="111">
        <f>IF(RES_hhdet_in_tes!M129=0,"",RES_hhdet_in_tes!M129/RES_hhdet_in_fec!M129)</f>
        <v>3.8247993859994791</v>
      </c>
      <c r="N129" s="111">
        <f>IF(RES_hhdet_in_tes!N129=0,"",RES_hhdet_in_tes!N129/RES_hhdet_in_fec!N129)</f>
        <v>3.9884615736363105</v>
      </c>
      <c r="O129" s="111">
        <f>IF(RES_hhdet_in_tes!O129=0,"",RES_hhdet_in_tes!O129/RES_hhdet_in_fec!O129)</f>
        <v>4.1839033540573913</v>
      </c>
      <c r="P129" s="111">
        <f>IF(RES_hhdet_in_tes!P129=0,"",RES_hhdet_in_tes!P129/RES_hhdet_in_fec!P129)</f>
        <v>4.3958557564583325</v>
      </c>
      <c r="Q129" s="111">
        <f>IF(RES_hhdet_in_tes!Q129=0,"",RES_hhdet_in_tes!Q129/RES_hhdet_in_fec!Q129)</f>
        <v>4.5780041721296119</v>
      </c>
      <c r="R129" s="111">
        <f>IF(RES_hhdet_in_tes!R129=0,"",RES_hhdet_in_tes!R129/RES_hhdet_in_fec!R129)</f>
        <v>4.6922764773193855</v>
      </c>
      <c r="S129" s="111">
        <f>IF(RES_hhdet_in_tes!S129=0,"",RES_hhdet_in_tes!S129/RES_hhdet_in_fec!S129)</f>
        <v>4.7832316215484898</v>
      </c>
      <c r="T129" s="111">
        <f>IF(RES_hhdet_in_tes!T129=0,"",RES_hhdet_in_tes!T129/RES_hhdet_in_fec!T129)</f>
        <v>4.8592281069549514</v>
      </c>
      <c r="U129" s="111">
        <f>IF(RES_hhdet_in_tes!U129=0,"",RES_hhdet_in_tes!U129/RES_hhdet_in_fec!U129)</f>
        <v>4.9284131572288157</v>
      </c>
      <c r="V129" s="111">
        <f>IF(RES_hhdet_in_tes!V129=0,"",RES_hhdet_in_tes!V129/RES_hhdet_in_fec!V129)</f>
        <v>4.9989548843127967</v>
      </c>
      <c r="W129" s="111">
        <f>IF(RES_hhdet_in_tes!W129=0,"",RES_hhdet_in_tes!W129/RES_hhdet_in_fec!W129)</f>
        <v>5.0680162204946306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0.78787505538005076</v>
      </c>
      <c r="D130" s="124">
        <f>IF(RES_hhdet_in_tes!D130=0,"",RES_hhdet_in_tes!D130/RES_hhdet_in_fec!D130)</f>
        <v>0.80303758817243853</v>
      </c>
      <c r="E130" s="124">
        <f>IF(RES_hhdet_in_tes!E130=0,"",RES_hhdet_in_tes!E130/RES_hhdet_in_fec!E130)</f>
        <v>0.80251391224766733</v>
      </c>
      <c r="F130" s="124">
        <f>IF(RES_hhdet_in_tes!F130=0,"",RES_hhdet_in_tes!F130/RES_hhdet_in_fec!F130)</f>
        <v>0.79919011975078391</v>
      </c>
      <c r="G130" s="124">
        <f>IF(RES_hhdet_in_tes!G130=0,"",RES_hhdet_in_tes!G130/RES_hhdet_in_fec!G130)</f>
        <v>0.81543328499080814</v>
      </c>
      <c r="H130" s="124">
        <f>IF(RES_hhdet_in_tes!H130=0,"",RES_hhdet_in_tes!H130/RES_hhdet_in_fec!H130)</f>
        <v>0.814645703986837</v>
      </c>
      <c r="I130" s="124">
        <f>IF(RES_hhdet_in_tes!I130=0,"",RES_hhdet_in_tes!I130/RES_hhdet_in_fec!I130)</f>
        <v>0.80836021873528618</v>
      </c>
      <c r="J130" s="124">
        <f>IF(RES_hhdet_in_tes!J130=0,"",RES_hhdet_in_tes!J130/RES_hhdet_in_fec!J130)</f>
        <v>0.81553168977412671</v>
      </c>
      <c r="K130" s="124">
        <f>IF(RES_hhdet_in_tes!K130=0,"",RES_hhdet_in_tes!K130/RES_hhdet_in_fec!K130)</f>
        <v>0.81348611147515359</v>
      </c>
      <c r="L130" s="124">
        <f>IF(RES_hhdet_in_tes!L130=0,"",RES_hhdet_in_tes!L130/RES_hhdet_in_fec!L130)</f>
        <v>0.8235059527200691</v>
      </c>
      <c r="M130" s="124">
        <f>IF(RES_hhdet_in_tes!M130=0,"",RES_hhdet_in_tes!M130/RES_hhdet_in_fec!M130)</f>
        <v>0.84107660047276578</v>
      </c>
      <c r="N130" s="124">
        <f>IF(RES_hhdet_in_tes!N130=0,"",RES_hhdet_in_tes!N130/RES_hhdet_in_fec!N130)</f>
        <v>0.84990432684747985</v>
      </c>
      <c r="O130" s="124">
        <f>IF(RES_hhdet_in_tes!O130=0,"",RES_hhdet_in_tes!O130/RES_hhdet_in_fec!O130)</f>
        <v>0.85976974359078995</v>
      </c>
      <c r="P130" s="124">
        <f>IF(RES_hhdet_in_tes!P130=0,"",RES_hhdet_in_tes!P130/RES_hhdet_in_fec!P130)</f>
        <v>0.85858913280745985</v>
      </c>
      <c r="Q130" s="124">
        <f>IF(RES_hhdet_in_tes!Q130=0,"",RES_hhdet_in_tes!Q130/RES_hhdet_in_fec!Q130)</f>
        <v>0.87668249825072131</v>
      </c>
      <c r="R130" s="124">
        <f>IF(RES_hhdet_in_tes!R130=0,"",RES_hhdet_in_tes!R130/RES_hhdet_in_fec!R130)</f>
        <v>0.88980235728060786</v>
      </c>
      <c r="S130" s="124">
        <f>IF(RES_hhdet_in_tes!S130=0,"",RES_hhdet_in_tes!S130/RES_hhdet_in_fec!S130)</f>
        <v>0.90211395604331324</v>
      </c>
      <c r="T130" s="124">
        <f>IF(RES_hhdet_in_tes!T130=0,"",RES_hhdet_in_tes!T130/RES_hhdet_in_fec!T130)</f>
        <v>0.90358950249004877</v>
      </c>
      <c r="U130" s="124">
        <f>IF(RES_hhdet_in_tes!U130=0,"",RES_hhdet_in_tes!U130/RES_hhdet_in_fec!U130)</f>
        <v>0.92581000997499574</v>
      </c>
      <c r="V130" s="124">
        <f>IF(RES_hhdet_in_tes!V130=0,"",RES_hhdet_in_tes!V130/RES_hhdet_in_fec!V130)</f>
        <v>0.93402581193197087</v>
      </c>
      <c r="W130" s="124">
        <f>IF(RES_hhdet_in_tes!W130=0,"",RES_hhdet_in_tes!W130/RES_hhdet_in_fec!W130)</f>
        <v>0.93013597461655428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0.80060184060042039</v>
      </c>
      <c r="D131" s="111">
        <f>IF(RES_hhdet_in_tes!D131=0,"",RES_hhdet_in_tes!D131/RES_hhdet_in_fec!D131)</f>
        <v>0.80420764121769506</v>
      </c>
      <c r="E131" s="111">
        <f>IF(RES_hhdet_in_tes!E131=0,"",RES_hhdet_in_tes!E131/RES_hhdet_in_fec!E131)</f>
        <v>0.80791078904441116</v>
      </c>
      <c r="F131" s="111">
        <f>IF(RES_hhdet_in_tes!F131=0,"",RES_hhdet_in_tes!F131/RES_hhdet_in_fec!F131)</f>
        <v>0.81162721149059658</v>
      </c>
      <c r="G131" s="111">
        <f>IF(RES_hhdet_in_tes!G131=0,"",RES_hhdet_in_tes!G131/RES_hhdet_in_fec!G131)</f>
        <v>0.81543328499080814</v>
      </c>
      <c r="H131" s="111">
        <f>IF(RES_hhdet_in_tes!H131=0,"",RES_hhdet_in_tes!H131/RES_hhdet_in_fec!H131)</f>
        <v>0.81931966204178297</v>
      </c>
      <c r="I131" s="111">
        <f>IF(RES_hhdet_in_tes!I131=0,"",RES_hhdet_in_tes!I131/RES_hhdet_in_fec!I131)</f>
        <v>0.8233051617992273</v>
      </c>
      <c r="J131" s="111">
        <f>IF(RES_hhdet_in_tes!J131=0,"",RES_hhdet_in_tes!J131/RES_hhdet_in_fec!J131)</f>
        <v>0.82746687970150712</v>
      </c>
      <c r="K131" s="111">
        <f>IF(RES_hhdet_in_tes!K131=0,"",RES_hhdet_in_tes!K131/RES_hhdet_in_fec!K131)</f>
        <v>0.83187036714974405</v>
      </c>
      <c r="L131" s="111">
        <f>IF(RES_hhdet_in_tes!L131=0,"",RES_hhdet_in_tes!L131/RES_hhdet_in_fec!L131)</f>
        <v>0.83653316183120952</v>
      </c>
      <c r="M131" s="111">
        <f>IF(RES_hhdet_in_tes!M131=0,"",RES_hhdet_in_tes!M131/RES_hhdet_in_fec!M131)</f>
        <v>0.84298938317558414</v>
      </c>
      <c r="N131" s="111">
        <f>IF(RES_hhdet_in_tes!N131=0,"",RES_hhdet_in_tes!N131/RES_hhdet_in_fec!N131)</f>
        <v>0.85172408125972843</v>
      </c>
      <c r="O131" s="111">
        <f>IF(RES_hhdet_in_tes!O131=0,"",RES_hhdet_in_tes!O131/RES_hhdet_in_fec!O131)</f>
        <v>0.86316246141655717</v>
      </c>
      <c r="P131" s="111">
        <f>IF(RES_hhdet_in_tes!P131=0,"",RES_hhdet_in_tes!P131/RES_hhdet_in_fec!P131)</f>
        <v>0.87649553932535196</v>
      </c>
      <c r="Q131" s="111">
        <f>IF(RES_hhdet_in_tes!Q131=0,"",RES_hhdet_in_tes!Q131/RES_hhdet_in_fec!Q131)</f>
        <v>0.88907499241674648</v>
      </c>
      <c r="R131" s="111">
        <f>IF(RES_hhdet_in_tes!R131=0,"",RES_hhdet_in_tes!R131/RES_hhdet_in_fec!R131)</f>
        <v>0.89871420747052344</v>
      </c>
      <c r="S131" s="111">
        <f>IF(RES_hhdet_in_tes!S131=0,"",RES_hhdet_in_tes!S131/RES_hhdet_in_fec!S131)</f>
        <v>0.90809155234660954</v>
      </c>
      <c r="T131" s="111">
        <f>IF(RES_hhdet_in_tes!T131=0,"",RES_hhdet_in_tes!T131/RES_hhdet_in_fec!T131)</f>
        <v>0.91714437164731921</v>
      </c>
      <c r="U131" s="111">
        <f>IF(RES_hhdet_in_tes!U131=0,"",RES_hhdet_in_tes!U131/RES_hhdet_in_fec!U131)</f>
        <v>0.92581000997499574</v>
      </c>
      <c r="V131" s="111">
        <f>IF(RES_hhdet_in_tes!V131=0,"",RES_hhdet_in_tes!V131/RES_hhdet_in_fec!V131)</f>
        <v>0.93402581193197087</v>
      </c>
      <c r="W131" s="111">
        <f>IF(RES_hhdet_in_tes!W131=0,"",RES_hhdet_in_tes!W131/RES_hhdet_in_fec!W131)</f>
        <v>0.94159414909042094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0.63570616384358003</v>
      </c>
      <c r="D135" s="112">
        <f>IF(RES_hhdet_in_tes!D135=0,"",RES_hhdet_in_tes!D135/RES_hhdet_in_fec!D135)</f>
        <v>0.63749396591836904</v>
      </c>
      <c r="E135" s="112">
        <f>IF(RES_hhdet_in_tes!E135=0,"",RES_hhdet_in_tes!E135/RES_hhdet_in_fec!E135)</f>
        <v>0.63941927525623143</v>
      </c>
      <c r="F135" s="112">
        <f>IF(RES_hhdet_in_tes!F135=0,"",RES_hhdet_in_tes!F135/RES_hhdet_in_fec!F135)</f>
        <v>0.6413630789489061</v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0.64562165651363734</v>
      </c>
      <c r="I135" s="112">
        <f>IF(RES_hhdet_in_tes!I135=0,"",RES_hhdet_in_tes!I135/RES_hhdet_in_fec!I135)</f>
        <v>0.64795263753630383</v>
      </c>
      <c r="J135" s="112">
        <f>IF(RES_hhdet_in_tes!J135=0,"",RES_hhdet_in_tes!J135/RES_hhdet_in_fec!J135)</f>
        <v>0.65054145256526974</v>
      </c>
      <c r="K135" s="112">
        <f>IF(RES_hhdet_in_tes!K135=0,"",RES_hhdet_in_tes!K135/RES_hhdet_in_fec!K135)</f>
        <v>0.65348902965500155</v>
      </c>
      <c r="L135" s="112">
        <f>IF(RES_hhdet_in_tes!L135=0,"",RES_hhdet_in_tes!L135/RES_hhdet_in_fec!L135)</f>
        <v>0.6568306923379339</v>
      </c>
      <c r="M135" s="112">
        <f>IF(RES_hhdet_in_tes!M135=0,"",RES_hhdet_in_tes!M135/RES_hhdet_in_fec!M135)</f>
        <v>0.66288191810336716</v>
      </c>
      <c r="N135" s="112">
        <f>IF(RES_hhdet_in_tes!N135=0,"",RES_hhdet_in_tes!N135/RES_hhdet_in_fec!N135)</f>
        <v>0.67266009297187057</v>
      </c>
      <c r="O135" s="112">
        <f>IF(RES_hhdet_in_tes!O135=0,"",RES_hhdet_in_tes!O135/RES_hhdet_in_fec!O135)</f>
        <v>0.68746989582750473</v>
      </c>
      <c r="P135" s="112">
        <f>IF(RES_hhdet_in_tes!P135=0,"",RES_hhdet_in_tes!P135/RES_hhdet_in_fec!P135)</f>
        <v>0.70673554820324924</v>
      </c>
      <c r="Q135" s="112">
        <f>IF(RES_hhdet_in_tes!Q135=0,"",RES_hhdet_in_tes!Q135/RES_hhdet_in_fec!Q135)</f>
        <v>0.72563978660625994</v>
      </c>
      <c r="R135" s="112">
        <f>IF(RES_hhdet_in_tes!R135=0,"",RES_hhdet_in_tes!R135/RES_hhdet_in_fec!R135)</f>
        <v>0.73919139721368443</v>
      </c>
      <c r="S135" s="112">
        <f>IF(RES_hhdet_in_tes!S135=0,"",RES_hhdet_in_tes!S135/RES_hhdet_in_fec!S135)</f>
        <v>0.75260940952039945</v>
      </c>
      <c r="T135" s="112">
        <f>IF(RES_hhdet_in_tes!T135=0,"",RES_hhdet_in_tes!T135/RES_hhdet_in_fec!T135)</f>
        <v>0.76561247273324984</v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0.79722444582827734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0.72490254423571132</v>
      </c>
      <c r="D139" s="124">
        <f>IF(RES_hhdet_in_tes!D139=0,"",RES_hhdet_in_tes!D139/RES_hhdet_in_fec!D139)</f>
        <v>0.74199387052826637</v>
      </c>
      <c r="E139" s="124">
        <f>IF(RES_hhdet_in_tes!E139=0,"",RES_hhdet_in_tes!E139/RES_hhdet_in_fec!E139)</f>
        <v>0.72117821176775354</v>
      </c>
      <c r="F139" s="124">
        <f>IF(RES_hhdet_in_tes!F139=0,"",RES_hhdet_in_tes!F139/RES_hhdet_in_fec!F139)</f>
        <v>0.72254438950237987</v>
      </c>
      <c r="G139" s="124">
        <f>IF(RES_hhdet_in_tes!G139=0,"",RES_hhdet_in_tes!G139/RES_hhdet_in_fec!G139)</f>
        <v>0.72594912606420803</v>
      </c>
      <c r="H139" s="124">
        <f>IF(RES_hhdet_in_tes!H139=0,"",RES_hhdet_in_tes!H139/RES_hhdet_in_fec!H139)</f>
        <v>0.72823177337906708</v>
      </c>
      <c r="I139" s="124">
        <f>IF(RES_hhdet_in_tes!I139=0,"",RES_hhdet_in_tes!I139/RES_hhdet_in_fec!I139)</f>
        <v>0.73243020108127754</v>
      </c>
      <c r="J139" s="124">
        <f>IF(RES_hhdet_in_tes!J139=0,"",RES_hhdet_in_tes!J139/RES_hhdet_in_fec!J139)</f>
        <v>0.71824900921713331</v>
      </c>
      <c r="K139" s="124">
        <f>IF(RES_hhdet_in_tes!K139=0,"",RES_hhdet_in_tes!K139/RES_hhdet_in_fec!K139)</f>
        <v>0.71872394779485449</v>
      </c>
      <c r="L139" s="124">
        <f>IF(RES_hhdet_in_tes!L139=0,"",RES_hhdet_in_tes!L139/RES_hhdet_in_fec!L139)</f>
        <v>0.72019828523257912</v>
      </c>
      <c r="M139" s="124">
        <f>IF(RES_hhdet_in_tes!M139=0,"",RES_hhdet_in_tes!M139/RES_hhdet_in_fec!M139)</f>
        <v>0.72921672192365516</v>
      </c>
      <c r="N139" s="124">
        <f>IF(RES_hhdet_in_tes!N139=0,"",RES_hhdet_in_tes!N139/RES_hhdet_in_fec!N139)</f>
        <v>0.74688633936181303</v>
      </c>
      <c r="O139" s="124">
        <f>IF(RES_hhdet_in_tes!O139=0,"",RES_hhdet_in_tes!O139/RES_hhdet_in_fec!O139)</f>
        <v>0.73593989732007692</v>
      </c>
      <c r="P139" s="124">
        <f>IF(RES_hhdet_in_tes!P139=0,"",RES_hhdet_in_tes!P139/RES_hhdet_in_fec!P139)</f>
        <v>0.69931466354248684</v>
      </c>
      <c r="Q139" s="124">
        <f>IF(RES_hhdet_in_tes!Q139=0,"",RES_hhdet_in_tes!Q139/RES_hhdet_in_fec!Q139)</f>
        <v>0.70373706636393463</v>
      </c>
      <c r="R139" s="124">
        <f>IF(RES_hhdet_in_tes!R139=0,"",RES_hhdet_in_tes!R139/RES_hhdet_in_fec!R139)</f>
        <v>0.72270091309157625</v>
      </c>
      <c r="S139" s="124">
        <f>IF(RES_hhdet_in_tes!S139=0,"",RES_hhdet_in_tes!S139/RES_hhdet_in_fec!S139)</f>
        <v>0.76703734735365037</v>
      </c>
      <c r="T139" s="124">
        <f>IF(RES_hhdet_in_tes!T139=0,"",RES_hhdet_in_tes!T139/RES_hhdet_in_fec!T139)</f>
        <v>0.78731443851760152</v>
      </c>
      <c r="U139" s="124">
        <f>IF(RES_hhdet_in_tes!U139=0,"",RES_hhdet_in_tes!U139/RES_hhdet_in_fec!U139)</f>
        <v>0.82277829608120689</v>
      </c>
      <c r="V139" s="124">
        <f>IF(RES_hhdet_in_tes!V139=0,"",RES_hhdet_in_tes!V139/RES_hhdet_in_fec!V139)</f>
        <v>0.85690232748550688</v>
      </c>
      <c r="W139" s="124">
        <f>IF(RES_hhdet_in_tes!W139=0,"",RES_hhdet_in_tes!W139/RES_hhdet_in_fec!W139)</f>
        <v>0.86723690564834499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0.57271843027508751</v>
      </c>
      <c r="D140" s="111" t="str">
        <f>IF(RES_hhdet_in_tes!D140=0,"",RES_hhdet_in_tes!D140/RES_hhdet_in_fec!D140)</f>
        <v/>
      </c>
      <c r="E140" s="111">
        <f>IF(RES_hhdet_in_tes!E140=0,"",RES_hhdet_in_tes!E140/RES_hhdet_in_fec!E140)</f>
        <v>0.57463848616446722</v>
      </c>
      <c r="F140" s="111">
        <f>IF(RES_hhdet_in_tes!F140=0,"",RES_hhdet_in_tes!F140/RES_hhdet_in_fec!F140)</f>
        <v>0.57558983699150512</v>
      </c>
      <c r="G140" s="111">
        <f>IF(RES_hhdet_in_tes!G140=0,"",RES_hhdet_in_tes!G140/RES_hhdet_in_fec!G140)</f>
        <v>0.57652863035214963</v>
      </c>
      <c r="H140" s="111">
        <f>IF(RES_hhdet_in_tes!H140=0,"",RES_hhdet_in_tes!H140/RES_hhdet_in_fec!H140)</f>
        <v>0.57745617555569329</v>
      </c>
      <c r="I140" s="111">
        <f>IF(RES_hhdet_in_tes!I140=0,"",RES_hhdet_in_tes!I140/RES_hhdet_in_fec!I140)</f>
        <v>0.57836983659391605</v>
      </c>
      <c r="J140" s="111">
        <f>IF(RES_hhdet_in_tes!J140=0,"",RES_hhdet_in_tes!J140/RES_hhdet_in_fec!J140)</f>
        <v>0.57925881467156826</v>
      </c>
      <c r="K140" s="111">
        <f>IF(RES_hhdet_in_tes!K140=0,"",RES_hhdet_in_tes!K140/RES_hhdet_in_fec!K140)</f>
        <v>0.58011392797226657</v>
      </c>
      <c r="L140" s="111">
        <f>IF(RES_hhdet_in_tes!L140=0,"",RES_hhdet_in_tes!L140/RES_hhdet_in_fec!L140)</f>
        <v>0.58093271998369267</v>
      </c>
      <c r="M140" s="111">
        <f>IF(RES_hhdet_in_tes!M140=0,"",RES_hhdet_in_tes!M140/RES_hhdet_in_fec!M140)</f>
        <v>0.58137333849172912</v>
      </c>
      <c r="N140" s="111">
        <f>IF(RES_hhdet_in_tes!N140=0,"",RES_hhdet_in_tes!N140/RES_hhdet_in_fec!N140)</f>
        <v>0.58137333849172912</v>
      </c>
      <c r="O140" s="111">
        <f>IF(RES_hhdet_in_tes!O140=0,"",RES_hhdet_in_tes!O140/RES_hhdet_in_fec!O140)</f>
        <v>0.58137333849172912</v>
      </c>
      <c r="P140" s="111">
        <f>IF(RES_hhdet_in_tes!P140=0,"",RES_hhdet_in_tes!P140/RES_hhdet_in_fec!P140)</f>
        <v>0.58137333849172912</v>
      </c>
      <c r="Q140" s="111">
        <f>IF(RES_hhdet_in_tes!Q140=0,"",RES_hhdet_in_tes!Q140/RES_hhdet_in_fec!Q140)</f>
        <v>0.58137333849172912</v>
      </c>
      <c r="R140" s="111">
        <f>IF(RES_hhdet_in_tes!R140=0,"",RES_hhdet_in_tes!R140/RES_hhdet_in_fec!R140)</f>
        <v>0.58415703336931146</v>
      </c>
      <c r="S140" s="111">
        <f>IF(RES_hhdet_in_tes!S140=0,"",RES_hhdet_in_tes!S140/RES_hhdet_in_fec!S140)</f>
        <v>0.58870900520783653</v>
      </c>
      <c r="T140" s="111">
        <f>IF(RES_hhdet_in_tes!T140=0,"",RES_hhdet_in_tes!T140/RES_hhdet_in_fec!T140)</f>
        <v>0.5940196390194451</v>
      </c>
      <c r="U140" s="111">
        <f>IF(RES_hhdet_in_tes!U140=0,"",RES_hhdet_in_tes!U140/RES_hhdet_in_fec!U140)</f>
        <v>0.5995199383243266</v>
      </c>
      <c r="V140" s="111">
        <f>IF(RES_hhdet_in_tes!V140=0,"",RES_hhdet_in_tes!V140/RES_hhdet_in_fec!V140)</f>
        <v>0.60464090664266457</v>
      </c>
      <c r="W140" s="111">
        <f>IF(RES_hhdet_in_tes!W140=0,"",RES_hhdet_in_tes!W140/RES_hhdet_in_fec!W140)</f>
        <v>0.60938254397445657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0.74041652785552181</v>
      </c>
      <c r="D141" s="45">
        <f>IF(RES_hhdet_in_tes!D141=0,"",RES_hhdet_in_tes!D141/RES_hhdet_in_fec!D141)</f>
        <v>0.74199387052826637</v>
      </c>
      <c r="E141" s="45">
        <f>IF(RES_hhdet_in_tes!E141=0,"",RES_hhdet_in_tes!E141/RES_hhdet_in_fec!E141)</f>
        <v>0.74362953950985922</v>
      </c>
      <c r="F141" s="45">
        <f>IF(RES_hhdet_in_tes!F141=0,"",RES_hhdet_in_tes!F141/RES_hhdet_in_fec!F141)</f>
        <v>0.74527316207902239</v>
      </c>
      <c r="G141" s="45">
        <f>IF(RES_hhdet_in_tes!G141=0,"",RES_hhdet_in_tes!G141/RES_hhdet_in_fec!G141)</f>
        <v>0.74697049974793694</v>
      </c>
      <c r="H141" s="45">
        <f>IF(RES_hhdet_in_tes!H141=0,"",RES_hhdet_in_tes!H141/RES_hhdet_in_fec!H141)</f>
        <v>0.7487159518900891</v>
      </c>
      <c r="I141" s="45">
        <f>IF(RES_hhdet_in_tes!I141=0,"",RES_hhdet_in_tes!I141/RES_hhdet_in_fec!I141)</f>
        <v>0.75052079414341732</v>
      </c>
      <c r="J141" s="45">
        <f>IF(RES_hhdet_in_tes!J141=0,"",RES_hhdet_in_tes!J141/RES_hhdet_in_fec!J141)</f>
        <v>0.75243121881661412</v>
      </c>
      <c r="K141" s="45">
        <f>IF(RES_hhdet_in_tes!K141=0,"",RES_hhdet_in_tes!K141/RES_hhdet_in_fec!K141)</f>
        <v>0.75448650152209029</v>
      </c>
      <c r="L141" s="45">
        <f>IF(RES_hhdet_in_tes!L141=0,"",RES_hhdet_in_tes!L141/RES_hhdet_in_fec!L141)</f>
        <v>0.75669715009638405</v>
      </c>
      <c r="M141" s="45">
        <f>IF(RES_hhdet_in_tes!M141=0,"",RES_hhdet_in_tes!M141/RES_hhdet_in_fec!M141)</f>
        <v>0.75970480881934366</v>
      </c>
      <c r="N141" s="45">
        <f>IF(RES_hhdet_in_tes!N141=0,"",RES_hhdet_in_tes!N141/RES_hhdet_in_fec!N141)</f>
        <v>0.7636914182975717</v>
      </c>
      <c r="O141" s="45">
        <f>IF(RES_hhdet_in_tes!O141=0,"",RES_hhdet_in_tes!O141/RES_hhdet_in_fec!O141)</f>
        <v>0.76909936332693141</v>
      </c>
      <c r="P141" s="45">
        <f>IF(RES_hhdet_in_tes!P141=0,"",RES_hhdet_in_tes!P141/RES_hhdet_in_fec!P141)</f>
        <v>0.77616098839498082</v>
      </c>
      <c r="Q141" s="45">
        <f>IF(RES_hhdet_in_tes!Q141=0,"",RES_hhdet_in_tes!Q141/RES_hhdet_in_fec!Q141)</f>
        <v>0.7852624822668266</v>
      </c>
      <c r="R141" s="45">
        <f>IF(RES_hhdet_in_tes!R141=0,"",RES_hhdet_in_tes!R141/RES_hhdet_in_fec!R141)</f>
        <v>0.7976436612763691</v>
      </c>
      <c r="S141" s="45">
        <f>IF(RES_hhdet_in_tes!S141=0,"",RES_hhdet_in_tes!S141/RES_hhdet_in_fec!S141)</f>
        <v>0.8130965307127157</v>
      </c>
      <c r="T141" s="45">
        <f>IF(RES_hhdet_in_tes!T141=0,"",RES_hhdet_in_tes!T141/RES_hhdet_in_fec!T141)</f>
        <v>0.82971087154715872</v>
      </c>
      <c r="U141" s="45">
        <f>IF(RES_hhdet_in_tes!U141=0,"",RES_hhdet_in_tes!U141/RES_hhdet_in_fec!U141)</f>
        <v>0.84557646475103754</v>
      </c>
      <c r="V141" s="45">
        <f>IF(RES_hhdet_in_tes!V141=0,"",RES_hhdet_in_tes!V141/RES_hhdet_in_fec!V141)</f>
        <v>0.85878309129567054</v>
      </c>
      <c r="W141" s="45">
        <f>IF(RES_hhdet_in_tes!W141=0,"",RES_hhdet_in_tes!W141/RES_hhdet_in_fec!W141)</f>
        <v>0.86865975284413044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 t="str">
        <f>IF(RES_hhdet_in_tes!R143=0,"",RES_hhdet_in_tes!R143/RES_hhdet_in_fec!R143)</f>
        <v/>
      </c>
      <c r="S143" s="119" t="str">
        <f>IF(RES_hhdet_in_tes!S143=0,"",RES_hhdet_in_tes!S143/RES_hhdet_in_fec!S143)</f>
        <v/>
      </c>
      <c r="T143" s="119" t="str">
        <f>IF(RES_hhdet_in_tes!T143=0,"",RES_hhdet_in_tes!T143/RES_hhdet_in_fec!T143)</f>
        <v/>
      </c>
      <c r="U143" s="119" t="str">
        <f>IF(RES_hhdet_in_tes!U143=0,"",RES_hhdet_in_tes!U143/RES_hhdet_in_fec!U143)</f>
        <v/>
      </c>
      <c r="V143" s="119" t="str">
        <f>IF(RES_hhdet_in_tes!V143=0,"",RES_hhdet_in_tes!V143/RES_hhdet_in_fec!V143)</f>
        <v/>
      </c>
      <c r="W143" s="119" t="str">
        <f>IF(RES_hhdet_in_tes!W143=0,"",RES_hhdet_in_tes!W143/RES_hhdet_in_fec!W143)</f>
        <v/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 t="str">
        <f>IF(RES_hhdet_in_tes!R144=0,"",RES_hhdet_in_tes!R144/RES_hhdet_in_fec!R144)</f>
        <v/>
      </c>
      <c r="S144" s="124" t="str">
        <f>IF(RES_hhdet_in_tes!S144=0,"",RES_hhdet_in_tes!S144/RES_hhdet_in_fec!S144)</f>
        <v/>
      </c>
      <c r="T144" s="124" t="str">
        <f>IF(RES_hhdet_in_tes!T144=0,"",RES_hhdet_in_tes!T144/RES_hhdet_in_fec!T144)</f>
        <v/>
      </c>
      <c r="U144" s="124" t="str">
        <f>IF(RES_hhdet_in_tes!U144=0,"",RES_hhdet_in_tes!U144/RES_hhdet_in_fec!U144)</f>
        <v/>
      </c>
      <c r="V144" s="124" t="str">
        <f>IF(RES_hhdet_in_tes!V144=0,"",RES_hhdet_in_tes!V144/RES_hhdet_in_fec!V144)</f>
        <v/>
      </c>
      <c r="W144" s="124" t="str">
        <f>IF(RES_hhdet_in_tes!W144=0,"",RES_hhdet_in_tes!W144/RES_hhdet_in_fec!W144)</f>
        <v/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 t="str">
        <f>IF(RES_hhdet_in_tes!R145=0,"",RES_hhdet_in_tes!R145/RES_hhdet_in_fec!R145)</f>
        <v/>
      </c>
      <c r="S145" s="111" t="str">
        <f>IF(RES_hhdet_in_tes!S145=0,"",RES_hhdet_in_tes!S145/RES_hhdet_in_fec!S145)</f>
        <v/>
      </c>
      <c r="T145" s="111" t="str">
        <f>IF(RES_hhdet_in_tes!T145=0,"",RES_hhdet_in_tes!T145/RES_hhdet_in_fec!T145)</f>
        <v/>
      </c>
      <c r="U145" s="111" t="str">
        <f>IF(RES_hhdet_in_tes!U145=0,"",RES_hhdet_in_tes!U145/RES_hhdet_in_fec!U145)</f>
        <v/>
      </c>
      <c r="V145" s="111" t="str">
        <f>IF(RES_hhdet_in_tes!V145=0,"",RES_hhdet_in_tes!V145/RES_hhdet_in_fec!V145)</f>
        <v/>
      </c>
      <c r="W145" s="111" t="str">
        <f>IF(RES_hhdet_in_tes!W145=0,"",RES_hhdet_in_tes!W145/RES_hhdet_in_fec!W145)</f>
        <v/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 t="str">
        <f>IF(RES_hhdet_in_tes!R146=0,"",RES_hhdet_in_tes!R146/RES_hhdet_in_fec!R146)</f>
        <v/>
      </c>
      <c r="S146" s="124" t="str">
        <f>IF(RES_hhdet_in_tes!S146=0,"",RES_hhdet_in_tes!S146/RES_hhdet_in_fec!S146)</f>
        <v/>
      </c>
      <c r="T146" s="124" t="str">
        <f>IF(RES_hhdet_in_tes!T146=0,"",RES_hhdet_in_tes!T146/RES_hhdet_in_fec!T146)</f>
        <v/>
      </c>
      <c r="U146" s="124" t="str">
        <f>IF(RES_hhdet_in_tes!U146=0,"",RES_hhdet_in_tes!U146/RES_hhdet_in_fec!U146)</f>
        <v/>
      </c>
      <c r="V146" s="124" t="str">
        <f>IF(RES_hhdet_in_tes!V146=0,"",RES_hhdet_in_tes!V146/RES_hhdet_in_fec!V146)</f>
        <v/>
      </c>
      <c r="W146" s="124" t="str">
        <f>IF(RES_hhdet_in_tes!W146=0,"",RES_hhdet_in_tes!W146/RES_hhdet_in_fec!W146)</f>
        <v/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 t="str">
        <f>IF(RES_hhdet_in_tes!R147=0,"",RES_hhdet_in_tes!R147/RES_hhdet_in_fec!R147)</f>
        <v/>
      </c>
      <c r="S147" s="111" t="str">
        <f>IF(RES_hhdet_in_tes!S147=0,"",RES_hhdet_in_tes!S147/RES_hhdet_in_fec!S147)</f>
        <v/>
      </c>
      <c r="T147" s="111" t="str">
        <f>IF(RES_hhdet_in_tes!T147=0,"",RES_hhdet_in_tes!T147/RES_hhdet_in_fec!T147)</f>
        <v/>
      </c>
      <c r="U147" s="111" t="str">
        <f>IF(RES_hhdet_in_tes!U147=0,"",RES_hhdet_in_tes!U147/RES_hhdet_in_fec!U147)</f>
        <v/>
      </c>
      <c r="V147" s="111" t="str">
        <f>IF(RES_hhdet_in_tes!V147=0,"",RES_hhdet_in_tes!V147/RES_hhdet_in_fec!V147)</f>
        <v/>
      </c>
      <c r="W147" s="111" t="str">
        <f>IF(RES_hhdet_in_tes!W147=0,"",RES_hhdet_in_tes!W147/RES_hhdet_in_fec!W147)</f>
        <v/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 t="str">
        <f>IF(RES_hhdet_in_tes!R148=0,"",RES_hhdet_in_tes!R148/RES_hhdet_in_fec!R148)</f>
        <v/>
      </c>
      <c r="S148" s="124" t="str">
        <f>IF(RES_hhdet_in_tes!S148=0,"",RES_hhdet_in_tes!S148/RES_hhdet_in_fec!S148)</f>
        <v/>
      </c>
      <c r="T148" s="124" t="str">
        <f>IF(RES_hhdet_in_tes!T148=0,"",RES_hhdet_in_tes!T148/RES_hhdet_in_fec!T148)</f>
        <v/>
      </c>
      <c r="U148" s="124" t="str">
        <f>IF(RES_hhdet_in_tes!U148=0,"",RES_hhdet_in_tes!U148/RES_hhdet_in_fec!U148)</f>
        <v/>
      </c>
      <c r="V148" s="124" t="str">
        <f>IF(RES_hhdet_in_tes!V148=0,"",RES_hhdet_in_tes!V148/RES_hhdet_in_fec!V148)</f>
        <v/>
      </c>
      <c r="W148" s="124" t="str">
        <f>IF(RES_hhdet_in_tes!W148=0,"",RES_hhdet_in_tes!W148/RES_hhdet_in_fec!W148)</f>
        <v/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 t="str">
        <f>IF(RES_hhdet_in_tes!U153=0,"",RES_hhdet_in_tes!U153/RES_hhdet_in_fec!U153)</f>
        <v/>
      </c>
      <c r="V153" s="112" t="str">
        <f>IF(RES_hhdet_in_tes!V153=0,"",RES_hhdet_in_tes!V153/RES_hhdet_in_fec!V153)</f>
        <v/>
      </c>
      <c r="W153" s="112" t="str">
        <f>IF(RES_hhdet_in_tes!W153=0,"",RES_hhdet_in_tes!W153/RES_hhdet_in_fec!W153)</f>
        <v/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 t="str">
        <f>IF(RES_hhdet_in_tes!R157=0,"",RES_hhdet_in_tes!R157/RES_hhdet_in_fec!R157)</f>
        <v/>
      </c>
      <c r="S157" s="124" t="str">
        <f>IF(RES_hhdet_in_tes!S157=0,"",RES_hhdet_in_tes!S157/RES_hhdet_in_fec!S157)</f>
        <v/>
      </c>
      <c r="T157" s="124" t="str">
        <f>IF(RES_hhdet_in_tes!T157=0,"",RES_hhdet_in_tes!T157/RES_hhdet_in_fec!T157)</f>
        <v/>
      </c>
      <c r="U157" s="124" t="str">
        <f>IF(RES_hhdet_in_tes!U157=0,"",RES_hhdet_in_tes!U157/RES_hhdet_in_fec!U157)</f>
        <v/>
      </c>
      <c r="V157" s="124" t="str">
        <f>IF(RES_hhdet_in_tes!V157=0,"",RES_hhdet_in_tes!V157/RES_hhdet_in_fec!V157)</f>
        <v/>
      </c>
      <c r="W157" s="124" t="str">
        <f>IF(RES_hhdet_in_tes!W157=0,"",RES_hhdet_in_tes!W157/RES_hhdet_in_fec!W157)</f>
        <v/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 t="str">
        <f>IF(RES_hhdet_in_tes!R159=0,"",RES_hhdet_in_tes!R159/RES_hhdet_in_fec!R159)</f>
        <v/>
      </c>
      <c r="S159" s="45" t="str">
        <f>IF(RES_hhdet_in_tes!S159=0,"",RES_hhdet_in_tes!S159/RES_hhdet_in_fec!S159)</f>
        <v/>
      </c>
      <c r="T159" s="45" t="str">
        <f>IF(RES_hhdet_in_tes!T159=0,"",RES_hhdet_in_tes!T159/RES_hhdet_in_fec!T159)</f>
        <v/>
      </c>
      <c r="U159" s="45" t="str">
        <f>IF(RES_hhdet_in_tes!U159=0,"",RES_hhdet_in_tes!U159/RES_hhdet_in_fec!U159)</f>
        <v/>
      </c>
      <c r="V159" s="45" t="str">
        <f>IF(RES_hhdet_in_tes!V159=0,"",RES_hhdet_in_tes!V159/RES_hhdet_in_fec!V159)</f>
        <v/>
      </c>
      <c r="W159" s="45" t="str">
        <f>IF(RES_hhdet_in_tes!W159=0,"",RES_hhdet_in_tes!W159/RES_hhdet_in_fec!W159)</f>
        <v/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0.69055851115871114</v>
      </c>
      <c r="D161" s="119">
        <f>IF(RES_hhdet_in_tes!D161=0,"",RES_hhdet_in_tes!D161/RES_hhdet_in_fec!D161)</f>
        <v>0.69501894346980797</v>
      </c>
      <c r="E161" s="119">
        <f>IF(RES_hhdet_in_tes!E161=0,"",RES_hhdet_in_tes!E161/RES_hhdet_in_fec!E161)</f>
        <v>0.69779522031957142</v>
      </c>
      <c r="F161" s="119">
        <f>IF(RES_hhdet_in_tes!F161=0,"",RES_hhdet_in_tes!F161/RES_hhdet_in_fec!F161)</f>
        <v>0.70193643465275501</v>
      </c>
      <c r="G161" s="119">
        <f>IF(RES_hhdet_in_tes!G161=0,"",RES_hhdet_in_tes!G161/RES_hhdet_in_fec!G161)</f>
        <v>0.7061926590284715</v>
      </c>
      <c r="H161" s="119">
        <f>IF(RES_hhdet_in_tes!H161=0,"",RES_hhdet_in_tes!H161/RES_hhdet_in_fec!H161)</f>
        <v>0.70992620097260017</v>
      </c>
      <c r="I161" s="119">
        <f>IF(RES_hhdet_in_tes!I161=0,"",RES_hhdet_in_tes!I161/RES_hhdet_in_fec!I161)</f>
        <v>0.71618364714150584</v>
      </c>
      <c r="J161" s="119">
        <f>IF(RES_hhdet_in_tes!J161=0,"",RES_hhdet_in_tes!J161/RES_hhdet_in_fec!J161)</f>
        <v>0.72022091047537673</v>
      </c>
      <c r="K161" s="119">
        <f>IF(RES_hhdet_in_tes!K161=0,"",RES_hhdet_in_tes!K161/RES_hhdet_in_fec!K161)</f>
        <v>0.72553473169620419</v>
      </c>
      <c r="L161" s="119">
        <f>IF(RES_hhdet_in_tes!L161=0,"",RES_hhdet_in_tes!L161/RES_hhdet_in_fec!L161)</f>
        <v>0.73185268910088686</v>
      </c>
      <c r="M161" s="119">
        <f>IF(RES_hhdet_in_tes!M161=0,"",RES_hhdet_in_tes!M161/RES_hhdet_in_fec!M161)</f>
        <v>0.7385534096895735</v>
      </c>
      <c r="N161" s="119">
        <f>IF(RES_hhdet_in_tes!N161=0,"",RES_hhdet_in_tes!N161/RES_hhdet_in_fec!N161)</f>
        <v>0.74882388432707458</v>
      </c>
      <c r="O161" s="119">
        <f>IF(RES_hhdet_in_tes!O161=0,"",RES_hhdet_in_tes!O161/RES_hhdet_in_fec!O161)</f>
        <v>0.76096406871216782</v>
      </c>
      <c r="P161" s="119">
        <f>IF(RES_hhdet_in_tes!P161=0,"",RES_hhdet_in_tes!P161/RES_hhdet_in_fec!P161)</f>
        <v>0.77416424067622935</v>
      </c>
      <c r="Q161" s="119">
        <f>IF(RES_hhdet_in_tes!Q161=0,"",RES_hhdet_in_tes!Q161/RES_hhdet_in_fec!Q161)</f>
        <v>0.78934680041511751</v>
      </c>
      <c r="R161" s="119">
        <f>IF(RES_hhdet_in_tes!R161=0,"",RES_hhdet_in_tes!R161/RES_hhdet_in_fec!R161)</f>
        <v>0.80588886943206617</v>
      </c>
      <c r="S161" s="119">
        <f>IF(RES_hhdet_in_tes!S161=0,"",RES_hhdet_in_tes!S161/RES_hhdet_in_fec!S161)</f>
        <v>0.82708576625998753</v>
      </c>
      <c r="T161" s="119">
        <f>IF(RES_hhdet_in_tes!T161=0,"",RES_hhdet_in_tes!T161/RES_hhdet_in_fec!T161)</f>
        <v>0.85052668617179139</v>
      </c>
      <c r="U161" s="119">
        <f>IF(RES_hhdet_in_tes!U161=0,"",RES_hhdet_in_tes!U161/RES_hhdet_in_fec!U161)</f>
        <v>0.86487854854774904</v>
      </c>
      <c r="V161" s="119">
        <f>IF(RES_hhdet_in_tes!V161=0,"",RES_hhdet_in_tes!V161/RES_hhdet_in_fec!V161)</f>
        <v>0.87917151518322589</v>
      </c>
      <c r="W161" s="119">
        <f>IF(RES_hhdet_in_tes!W161=0,"",RES_hhdet_in_tes!W161/RES_hhdet_in_fec!W161)</f>
        <v>0.8852538549327339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0.69486767072281719</v>
      </c>
      <c r="D162" s="124">
        <f>IF(RES_hhdet_in_tes!D162=0,"",RES_hhdet_in_tes!D162/RES_hhdet_in_fec!D162)</f>
        <v>0.69946718333294156</v>
      </c>
      <c r="E162" s="124">
        <f>IF(RES_hhdet_in_tes!E162=0,"",RES_hhdet_in_tes!E162/RES_hhdet_in_fec!E162)</f>
        <v>0.70418469925717486</v>
      </c>
      <c r="F162" s="124">
        <f>IF(RES_hhdet_in_tes!F162=0,"",RES_hhdet_in_tes!F162/RES_hhdet_in_fec!F162)</f>
        <v>0.70891815306313755</v>
      </c>
      <c r="G162" s="124">
        <f>IF(RES_hhdet_in_tes!G162=0,"",RES_hhdet_in_tes!G162/RES_hhdet_in_fec!G162)</f>
        <v>0.71376020746547675</v>
      </c>
      <c r="H162" s="124">
        <f>IF(RES_hhdet_in_tes!H162=0,"",RES_hhdet_in_tes!H162/RES_hhdet_in_fec!H162)</f>
        <v>0.7186994559637041</v>
      </c>
      <c r="I162" s="124">
        <f>IF(RES_hhdet_in_tes!I162=0,"",RES_hhdet_in_tes!I162/RES_hhdet_in_fec!I162)</f>
        <v>0.72375863602426282</v>
      </c>
      <c r="J162" s="124">
        <f>IF(RES_hhdet_in_tes!J162=0,"",RES_hhdet_in_tes!J162/RES_hhdet_in_fec!J162)</f>
        <v>0.72903105180337335</v>
      </c>
      <c r="K162" s="124">
        <f>IF(RES_hhdet_in_tes!K162=0,"",RES_hhdet_in_tes!K162/RES_hhdet_in_fec!K162)</f>
        <v>0.73459576362406676</v>
      </c>
      <c r="L162" s="124">
        <f>IF(RES_hhdet_in_tes!L162=0,"",RES_hhdet_in_tes!L162/RES_hhdet_in_fec!L162)</f>
        <v>0.74047336382543694</v>
      </c>
      <c r="M162" s="124">
        <f>IF(RES_hhdet_in_tes!M162=0,"",RES_hhdet_in_tes!M162/RES_hhdet_in_fec!M162)</f>
        <v>0.74828819982647876</v>
      </c>
      <c r="N162" s="124">
        <f>IF(RES_hhdet_in_tes!N162=0,"",RES_hhdet_in_tes!N162/RES_hhdet_in_fec!N162)</f>
        <v>0.75852235736013418</v>
      </c>
      <c r="O162" s="124">
        <f>IF(RES_hhdet_in_tes!O162=0,"",RES_hhdet_in_tes!O162/RES_hhdet_in_fec!O162)</f>
        <v>0.77180860347093894</v>
      </c>
      <c r="P162" s="124">
        <f>IF(RES_hhdet_in_tes!P162=0,"",RES_hhdet_in_tes!P162/RES_hhdet_in_fec!P162)</f>
        <v>0.78770576364823186</v>
      </c>
      <c r="Q162" s="124">
        <f>IF(RES_hhdet_in_tes!Q162=0,"",RES_hhdet_in_tes!Q162/RES_hhdet_in_fec!Q162)</f>
        <v>0.80460268731017659</v>
      </c>
      <c r="R162" s="124">
        <f>IF(RES_hhdet_in_tes!R162=0,"",RES_hhdet_in_tes!R162/RES_hhdet_in_fec!R162)</f>
        <v>0.82276227968610716</v>
      </c>
      <c r="S162" s="124">
        <f>IF(RES_hhdet_in_tes!S162=0,"",RES_hhdet_in_tes!S162/RES_hhdet_in_fec!S162)</f>
        <v>0.84390943543650987</v>
      </c>
      <c r="T162" s="124">
        <f>IF(RES_hhdet_in_tes!T162=0,"",RES_hhdet_in_tes!T162/RES_hhdet_in_fec!T162)</f>
        <v>0.86530676805354712</v>
      </c>
      <c r="U162" s="124">
        <f>IF(RES_hhdet_in_tes!U162=0,"",RES_hhdet_in_tes!U162/RES_hhdet_in_fec!U162)</f>
        <v>0.88422479165344492</v>
      </c>
      <c r="V162" s="124">
        <f>IF(RES_hhdet_in_tes!V162=0,"",RES_hhdet_in_tes!V162/RES_hhdet_in_fec!V162)</f>
        <v>0.89792618470864194</v>
      </c>
      <c r="W162" s="124">
        <f>IF(RES_hhdet_in_tes!W162=0,"",RES_hhdet_in_tes!W162/RES_hhdet_in_fec!W162)</f>
        <v>0.90480916890783303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0.69486767072281719</v>
      </c>
      <c r="D163" s="45">
        <f>IF(RES_hhdet_in_tes!D163=0,"",RES_hhdet_in_tes!D163/RES_hhdet_in_fec!D163)</f>
        <v>0.69946718333294156</v>
      </c>
      <c r="E163" s="45">
        <f>IF(RES_hhdet_in_tes!E163=0,"",RES_hhdet_in_tes!E163/RES_hhdet_in_fec!E163)</f>
        <v>0.70418469925717486</v>
      </c>
      <c r="F163" s="45">
        <f>IF(RES_hhdet_in_tes!F163=0,"",RES_hhdet_in_tes!F163/RES_hhdet_in_fec!F163)</f>
        <v>0.70891815306313755</v>
      </c>
      <c r="G163" s="45">
        <f>IF(RES_hhdet_in_tes!G163=0,"",RES_hhdet_in_tes!G163/RES_hhdet_in_fec!G163)</f>
        <v>0.71376020746547675</v>
      </c>
      <c r="H163" s="45">
        <f>IF(RES_hhdet_in_tes!H163=0,"",RES_hhdet_in_tes!H163/RES_hhdet_in_fec!H163)</f>
        <v>0.7186994559637041</v>
      </c>
      <c r="I163" s="45">
        <f>IF(RES_hhdet_in_tes!I163=0,"",RES_hhdet_in_tes!I163/RES_hhdet_in_fec!I163)</f>
        <v>0.72375863602426282</v>
      </c>
      <c r="J163" s="45">
        <f>IF(RES_hhdet_in_tes!J163=0,"",RES_hhdet_in_tes!J163/RES_hhdet_in_fec!J163)</f>
        <v>0.72903105180337335</v>
      </c>
      <c r="K163" s="45">
        <f>IF(RES_hhdet_in_tes!K163=0,"",RES_hhdet_in_tes!K163/RES_hhdet_in_fec!K163)</f>
        <v>0.73459576362406676</v>
      </c>
      <c r="L163" s="45">
        <f>IF(RES_hhdet_in_tes!L163=0,"",RES_hhdet_in_tes!L163/RES_hhdet_in_fec!L163)</f>
        <v>0.74047336382543694</v>
      </c>
      <c r="M163" s="45">
        <f>IF(RES_hhdet_in_tes!M163=0,"",RES_hhdet_in_tes!M163/RES_hhdet_in_fec!M163)</f>
        <v>0.74828819982647876</v>
      </c>
      <c r="N163" s="45">
        <f>IF(RES_hhdet_in_tes!N163=0,"",RES_hhdet_in_tes!N163/RES_hhdet_in_fec!N163)</f>
        <v>0.75852235736013418</v>
      </c>
      <c r="O163" s="45">
        <f>IF(RES_hhdet_in_tes!O163=0,"",RES_hhdet_in_tes!O163/RES_hhdet_in_fec!O163)</f>
        <v>0.77180860347093894</v>
      </c>
      <c r="P163" s="45">
        <f>IF(RES_hhdet_in_tes!P163=0,"",RES_hhdet_in_tes!P163/RES_hhdet_in_fec!P163)</f>
        <v>0.78770576364823186</v>
      </c>
      <c r="Q163" s="45">
        <f>IF(RES_hhdet_in_tes!Q163=0,"",RES_hhdet_in_tes!Q163/RES_hhdet_in_fec!Q163)</f>
        <v>0.80460268731017659</v>
      </c>
      <c r="R163" s="45">
        <f>IF(RES_hhdet_in_tes!R163=0,"",RES_hhdet_in_tes!R163/RES_hhdet_in_fec!R163)</f>
        <v>0.82276227968610716</v>
      </c>
      <c r="S163" s="45">
        <f>IF(RES_hhdet_in_tes!S163=0,"",RES_hhdet_in_tes!S163/RES_hhdet_in_fec!S163)</f>
        <v>0.84390943543650987</v>
      </c>
      <c r="T163" s="45">
        <f>IF(RES_hhdet_in_tes!T163=0,"",RES_hhdet_in_tes!T163/RES_hhdet_in_fec!T163)</f>
        <v>0.86530676805354712</v>
      </c>
      <c r="U163" s="45">
        <f>IF(RES_hhdet_in_tes!U163=0,"",RES_hhdet_in_tes!U163/RES_hhdet_in_fec!U163)</f>
        <v>0.88422479165344492</v>
      </c>
      <c r="V163" s="45">
        <f>IF(RES_hhdet_in_tes!V163=0,"",RES_hhdet_in_tes!V163/RES_hhdet_in_fec!V163)</f>
        <v>0.89792618470864194</v>
      </c>
      <c r="W163" s="45">
        <f>IF(RES_hhdet_in_tes!W163=0,"",RES_hhdet_in_tes!W163/RES_hhdet_in_fec!W163)</f>
        <v>0.90480916890783303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2.7356869207443761</v>
      </c>
      <c r="D164" s="124">
        <f>IF(RES_hhdet_in_tes!D164=0,"",RES_hhdet_in_tes!D164/RES_hhdet_in_fec!D164)</f>
        <v>2.837452639940377</v>
      </c>
      <c r="E164" s="124">
        <f>IF(RES_hhdet_in_tes!E164=0,"",RES_hhdet_in_tes!E164/RES_hhdet_in_fec!E164)</f>
        <v>2.9402928649949271</v>
      </c>
      <c r="F164" s="124">
        <f>IF(RES_hhdet_in_tes!F164=0,"",RES_hhdet_in_tes!F164/RES_hhdet_in_fec!F164)</f>
        <v>3.043243537497323</v>
      </c>
      <c r="G164" s="124">
        <f>IF(RES_hhdet_in_tes!G164=0,"",RES_hhdet_in_tes!G164/RES_hhdet_in_fec!G164)</f>
        <v>3.1471724961611001</v>
      </c>
      <c r="H164" s="124">
        <f>IF(RES_hhdet_in_tes!H164=0,"",RES_hhdet_in_tes!H164/RES_hhdet_in_fec!H164)</f>
        <v>3.2519678886953582</v>
      </c>
      <c r="I164" s="124">
        <f>IF(RES_hhdet_in_tes!I164=0,"",RES_hhdet_in_tes!I164/RES_hhdet_in_fec!I164)</f>
        <v>3.3578376884458483</v>
      </c>
      <c r="J164" s="124">
        <f>IF(RES_hhdet_in_tes!J164=0,"",RES_hhdet_in_tes!J164/RES_hhdet_in_fec!J164)</f>
        <v>3.4656469704560395</v>
      </c>
      <c r="K164" s="124">
        <f>IF(RES_hhdet_in_tes!K164=0,"",RES_hhdet_in_tes!K164/RES_hhdet_in_fec!K164)</f>
        <v>3.5761231082963607</v>
      </c>
      <c r="L164" s="124">
        <f>IF(RES_hhdet_in_tes!L164=0,"",RES_hhdet_in_tes!L164/RES_hhdet_in_fec!L164)</f>
        <v>3.6894459408228726</v>
      </c>
      <c r="M164" s="124">
        <f>IF(RES_hhdet_in_tes!M164=0,"",RES_hhdet_in_tes!M164/RES_hhdet_in_fec!M164)</f>
        <v>3.8247993859994791</v>
      </c>
      <c r="N164" s="124">
        <f>IF(RES_hhdet_in_tes!N164=0,"",RES_hhdet_in_tes!N164/RES_hhdet_in_fec!N164)</f>
        <v>3.98846157363631</v>
      </c>
      <c r="O164" s="124">
        <f>IF(RES_hhdet_in_tes!O164=0,"",RES_hhdet_in_tes!O164/RES_hhdet_in_fec!O164)</f>
        <v>4.1839033540573913</v>
      </c>
      <c r="P164" s="124">
        <f>IF(RES_hhdet_in_tes!P164=0,"",RES_hhdet_in_tes!P164/RES_hhdet_in_fec!P164)</f>
        <v>4.3958557564583325</v>
      </c>
      <c r="Q164" s="124">
        <f>IF(RES_hhdet_in_tes!Q164=0,"",RES_hhdet_in_tes!Q164/RES_hhdet_in_fec!Q164)</f>
        <v>4.5780041721296119</v>
      </c>
      <c r="R164" s="124">
        <f>IF(RES_hhdet_in_tes!R164=0,"",RES_hhdet_in_tes!R164/RES_hhdet_in_fec!R164)</f>
        <v>4.6922764773193855</v>
      </c>
      <c r="S164" s="124">
        <f>IF(RES_hhdet_in_tes!S164=0,"",RES_hhdet_in_tes!S164/RES_hhdet_in_fec!S164)</f>
        <v>4.7832316215484898</v>
      </c>
      <c r="T164" s="124">
        <f>IF(RES_hhdet_in_tes!T164=0,"",RES_hhdet_in_tes!T164/RES_hhdet_in_fec!T164)</f>
        <v>4.8592281069549514</v>
      </c>
      <c r="U164" s="124">
        <f>IF(RES_hhdet_in_tes!U164=0,"",RES_hhdet_in_tes!U164/RES_hhdet_in_fec!U164)</f>
        <v>4.9284131572288157</v>
      </c>
      <c r="V164" s="124">
        <f>IF(RES_hhdet_in_tes!V164=0,"",RES_hhdet_in_tes!V164/RES_hhdet_in_fec!V164)</f>
        <v>4.9989548843127967</v>
      </c>
      <c r="W164" s="124">
        <f>IF(RES_hhdet_in_tes!W164=0,"",RES_hhdet_in_tes!W164/RES_hhdet_in_fec!W164)</f>
        <v>5.0680162204946306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2.7356869207443761</v>
      </c>
      <c r="D165" s="111">
        <f>IF(RES_hhdet_in_tes!D165=0,"",RES_hhdet_in_tes!D165/RES_hhdet_in_fec!D165)</f>
        <v>2.837452639940377</v>
      </c>
      <c r="E165" s="111">
        <f>IF(RES_hhdet_in_tes!E165=0,"",RES_hhdet_in_tes!E165/RES_hhdet_in_fec!E165)</f>
        <v>2.9402928649949271</v>
      </c>
      <c r="F165" s="111">
        <f>IF(RES_hhdet_in_tes!F165=0,"",RES_hhdet_in_tes!F165/RES_hhdet_in_fec!F165)</f>
        <v>3.043243537497323</v>
      </c>
      <c r="G165" s="111">
        <f>IF(RES_hhdet_in_tes!G165=0,"",RES_hhdet_in_tes!G165/RES_hhdet_in_fec!G165)</f>
        <v>3.1471724961611001</v>
      </c>
      <c r="H165" s="111">
        <f>IF(RES_hhdet_in_tes!H165=0,"",RES_hhdet_in_tes!H165/RES_hhdet_in_fec!H165)</f>
        <v>3.2519678886953582</v>
      </c>
      <c r="I165" s="111">
        <f>IF(RES_hhdet_in_tes!I165=0,"",RES_hhdet_in_tes!I165/RES_hhdet_in_fec!I165)</f>
        <v>3.3578376884458483</v>
      </c>
      <c r="J165" s="111">
        <f>IF(RES_hhdet_in_tes!J165=0,"",RES_hhdet_in_tes!J165/RES_hhdet_in_fec!J165)</f>
        <v>3.4656469704560395</v>
      </c>
      <c r="K165" s="111">
        <f>IF(RES_hhdet_in_tes!K165=0,"",RES_hhdet_in_tes!K165/RES_hhdet_in_fec!K165)</f>
        <v>3.5761231082963607</v>
      </c>
      <c r="L165" s="111">
        <f>IF(RES_hhdet_in_tes!L165=0,"",RES_hhdet_in_tes!L165/RES_hhdet_in_fec!L165)</f>
        <v>3.6894459408228726</v>
      </c>
      <c r="M165" s="111">
        <f>IF(RES_hhdet_in_tes!M165=0,"",RES_hhdet_in_tes!M165/RES_hhdet_in_fec!M165)</f>
        <v>3.8247993859994791</v>
      </c>
      <c r="N165" s="111">
        <f>IF(RES_hhdet_in_tes!N165=0,"",RES_hhdet_in_tes!N165/RES_hhdet_in_fec!N165)</f>
        <v>3.98846157363631</v>
      </c>
      <c r="O165" s="111">
        <f>IF(RES_hhdet_in_tes!O165=0,"",RES_hhdet_in_tes!O165/RES_hhdet_in_fec!O165)</f>
        <v>4.1839033540573913</v>
      </c>
      <c r="P165" s="111">
        <f>IF(RES_hhdet_in_tes!P165=0,"",RES_hhdet_in_tes!P165/RES_hhdet_in_fec!P165)</f>
        <v>4.3958557564583325</v>
      </c>
      <c r="Q165" s="111">
        <f>IF(RES_hhdet_in_tes!Q165=0,"",RES_hhdet_in_tes!Q165/RES_hhdet_in_fec!Q165)</f>
        <v>4.5780041721296119</v>
      </c>
      <c r="R165" s="111">
        <f>IF(RES_hhdet_in_tes!R165=0,"",RES_hhdet_in_tes!R165/RES_hhdet_in_fec!R165)</f>
        <v>4.6922764773193855</v>
      </c>
      <c r="S165" s="111">
        <f>IF(RES_hhdet_in_tes!S165=0,"",RES_hhdet_in_tes!S165/RES_hhdet_in_fec!S165)</f>
        <v>4.7832316215484898</v>
      </c>
      <c r="T165" s="111">
        <f>IF(RES_hhdet_in_tes!T165=0,"",RES_hhdet_in_tes!T165/RES_hhdet_in_fec!T165)</f>
        <v>4.8592281069549514</v>
      </c>
      <c r="U165" s="111">
        <f>IF(RES_hhdet_in_tes!U165=0,"",RES_hhdet_in_tes!U165/RES_hhdet_in_fec!U165)</f>
        <v>4.9284131572288157</v>
      </c>
      <c r="V165" s="111">
        <f>IF(RES_hhdet_in_tes!V165=0,"",RES_hhdet_in_tes!V165/RES_hhdet_in_fec!V165)</f>
        <v>4.9989548843127967</v>
      </c>
      <c r="W165" s="111">
        <f>IF(RES_hhdet_in_tes!W165=0,"",RES_hhdet_in_tes!W165/RES_hhdet_in_fec!W165)</f>
        <v>5.0680162204946306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0.63570616384358003</v>
      </c>
      <c r="D166" s="124">
        <f>IF(RES_hhdet_in_tes!D166=0,"",RES_hhdet_in_tes!D166/RES_hhdet_in_fec!D166)</f>
        <v>0.63749396591836904</v>
      </c>
      <c r="E166" s="124">
        <f>IF(RES_hhdet_in_tes!E166=0,"",RES_hhdet_in_tes!E166/RES_hhdet_in_fec!E166)</f>
        <v>0.63941927525623143</v>
      </c>
      <c r="F166" s="124">
        <f>IF(RES_hhdet_in_tes!F166=0,"",RES_hhdet_in_tes!F166/RES_hhdet_in_fec!F166)</f>
        <v>0.6413630789489061</v>
      </c>
      <c r="G166" s="124">
        <f>IF(RES_hhdet_in_tes!G166=0,"",RES_hhdet_in_tes!G166/RES_hhdet_in_fec!G166)</f>
        <v>0.64343462096126791</v>
      </c>
      <c r="H166" s="124">
        <f>IF(RES_hhdet_in_tes!H166=0,"",RES_hhdet_in_tes!H166/RES_hhdet_in_fec!H166)</f>
        <v>0.64562165651363734</v>
      </c>
      <c r="I166" s="124">
        <f>IF(RES_hhdet_in_tes!I166=0,"",RES_hhdet_in_tes!I166/RES_hhdet_in_fec!I166)</f>
        <v>0.64795263753630383</v>
      </c>
      <c r="J166" s="124">
        <f>IF(RES_hhdet_in_tes!J166=0,"",RES_hhdet_in_tes!J166/RES_hhdet_in_fec!J166)</f>
        <v>0.65054145256526974</v>
      </c>
      <c r="K166" s="124">
        <f>IF(RES_hhdet_in_tes!K166=0,"",RES_hhdet_in_tes!K166/RES_hhdet_in_fec!K166)</f>
        <v>0.65348902965500155</v>
      </c>
      <c r="L166" s="124">
        <f>IF(RES_hhdet_in_tes!L166=0,"",RES_hhdet_in_tes!L166/RES_hhdet_in_fec!L166)</f>
        <v>0.6568306923379339</v>
      </c>
      <c r="M166" s="124">
        <f>IF(RES_hhdet_in_tes!M166=0,"",RES_hhdet_in_tes!M166/RES_hhdet_in_fec!M166)</f>
        <v>0.66288191810336716</v>
      </c>
      <c r="N166" s="124">
        <f>IF(RES_hhdet_in_tes!N166=0,"",RES_hhdet_in_tes!N166/RES_hhdet_in_fec!N166)</f>
        <v>0.67266009297187057</v>
      </c>
      <c r="O166" s="124">
        <f>IF(RES_hhdet_in_tes!O166=0,"",RES_hhdet_in_tes!O166/RES_hhdet_in_fec!O166)</f>
        <v>0.68746989582750462</v>
      </c>
      <c r="P166" s="124">
        <f>IF(RES_hhdet_in_tes!P166=0,"",RES_hhdet_in_tes!P166/RES_hhdet_in_fec!P166)</f>
        <v>0.70673554820324924</v>
      </c>
      <c r="Q166" s="124">
        <f>IF(RES_hhdet_in_tes!Q166=0,"",RES_hhdet_in_tes!Q166/RES_hhdet_in_fec!Q166)</f>
        <v>0.72563978660625994</v>
      </c>
      <c r="R166" s="124">
        <f>IF(RES_hhdet_in_tes!R166=0,"",RES_hhdet_in_tes!R166/RES_hhdet_in_fec!R166)</f>
        <v>0.73919139721368443</v>
      </c>
      <c r="S166" s="124">
        <f>IF(RES_hhdet_in_tes!S166=0,"",RES_hhdet_in_tes!S166/RES_hhdet_in_fec!S166)</f>
        <v>0.75260940952039934</v>
      </c>
      <c r="T166" s="124">
        <f>IF(RES_hhdet_in_tes!T166=0,"",RES_hhdet_in_tes!T166/RES_hhdet_in_fec!T166)</f>
        <v>0.76561247273324984</v>
      </c>
      <c r="U166" s="124">
        <f>IF(RES_hhdet_in_tes!U166=0,"",RES_hhdet_in_tes!U166/RES_hhdet_in_fec!U166)</f>
        <v>0.77782718217492852</v>
      </c>
      <c r="V166" s="124">
        <f>IF(RES_hhdet_in_tes!V166=0,"",RES_hhdet_in_tes!V166/RES_hhdet_in_fec!V166)</f>
        <v>0.78868066030720729</v>
      </c>
      <c r="W166" s="124">
        <f>IF(RES_hhdet_in_tes!W166=0,"",RES_hhdet_in_tes!W166/RES_hhdet_in_fec!W166)</f>
        <v>0.79722444582827734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0.63570616384358003</v>
      </c>
      <c r="D171" s="112">
        <f>IF(RES_hhdet_in_tes!D171=0,"",RES_hhdet_in_tes!D171/RES_hhdet_in_fec!D171)</f>
        <v>0.63749396591836904</v>
      </c>
      <c r="E171" s="112">
        <f>IF(RES_hhdet_in_tes!E171=0,"",RES_hhdet_in_tes!E171/RES_hhdet_in_fec!E171)</f>
        <v>0.63941927525623143</v>
      </c>
      <c r="F171" s="112">
        <f>IF(RES_hhdet_in_tes!F171=0,"",RES_hhdet_in_tes!F171/RES_hhdet_in_fec!F171)</f>
        <v>0.6413630789489061</v>
      </c>
      <c r="G171" s="112">
        <f>IF(RES_hhdet_in_tes!G171=0,"",RES_hhdet_in_tes!G171/RES_hhdet_in_fec!G171)</f>
        <v>0.64343462096126791</v>
      </c>
      <c r="H171" s="112">
        <f>IF(RES_hhdet_in_tes!H171=0,"",RES_hhdet_in_tes!H171/RES_hhdet_in_fec!H171)</f>
        <v>0.64562165651363734</v>
      </c>
      <c r="I171" s="112">
        <f>IF(RES_hhdet_in_tes!I171=0,"",RES_hhdet_in_tes!I171/RES_hhdet_in_fec!I171)</f>
        <v>0.64795263753630383</v>
      </c>
      <c r="J171" s="112">
        <f>IF(RES_hhdet_in_tes!J171=0,"",RES_hhdet_in_tes!J171/RES_hhdet_in_fec!J171)</f>
        <v>0.65054145256526974</v>
      </c>
      <c r="K171" s="112">
        <f>IF(RES_hhdet_in_tes!K171=0,"",RES_hhdet_in_tes!K171/RES_hhdet_in_fec!K171)</f>
        <v>0.65348902965500155</v>
      </c>
      <c r="L171" s="112">
        <f>IF(RES_hhdet_in_tes!L171=0,"",RES_hhdet_in_tes!L171/RES_hhdet_in_fec!L171)</f>
        <v>0.6568306923379339</v>
      </c>
      <c r="M171" s="112">
        <f>IF(RES_hhdet_in_tes!M171=0,"",RES_hhdet_in_tes!M171/RES_hhdet_in_fec!M171)</f>
        <v>0.66288191810336716</v>
      </c>
      <c r="N171" s="112">
        <f>IF(RES_hhdet_in_tes!N171=0,"",RES_hhdet_in_tes!N171/RES_hhdet_in_fec!N171)</f>
        <v>0.67266009297187057</v>
      </c>
      <c r="O171" s="112">
        <f>IF(RES_hhdet_in_tes!O171=0,"",RES_hhdet_in_tes!O171/RES_hhdet_in_fec!O171)</f>
        <v>0.68746989582750462</v>
      </c>
      <c r="P171" s="112">
        <f>IF(RES_hhdet_in_tes!P171=0,"",RES_hhdet_in_tes!P171/RES_hhdet_in_fec!P171)</f>
        <v>0.70673554820324924</v>
      </c>
      <c r="Q171" s="112">
        <f>IF(RES_hhdet_in_tes!Q171=0,"",RES_hhdet_in_tes!Q171/RES_hhdet_in_fec!Q171)</f>
        <v>0.72563978660625994</v>
      </c>
      <c r="R171" s="112">
        <f>IF(RES_hhdet_in_tes!R171=0,"",RES_hhdet_in_tes!R171/RES_hhdet_in_fec!R171)</f>
        <v>0.73919139721368443</v>
      </c>
      <c r="S171" s="112">
        <f>IF(RES_hhdet_in_tes!S171=0,"",RES_hhdet_in_tes!S171/RES_hhdet_in_fec!S171)</f>
        <v>0.75260940952039934</v>
      </c>
      <c r="T171" s="112">
        <f>IF(RES_hhdet_in_tes!T171=0,"",RES_hhdet_in_tes!T171/RES_hhdet_in_fec!T171)</f>
        <v>0.76561247273324984</v>
      </c>
      <c r="U171" s="112">
        <f>IF(RES_hhdet_in_tes!U171=0,"",RES_hhdet_in_tes!U171/RES_hhdet_in_fec!U171)</f>
        <v>0.77782718217492852</v>
      </c>
      <c r="V171" s="112">
        <f>IF(RES_hhdet_in_tes!V171=0,"",RES_hhdet_in_tes!V171/RES_hhdet_in_fec!V171)</f>
        <v>0.78868066030720729</v>
      </c>
      <c r="W171" s="112">
        <f>IF(RES_hhdet_in_tes!W171=0,"",RES_hhdet_in_tes!W171/RES_hhdet_in_fec!W171)</f>
        <v>0.79722444582827734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0.72508316221079339</v>
      </c>
      <c r="D175" s="124">
        <f>IF(RES_hhdet_in_tes!D175=0,"",RES_hhdet_in_tes!D175/RES_hhdet_in_fec!D175)</f>
        <v>0.74199387052826637</v>
      </c>
      <c r="E175" s="124">
        <f>IF(RES_hhdet_in_tes!E175=0,"",RES_hhdet_in_tes!E175/RES_hhdet_in_fec!E175)</f>
        <v>0.72127512043744768</v>
      </c>
      <c r="F175" s="124">
        <f>IF(RES_hhdet_in_tes!F175=0,"",RES_hhdet_in_tes!F175/RES_hhdet_in_fec!F175)</f>
        <v>0.72233387151512918</v>
      </c>
      <c r="G175" s="124">
        <f>IF(RES_hhdet_in_tes!G175=0,"",RES_hhdet_in_tes!G175/RES_hhdet_in_fec!G175)</f>
        <v>0.72589108073263009</v>
      </c>
      <c r="H175" s="124">
        <f>IF(RES_hhdet_in_tes!H175=0,"",RES_hhdet_in_tes!H175/RES_hhdet_in_fec!H175)</f>
        <v>0.7281654293618901</v>
      </c>
      <c r="I175" s="124">
        <f>IF(RES_hhdet_in_tes!I175=0,"",RES_hhdet_in_tes!I175/RES_hhdet_in_fec!I175)</f>
        <v>0.73246301209206721</v>
      </c>
      <c r="J175" s="124">
        <f>IF(RES_hhdet_in_tes!J175=0,"",RES_hhdet_in_tes!J175/RES_hhdet_in_fec!J175)</f>
        <v>0.71830526298490427</v>
      </c>
      <c r="K175" s="124">
        <f>IF(RES_hhdet_in_tes!K175=0,"",RES_hhdet_in_tes!K175/RES_hhdet_in_fec!K175)</f>
        <v>0.71867540763713267</v>
      </c>
      <c r="L175" s="124">
        <f>IF(RES_hhdet_in_tes!L175=0,"",RES_hhdet_in_tes!L175/RES_hhdet_in_fec!L175)</f>
        <v>0.7202393987049297</v>
      </c>
      <c r="M175" s="124">
        <f>IF(RES_hhdet_in_tes!M175=0,"",RES_hhdet_in_tes!M175/RES_hhdet_in_fec!M175)</f>
        <v>0.72912371402690668</v>
      </c>
      <c r="N175" s="124">
        <f>IF(RES_hhdet_in_tes!N175=0,"",RES_hhdet_in_tes!N175/RES_hhdet_in_fec!N175)</f>
        <v>0.74667552771678181</v>
      </c>
      <c r="O175" s="124">
        <f>IF(RES_hhdet_in_tes!O175=0,"",RES_hhdet_in_tes!O175/RES_hhdet_in_fec!O175)</f>
        <v>0.73571279332077288</v>
      </c>
      <c r="P175" s="124">
        <f>IF(RES_hhdet_in_tes!P175=0,"",RES_hhdet_in_tes!P175/RES_hhdet_in_fec!P175)</f>
        <v>0.69934876088828768</v>
      </c>
      <c r="Q175" s="124">
        <f>IF(RES_hhdet_in_tes!Q175=0,"",RES_hhdet_in_tes!Q175/RES_hhdet_in_fec!Q175)</f>
        <v>0.70371429882463299</v>
      </c>
      <c r="R175" s="124">
        <f>IF(RES_hhdet_in_tes!R175=0,"",RES_hhdet_in_tes!R175/RES_hhdet_in_fec!R175)</f>
        <v>0.72265551337778167</v>
      </c>
      <c r="S175" s="124">
        <f>IF(RES_hhdet_in_tes!S175=0,"",RES_hhdet_in_tes!S175/RES_hhdet_in_fec!S175)</f>
        <v>0.76707466418494752</v>
      </c>
      <c r="T175" s="124">
        <f>IF(RES_hhdet_in_tes!T175=0,"",RES_hhdet_in_tes!T175/RES_hhdet_in_fec!T175)</f>
        <v>0.78729897477396638</v>
      </c>
      <c r="U175" s="124">
        <f>IF(RES_hhdet_in_tes!U175=0,"",RES_hhdet_in_tes!U175/RES_hhdet_in_fec!U175)</f>
        <v>0.82271277978029211</v>
      </c>
      <c r="V175" s="124">
        <f>IF(RES_hhdet_in_tes!V175=0,"",RES_hhdet_in_tes!V175/RES_hhdet_in_fec!V175)</f>
        <v>0.85696491202914438</v>
      </c>
      <c r="W175" s="124">
        <f>IF(RES_hhdet_in_tes!W175=0,"",RES_hhdet_in_tes!W175/RES_hhdet_in_fec!W175)</f>
        <v>0.86714241600018782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0.57271843027508751</v>
      </c>
      <c r="D176" s="111" t="str">
        <f>IF(RES_hhdet_in_tes!D176=0,"",RES_hhdet_in_tes!D176/RES_hhdet_in_fec!D176)</f>
        <v/>
      </c>
      <c r="E176" s="111">
        <f>IF(RES_hhdet_in_tes!E176=0,"",RES_hhdet_in_tes!E176/RES_hhdet_in_fec!E176)</f>
        <v>0.57463848616446722</v>
      </c>
      <c r="F176" s="111">
        <f>IF(RES_hhdet_in_tes!F176=0,"",RES_hhdet_in_tes!F176/RES_hhdet_in_fec!F176)</f>
        <v>0.57558983699150512</v>
      </c>
      <c r="G176" s="111">
        <f>IF(RES_hhdet_in_tes!G176=0,"",RES_hhdet_in_tes!G176/RES_hhdet_in_fec!G176)</f>
        <v>0.57652863035214963</v>
      </c>
      <c r="H176" s="111">
        <f>IF(RES_hhdet_in_tes!H176=0,"",RES_hhdet_in_tes!H176/RES_hhdet_in_fec!H176)</f>
        <v>0.57745617555569329</v>
      </c>
      <c r="I176" s="111">
        <f>IF(RES_hhdet_in_tes!I176=0,"",RES_hhdet_in_tes!I176/RES_hhdet_in_fec!I176)</f>
        <v>0.57836983659391605</v>
      </c>
      <c r="J176" s="111">
        <f>IF(RES_hhdet_in_tes!J176=0,"",RES_hhdet_in_tes!J176/RES_hhdet_in_fec!J176)</f>
        <v>0.57925881467156826</v>
      </c>
      <c r="K176" s="111">
        <f>IF(RES_hhdet_in_tes!K176=0,"",RES_hhdet_in_tes!K176/RES_hhdet_in_fec!K176)</f>
        <v>0.58011392797226657</v>
      </c>
      <c r="L176" s="111">
        <f>IF(RES_hhdet_in_tes!L176=0,"",RES_hhdet_in_tes!L176/RES_hhdet_in_fec!L176)</f>
        <v>0.58093271998369267</v>
      </c>
      <c r="M176" s="111">
        <f>IF(RES_hhdet_in_tes!M176=0,"",RES_hhdet_in_tes!M176/RES_hhdet_in_fec!M176)</f>
        <v>0.58137333849172912</v>
      </c>
      <c r="N176" s="111">
        <f>IF(RES_hhdet_in_tes!N176=0,"",RES_hhdet_in_tes!N176/RES_hhdet_in_fec!N176)</f>
        <v>0.58137333849172912</v>
      </c>
      <c r="O176" s="111">
        <f>IF(RES_hhdet_in_tes!O176=0,"",RES_hhdet_in_tes!O176/RES_hhdet_in_fec!O176)</f>
        <v>0.58137333849172912</v>
      </c>
      <c r="P176" s="111">
        <f>IF(RES_hhdet_in_tes!P176=0,"",RES_hhdet_in_tes!P176/RES_hhdet_in_fec!P176)</f>
        <v>0.58137333849172912</v>
      </c>
      <c r="Q176" s="111">
        <f>IF(RES_hhdet_in_tes!Q176=0,"",RES_hhdet_in_tes!Q176/RES_hhdet_in_fec!Q176)</f>
        <v>0.58137333849172912</v>
      </c>
      <c r="R176" s="111">
        <f>IF(RES_hhdet_in_tes!R176=0,"",RES_hhdet_in_tes!R176/RES_hhdet_in_fec!R176)</f>
        <v>0.58415703336931146</v>
      </c>
      <c r="S176" s="111">
        <f>IF(RES_hhdet_in_tes!S176=0,"",RES_hhdet_in_tes!S176/RES_hhdet_in_fec!S176)</f>
        <v>0.58870900520783653</v>
      </c>
      <c r="T176" s="111">
        <f>IF(RES_hhdet_in_tes!T176=0,"",RES_hhdet_in_tes!T176/RES_hhdet_in_fec!T176)</f>
        <v>0.5940196390194451</v>
      </c>
      <c r="U176" s="111">
        <f>IF(RES_hhdet_in_tes!U176=0,"",RES_hhdet_in_tes!U176/RES_hhdet_in_fec!U176)</f>
        <v>0.5995199383243266</v>
      </c>
      <c r="V176" s="111">
        <f>IF(RES_hhdet_in_tes!V176=0,"",RES_hhdet_in_tes!V176/RES_hhdet_in_fec!V176)</f>
        <v>0.60464090664266457</v>
      </c>
      <c r="W176" s="111">
        <f>IF(RES_hhdet_in_tes!W176=0,"",RES_hhdet_in_tes!W176/RES_hhdet_in_fec!W176)</f>
        <v>0.60938254397445657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0.74041652785552181</v>
      </c>
      <c r="D177" s="45">
        <f>IF(RES_hhdet_in_tes!D177=0,"",RES_hhdet_in_tes!D177/RES_hhdet_in_fec!D177)</f>
        <v>0.74199387052826637</v>
      </c>
      <c r="E177" s="45">
        <f>IF(RES_hhdet_in_tes!E177=0,"",RES_hhdet_in_tes!E177/RES_hhdet_in_fec!E177)</f>
        <v>0.74362953950985922</v>
      </c>
      <c r="F177" s="45">
        <f>IF(RES_hhdet_in_tes!F177=0,"",RES_hhdet_in_tes!F177/RES_hhdet_in_fec!F177)</f>
        <v>0.74527316207902239</v>
      </c>
      <c r="G177" s="45">
        <f>IF(RES_hhdet_in_tes!G177=0,"",RES_hhdet_in_tes!G177/RES_hhdet_in_fec!G177)</f>
        <v>0.74697049974793694</v>
      </c>
      <c r="H177" s="45">
        <f>IF(RES_hhdet_in_tes!H177=0,"",RES_hhdet_in_tes!H177/RES_hhdet_in_fec!H177)</f>
        <v>0.7487159518900891</v>
      </c>
      <c r="I177" s="45">
        <f>IF(RES_hhdet_in_tes!I177=0,"",RES_hhdet_in_tes!I177/RES_hhdet_in_fec!I177)</f>
        <v>0.75052079414341721</v>
      </c>
      <c r="J177" s="45">
        <f>IF(RES_hhdet_in_tes!J177=0,"",RES_hhdet_in_tes!J177/RES_hhdet_in_fec!J177)</f>
        <v>0.75243121881661401</v>
      </c>
      <c r="K177" s="45">
        <f>IF(RES_hhdet_in_tes!K177=0,"",RES_hhdet_in_tes!K177/RES_hhdet_in_fec!K177)</f>
        <v>0.7544865015220904</v>
      </c>
      <c r="L177" s="45">
        <f>IF(RES_hhdet_in_tes!L177=0,"",RES_hhdet_in_tes!L177/RES_hhdet_in_fec!L177)</f>
        <v>0.75669715009638405</v>
      </c>
      <c r="M177" s="45">
        <f>IF(RES_hhdet_in_tes!M177=0,"",RES_hhdet_in_tes!M177/RES_hhdet_in_fec!M177)</f>
        <v>0.75970480881934366</v>
      </c>
      <c r="N177" s="45">
        <f>IF(RES_hhdet_in_tes!N177=0,"",RES_hhdet_in_tes!N177/RES_hhdet_in_fec!N177)</f>
        <v>0.76369141829757159</v>
      </c>
      <c r="O177" s="45">
        <f>IF(RES_hhdet_in_tes!O177=0,"",RES_hhdet_in_tes!O177/RES_hhdet_in_fec!O177)</f>
        <v>0.76909936332693141</v>
      </c>
      <c r="P177" s="45">
        <f>IF(RES_hhdet_in_tes!P177=0,"",RES_hhdet_in_tes!P177/RES_hhdet_in_fec!P177)</f>
        <v>0.77616098839498082</v>
      </c>
      <c r="Q177" s="45">
        <f>IF(RES_hhdet_in_tes!Q177=0,"",RES_hhdet_in_tes!Q177/RES_hhdet_in_fec!Q177)</f>
        <v>0.7852624822668266</v>
      </c>
      <c r="R177" s="45">
        <f>IF(RES_hhdet_in_tes!R177=0,"",RES_hhdet_in_tes!R177/RES_hhdet_in_fec!R177)</f>
        <v>0.79764366127636921</v>
      </c>
      <c r="S177" s="45">
        <f>IF(RES_hhdet_in_tes!S177=0,"",RES_hhdet_in_tes!S177/RES_hhdet_in_fec!S177)</f>
        <v>0.8130965307127157</v>
      </c>
      <c r="T177" s="45">
        <f>IF(RES_hhdet_in_tes!T177=0,"",RES_hhdet_in_tes!T177/RES_hhdet_in_fec!T177)</f>
        <v>0.82971087154715861</v>
      </c>
      <c r="U177" s="45">
        <f>IF(RES_hhdet_in_tes!U177=0,"",RES_hhdet_in_tes!U177/RES_hhdet_in_fec!U177)</f>
        <v>0.84557646475103743</v>
      </c>
      <c r="V177" s="45">
        <f>IF(RES_hhdet_in_tes!V177=0,"",RES_hhdet_in_tes!V177/RES_hhdet_in_fec!V177)</f>
        <v>0.85878309129567054</v>
      </c>
      <c r="W177" s="45">
        <f>IF(RES_hhdet_in_tes!W177=0,"",RES_hhdet_in_tes!W177/RES_hhdet_in_fec!W177)</f>
        <v>0.86865975284413044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6.5024717040101696E-2</v>
      </c>
      <c r="D3" s="117">
        <f t="shared" si="0"/>
        <v>2.2307806503403249</v>
      </c>
      <c r="E3" s="117">
        <f t="shared" si="0"/>
        <v>0.50944885723230915</v>
      </c>
      <c r="F3" s="117">
        <f t="shared" si="0"/>
        <v>2.8375215420981941</v>
      </c>
      <c r="G3" s="117">
        <f t="shared" si="0"/>
        <v>1.7633944477954873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0.39915946879046743</v>
      </c>
      <c r="M3" s="117">
        <f t="shared" si="0"/>
        <v>2.811848279965997</v>
      </c>
      <c r="N3" s="117">
        <f t="shared" si="0"/>
        <v>1.9099009990835503</v>
      </c>
      <c r="O3" s="117">
        <f t="shared" si="0"/>
        <v>1.1814927359229583</v>
      </c>
      <c r="P3" s="117">
        <f t="shared" si="0"/>
        <v>5.5678042703883913E-3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1.3469605767853599E-2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5.7628635312674439E-2</v>
      </c>
      <c r="D4" s="122">
        <f t="shared" si="3"/>
        <v>2.0216302114752942</v>
      </c>
      <c r="E4" s="122">
        <f t="shared" si="3"/>
        <v>0.4484538581656306</v>
      </c>
      <c r="F4" s="122">
        <f t="shared" si="3"/>
        <v>2.5146071903831326</v>
      </c>
      <c r="G4" s="122">
        <f t="shared" si="3"/>
        <v>1.608559253397204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0.34416354253681219</v>
      </c>
      <c r="M4" s="122">
        <f t="shared" si="3"/>
        <v>2.527677927859993</v>
      </c>
      <c r="N4" s="122">
        <f t="shared" si="3"/>
        <v>1.6764998583063324</v>
      </c>
      <c r="O4" s="122">
        <f t="shared" si="3"/>
        <v>1.0202927997135827</v>
      </c>
      <c r="P4" s="122">
        <f t="shared" si="3"/>
        <v>4.6614673148903185E-3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1.2018415119327436E-2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5.7628635312674439E-2</v>
      </c>
      <c r="D5" s="98">
        <v>2.0216302114752942</v>
      </c>
      <c r="E5" s="98">
        <v>0.4484538581656306</v>
      </c>
      <c r="F5" s="98">
        <v>2.5146071903831326</v>
      </c>
      <c r="G5" s="98">
        <v>1.608559253397204</v>
      </c>
      <c r="H5" s="98">
        <v>0</v>
      </c>
      <c r="I5" s="98">
        <v>0</v>
      </c>
      <c r="J5" s="98">
        <v>0</v>
      </c>
      <c r="K5" s="98">
        <v>0</v>
      </c>
      <c r="L5" s="98">
        <v>0.34416354253681219</v>
      </c>
      <c r="M5" s="98">
        <v>2.527677927859993</v>
      </c>
      <c r="N5" s="98">
        <v>1.6764998583063324</v>
      </c>
      <c r="O5" s="98">
        <v>1.0202927997135827</v>
      </c>
      <c r="P5" s="98">
        <v>4.6614673148903185E-3</v>
      </c>
      <c r="Q5" s="98">
        <v>0</v>
      </c>
      <c r="R5" s="98">
        <v>0</v>
      </c>
      <c r="S5" s="98">
        <v>0</v>
      </c>
      <c r="T5" s="98">
        <v>0</v>
      </c>
      <c r="U5" s="98">
        <v>1.2018415119327436E-2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7.0305563344043101E-3</v>
      </c>
      <c r="D9" s="122">
        <v>0.20120768412938186</v>
      </c>
      <c r="E9" s="122">
        <v>5.5665307352366598E-2</v>
      </c>
      <c r="F9" s="122">
        <v>0.29546632860749455</v>
      </c>
      <c r="G9" s="122">
        <v>0.13294636734669268</v>
      </c>
      <c r="H9" s="122">
        <v>0</v>
      </c>
      <c r="I9" s="122">
        <v>0</v>
      </c>
      <c r="J9" s="122">
        <v>0</v>
      </c>
      <c r="K9" s="122">
        <v>0</v>
      </c>
      <c r="L9" s="122">
        <v>3.7976994588858691E-2</v>
      </c>
      <c r="M9" s="122">
        <v>0.22908710057035173</v>
      </c>
      <c r="N9" s="122">
        <v>0.1953904391075944</v>
      </c>
      <c r="O9" s="122">
        <v>0.12893433932507811</v>
      </c>
      <c r="P9" s="122">
        <v>5.6571765304725438E-4</v>
      </c>
      <c r="Q9" s="122">
        <v>0</v>
      </c>
      <c r="R9" s="122">
        <v>0</v>
      </c>
      <c r="S9" s="122">
        <v>0</v>
      </c>
      <c r="T9" s="122">
        <v>0</v>
      </c>
      <c r="U9" s="122">
        <v>1.451190648526164E-3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7.0305563344043101E-3</v>
      </c>
      <c r="D10" s="98">
        <v>0.20120768412938186</v>
      </c>
      <c r="E10" s="98">
        <v>5.5665307352366598E-2</v>
      </c>
      <c r="F10" s="98">
        <v>0.29546632860749455</v>
      </c>
      <c r="G10" s="98">
        <v>0.13294636734669268</v>
      </c>
      <c r="H10" s="98">
        <v>0</v>
      </c>
      <c r="I10" s="98">
        <v>0</v>
      </c>
      <c r="J10" s="98">
        <v>0</v>
      </c>
      <c r="K10" s="98">
        <v>0</v>
      </c>
      <c r="L10" s="98">
        <v>3.7976994588858691E-2</v>
      </c>
      <c r="M10" s="98">
        <v>0.22908710057035173</v>
      </c>
      <c r="N10" s="98">
        <v>0.1953904391075944</v>
      </c>
      <c r="O10" s="98">
        <v>0.12893433932507811</v>
      </c>
      <c r="P10" s="98">
        <v>5.6571765304725438E-4</v>
      </c>
      <c r="Q10" s="98">
        <v>0</v>
      </c>
      <c r="R10" s="98">
        <v>0</v>
      </c>
      <c r="S10" s="98">
        <v>0</v>
      </c>
      <c r="T10" s="98">
        <v>0</v>
      </c>
      <c r="U10" s="98">
        <v>1.451190648526164E-3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3.6552539302293658E-4</v>
      </c>
      <c r="D19" s="122">
        <v>7.9427547356490085E-3</v>
      </c>
      <c r="E19" s="122">
        <v>5.3296917143119517E-3</v>
      </c>
      <c r="F19" s="122">
        <v>2.7448023107566867E-2</v>
      </c>
      <c r="G19" s="122">
        <v>2.1888827051590613E-2</v>
      </c>
      <c r="H19" s="122">
        <v>0</v>
      </c>
      <c r="I19" s="122">
        <v>0</v>
      </c>
      <c r="J19" s="122">
        <v>0</v>
      </c>
      <c r="K19" s="122">
        <v>0</v>
      </c>
      <c r="L19" s="122">
        <v>1.7018931664796583E-2</v>
      </c>
      <c r="M19" s="122">
        <v>5.5083251535652245E-2</v>
      </c>
      <c r="N19" s="122">
        <v>3.8010701669623483E-2</v>
      </c>
      <c r="O19" s="122">
        <v>3.2265596884297441E-2</v>
      </c>
      <c r="P19" s="122">
        <v>3.4061930245081831E-4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7.9427547356490085E-3</v>
      </c>
      <c r="E20" s="98">
        <v>2.6550856321727496E-3</v>
      </c>
      <c r="F20" s="98">
        <v>1.632566484035906E-2</v>
      </c>
      <c r="G20" s="98">
        <v>1.564326675971155E-2</v>
      </c>
      <c r="H20" s="98">
        <v>0</v>
      </c>
      <c r="I20" s="98">
        <v>0</v>
      </c>
      <c r="J20" s="98">
        <v>0</v>
      </c>
      <c r="K20" s="98">
        <v>0</v>
      </c>
      <c r="L20" s="98">
        <v>1.6109600446226387E-2</v>
      </c>
      <c r="M20" s="98">
        <v>4.4858303028051029E-2</v>
      </c>
      <c r="N20" s="98">
        <v>3.4152846219993163E-2</v>
      </c>
      <c r="O20" s="98">
        <v>2.8795325607153085E-2</v>
      </c>
      <c r="P20" s="98">
        <v>3.4061930245081831E-4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3.6552539302293658E-4</v>
      </c>
      <c r="D21" s="98">
        <v>0</v>
      </c>
      <c r="E21" s="98">
        <v>2.6746060821392021E-3</v>
      </c>
      <c r="F21" s="98">
        <v>1.1122358267207809E-2</v>
      </c>
      <c r="G21" s="98">
        <v>6.2455602918790615E-3</v>
      </c>
      <c r="H21" s="98">
        <v>0</v>
      </c>
      <c r="I21" s="98">
        <v>0</v>
      </c>
      <c r="J21" s="98">
        <v>0</v>
      </c>
      <c r="K21" s="98">
        <v>0</v>
      </c>
      <c r="L21" s="98">
        <v>9.0933121857019556E-4</v>
      </c>
      <c r="M21" s="98">
        <v>1.0224948507601219E-2</v>
      </c>
      <c r="N21" s="98">
        <v>3.8578554496303207E-3</v>
      </c>
      <c r="O21" s="98">
        <v>3.4702712771443544E-3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0.60807090966542721</v>
      </c>
      <c r="K43" s="117">
        <f t="shared" si="14"/>
        <v>0.21984282899860574</v>
      </c>
      <c r="L43" s="117">
        <f t="shared" si="14"/>
        <v>0.41743111781298997</v>
      </c>
      <c r="M43" s="117">
        <f t="shared" si="14"/>
        <v>0.85354013623851743</v>
      </c>
      <c r="N43" s="117">
        <f t="shared" si="14"/>
        <v>0.74331247917308407</v>
      </c>
      <c r="O43" s="117">
        <f t="shared" si="14"/>
        <v>0.44843007198308582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0.54592767968901068</v>
      </c>
      <c r="K44" s="122">
        <f t="shared" si="17"/>
        <v>0.19650453523949024</v>
      </c>
      <c r="L44" s="122">
        <f t="shared" si="17"/>
        <v>0.37350900925328934</v>
      </c>
      <c r="M44" s="122">
        <f t="shared" si="17"/>
        <v>0.76432810265437767</v>
      </c>
      <c r="N44" s="122">
        <f t="shared" si="17"/>
        <v>0.66641624930834231</v>
      </c>
      <c r="O44" s="122">
        <f t="shared" si="17"/>
        <v>0.40033732111318565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0.54592767968901068</v>
      </c>
      <c r="K45" s="98">
        <v>0.19650453523949024</v>
      </c>
      <c r="L45" s="98">
        <v>0.37350900925328934</v>
      </c>
      <c r="M45" s="98">
        <v>0.76432810265437767</v>
      </c>
      <c r="N45" s="98">
        <v>0.66641624930834231</v>
      </c>
      <c r="O45" s="98">
        <v>0.40033732111318565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5.8396973513821941E-2</v>
      </c>
      <c r="K49" s="122">
        <v>2.1806357173734831E-2</v>
      </c>
      <c r="L49" s="122">
        <v>4.0057450880777258E-2</v>
      </c>
      <c r="M49" s="122">
        <v>8.4321840819634744E-2</v>
      </c>
      <c r="N49" s="122">
        <v>7.4616588008141929E-2</v>
      </c>
      <c r="O49" s="122">
        <v>4.4952981619150525E-2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5.8396973513821941E-2</v>
      </c>
      <c r="K50" s="98">
        <v>2.1806357173734831E-2</v>
      </c>
      <c r="L50" s="98">
        <v>4.0057450880777258E-2</v>
      </c>
      <c r="M50" s="98">
        <v>8.4321840819634744E-2</v>
      </c>
      <c r="N50" s="98">
        <v>7.4616588008141929E-2</v>
      </c>
      <c r="O50" s="98">
        <v>4.4952981619150525E-2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3.7462564625946049E-3</v>
      </c>
      <c r="K58" s="122">
        <v>1.5319365853806821E-3</v>
      </c>
      <c r="L58" s="122">
        <v>3.8646576789233313E-3</v>
      </c>
      <c r="M58" s="122">
        <v>4.8901927645049305E-3</v>
      </c>
      <c r="N58" s="122">
        <v>2.2796418565997354E-3</v>
      </c>
      <c r="O58" s="122">
        <v>3.1397692507496534E-3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3.7462564625946049E-3</v>
      </c>
      <c r="K59" s="98">
        <v>1.5319365853806821E-3</v>
      </c>
      <c r="L59" s="98">
        <v>3.8646576789233313E-3</v>
      </c>
      <c r="M59" s="98">
        <v>4.8901927645049305E-3</v>
      </c>
      <c r="N59" s="98">
        <v>2.2796418565997354E-3</v>
      </c>
      <c r="O59" s="98">
        <v>3.1397692507496534E-3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1.6425919434481988</v>
      </c>
      <c r="D62" s="117">
        <f t="shared" si="21"/>
        <v>1.6885052745185909</v>
      </c>
      <c r="E62" s="117">
        <f t="shared" si="21"/>
        <v>3.1813336160107122</v>
      </c>
      <c r="F62" s="117">
        <f t="shared" si="21"/>
        <v>4.2392605922584439</v>
      </c>
      <c r="G62" s="117">
        <f t="shared" si="21"/>
        <v>5.0660926312481722</v>
      </c>
      <c r="H62" s="117">
        <f t="shared" si="21"/>
        <v>4.6161786385869856</v>
      </c>
      <c r="I62" s="117">
        <f t="shared" si="21"/>
        <v>3.8219489665172941</v>
      </c>
      <c r="J62" s="117">
        <f t="shared" si="21"/>
        <v>3.8896553385036809</v>
      </c>
      <c r="K62" s="117">
        <f t="shared" si="21"/>
        <v>2.6175446363887271</v>
      </c>
      <c r="L62" s="117">
        <f t="shared" si="21"/>
        <v>2.8484008256090787</v>
      </c>
      <c r="M62" s="117">
        <f t="shared" si="21"/>
        <v>2.511925188140848</v>
      </c>
      <c r="N62" s="117">
        <f t="shared" si="21"/>
        <v>2.4511307668225828</v>
      </c>
      <c r="O62" s="117">
        <f t="shared" si="21"/>
        <v>2.0143775871336858</v>
      </c>
      <c r="P62" s="117">
        <f t="shared" si="21"/>
        <v>3.1124004282161981</v>
      </c>
      <c r="Q62" s="117">
        <f t="shared" si="21"/>
        <v>2.1547632317294578</v>
      </c>
      <c r="R62" s="117">
        <f t="shared" ref="R62:V62" si="22">R63+R66+R68+R77</f>
        <v>3.0226506577250292</v>
      </c>
      <c r="S62" s="117">
        <f t="shared" si="22"/>
        <v>2.4627957350628136</v>
      </c>
      <c r="T62" s="117">
        <f t="shared" si="22"/>
        <v>2.7997532615093128</v>
      </c>
      <c r="U62" s="117">
        <f t="shared" si="22"/>
        <v>4.4609939177617939</v>
      </c>
      <c r="V62" s="117">
        <f t="shared" si="22"/>
        <v>3.466923381160103</v>
      </c>
      <c r="W62" s="117">
        <f t="shared" ref="W62" si="23">W63+W66+W68+W77</f>
        <v>2.45592931708895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1.390888397344539</v>
      </c>
      <c r="D63" s="122">
        <f t="shared" si="24"/>
        <v>1.4218614440942914</v>
      </c>
      <c r="E63" s="122">
        <f t="shared" si="24"/>
        <v>2.6664834779804902</v>
      </c>
      <c r="F63" s="122">
        <f t="shared" si="24"/>
        <v>3.5282442292918437</v>
      </c>
      <c r="G63" s="122">
        <f t="shared" si="24"/>
        <v>4.2028583333278586</v>
      </c>
      <c r="H63" s="122">
        <f t="shared" si="24"/>
        <v>3.7991520441624536</v>
      </c>
      <c r="I63" s="122">
        <f t="shared" si="24"/>
        <v>3.2575809850027655</v>
      </c>
      <c r="J63" s="122">
        <f t="shared" si="24"/>
        <v>3.3052307251692459</v>
      </c>
      <c r="K63" s="122">
        <f t="shared" si="24"/>
        <v>2.2700521053652656</v>
      </c>
      <c r="L63" s="122">
        <f t="shared" si="24"/>
        <v>2.4245821309209399</v>
      </c>
      <c r="M63" s="122">
        <f t="shared" si="24"/>
        <v>2.1319717833050356</v>
      </c>
      <c r="N63" s="122">
        <f t="shared" si="24"/>
        <v>2.0732119736062757</v>
      </c>
      <c r="O63" s="122">
        <f t="shared" si="24"/>
        <v>1.708825590335409</v>
      </c>
      <c r="P63" s="122">
        <f t="shared" si="24"/>
        <v>2.6427713813569067</v>
      </c>
      <c r="Q63" s="122">
        <f t="shared" si="24"/>
        <v>1.8071844952265104</v>
      </c>
      <c r="R63" s="122">
        <f t="shared" ref="R63:V63" si="25">SUM(R64:R65)</f>
        <v>2.499659162173073</v>
      </c>
      <c r="S63" s="122">
        <f t="shared" si="25"/>
        <v>2.0216505780741443</v>
      </c>
      <c r="T63" s="122">
        <f t="shared" si="25"/>
        <v>2.2849281648627291</v>
      </c>
      <c r="U63" s="122">
        <f t="shared" si="25"/>
        <v>3.5621932441006794</v>
      </c>
      <c r="V63" s="122">
        <f t="shared" si="25"/>
        <v>2.7487521461674866</v>
      </c>
      <c r="W63" s="122">
        <f t="shared" ref="W63" si="26">SUM(W64:W65)</f>
        <v>1.8739701054229159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1.390888397344539</v>
      </c>
      <c r="D64" s="98">
        <v>1.4218614440942914</v>
      </c>
      <c r="E64" s="98">
        <v>2.6664834779804902</v>
      </c>
      <c r="F64" s="98">
        <v>3.5282442292918437</v>
      </c>
      <c r="G64" s="98">
        <v>4.2028583333278586</v>
      </c>
      <c r="H64" s="98">
        <v>3.7991520441624536</v>
      </c>
      <c r="I64" s="98">
        <v>3.2575809850027655</v>
      </c>
      <c r="J64" s="98">
        <v>3.3052307251692459</v>
      </c>
      <c r="K64" s="98">
        <v>2.2700521053652656</v>
      </c>
      <c r="L64" s="98">
        <v>2.4245821309209399</v>
      </c>
      <c r="M64" s="98">
        <v>2.1319717833050356</v>
      </c>
      <c r="N64" s="98">
        <v>2.0732119736062757</v>
      </c>
      <c r="O64" s="98">
        <v>1.708825590335409</v>
      </c>
      <c r="P64" s="98">
        <v>2.6427713813569067</v>
      </c>
      <c r="Q64" s="98">
        <v>1.8071844952265104</v>
      </c>
      <c r="R64" s="98">
        <v>2.499659162173073</v>
      </c>
      <c r="S64" s="98">
        <v>2.0216505780741443</v>
      </c>
      <c r="T64" s="98">
        <v>2.2849281648627291</v>
      </c>
      <c r="U64" s="98">
        <v>3.5621932441006794</v>
      </c>
      <c r="V64" s="98">
        <v>2.7487521461674866</v>
      </c>
      <c r="W64" s="98">
        <v>1.8739701054229159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0.16055887332607774</v>
      </c>
      <c r="D68" s="122">
        <v>0.17363333223433713</v>
      </c>
      <c r="E68" s="122">
        <v>0.32444200645285554</v>
      </c>
      <c r="F68" s="122">
        <v>0.44641619556539758</v>
      </c>
      <c r="G68" s="122">
        <v>0.56866306374776132</v>
      </c>
      <c r="H68" s="122">
        <v>0.53528769401315424</v>
      </c>
      <c r="I68" s="122">
        <v>0.37508432822706245</v>
      </c>
      <c r="J68" s="122">
        <v>0.38218798350132638</v>
      </c>
      <c r="K68" s="122">
        <v>0.24316799050590177</v>
      </c>
      <c r="L68" s="122">
        <v>0.26108489576389088</v>
      </c>
      <c r="M68" s="122">
        <v>0.23524210309633439</v>
      </c>
      <c r="N68" s="122">
        <v>0.23172369397454018</v>
      </c>
      <c r="O68" s="122">
        <v>0.19122226576465512</v>
      </c>
      <c r="P68" s="122">
        <v>0.29085689046104535</v>
      </c>
      <c r="Q68" s="122">
        <v>0.20729858961869896</v>
      </c>
      <c r="R68" s="122">
        <v>0.3005251401441309</v>
      </c>
      <c r="S68" s="122">
        <v>0.25046360546573965</v>
      </c>
      <c r="T68" s="122">
        <v>0.28908786428882505</v>
      </c>
      <c r="U68" s="122">
        <v>0.49440798567836691</v>
      </c>
      <c r="V68" s="122">
        <v>0.40729460668820994</v>
      </c>
      <c r="W68" s="122">
        <v>0.32737393872458753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0.16055887332607774</v>
      </c>
      <c r="D69" s="98">
        <v>0.17363333223433713</v>
      </c>
      <c r="E69" s="98">
        <v>0.32444200645285554</v>
      </c>
      <c r="F69" s="98">
        <v>0.44641619556539758</v>
      </c>
      <c r="G69" s="98">
        <v>0.56866306374776132</v>
      </c>
      <c r="H69" s="98">
        <v>0.53528769401315424</v>
      </c>
      <c r="I69" s="98">
        <v>0.37508432822706245</v>
      </c>
      <c r="J69" s="98">
        <v>0.38218798350132638</v>
      </c>
      <c r="K69" s="98">
        <v>0.24316799050590177</v>
      </c>
      <c r="L69" s="98">
        <v>0.26108489576389088</v>
      </c>
      <c r="M69" s="98">
        <v>0.23524210309633439</v>
      </c>
      <c r="N69" s="98">
        <v>0.23172369397454018</v>
      </c>
      <c r="O69" s="98">
        <v>0.19122226576465512</v>
      </c>
      <c r="P69" s="98">
        <v>0.29085689046104535</v>
      </c>
      <c r="Q69" s="98">
        <v>0.20729858961869896</v>
      </c>
      <c r="R69" s="98">
        <v>0.3005251401441309</v>
      </c>
      <c r="S69" s="98">
        <v>0.25046360546573965</v>
      </c>
      <c r="T69" s="98">
        <v>0.28908786428882505</v>
      </c>
      <c r="U69" s="98">
        <v>0.49440798567836691</v>
      </c>
      <c r="V69" s="98">
        <v>0.40729460668820994</v>
      </c>
      <c r="W69" s="98">
        <v>0.32737393872458753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9.1144672777582286E-2</v>
      </c>
      <c r="D77" s="122">
        <v>9.3010498189962404E-2</v>
      </c>
      <c r="E77" s="122">
        <v>0.19040813157736661</v>
      </c>
      <c r="F77" s="122">
        <v>0.26460016740120307</v>
      </c>
      <c r="G77" s="122">
        <v>0.29457123417255154</v>
      </c>
      <c r="H77" s="122">
        <v>0.28173890041137795</v>
      </c>
      <c r="I77" s="122">
        <v>0.18928365328746616</v>
      </c>
      <c r="J77" s="122">
        <v>0.20223662983310892</v>
      </c>
      <c r="K77" s="122">
        <v>0.10432454051755946</v>
      </c>
      <c r="L77" s="122">
        <v>0.162733798924248</v>
      </c>
      <c r="M77" s="122">
        <v>0.14471130173947791</v>
      </c>
      <c r="N77" s="122">
        <v>0.14619509924176699</v>
      </c>
      <c r="O77" s="122">
        <v>0.11432973103362135</v>
      </c>
      <c r="P77" s="122">
        <v>0.17877215639824609</v>
      </c>
      <c r="Q77" s="122">
        <v>0.14028014688424853</v>
      </c>
      <c r="R77" s="122">
        <v>0.22246635540782528</v>
      </c>
      <c r="S77" s="122">
        <v>0.19068155152292968</v>
      </c>
      <c r="T77" s="122">
        <v>0.22573723235775867</v>
      </c>
      <c r="U77" s="122">
        <v>0.40439268798274741</v>
      </c>
      <c r="V77" s="122">
        <v>0.31087662830440599</v>
      </c>
      <c r="W77" s="122">
        <v>0.25458527294144662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9.1144672777582286E-2</v>
      </c>
      <c r="D78" s="98">
        <v>9.3010498189962404E-2</v>
      </c>
      <c r="E78" s="98">
        <v>0.19040813157736661</v>
      </c>
      <c r="F78" s="98">
        <v>0.26460016740120307</v>
      </c>
      <c r="G78" s="98">
        <v>0.29457123417255154</v>
      </c>
      <c r="H78" s="98">
        <v>0.28173890041137795</v>
      </c>
      <c r="I78" s="98">
        <v>0.18928365328746616</v>
      </c>
      <c r="J78" s="98">
        <v>0.20223662983310892</v>
      </c>
      <c r="K78" s="98">
        <v>0.10432454051755946</v>
      </c>
      <c r="L78" s="98">
        <v>0.162733798924248</v>
      </c>
      <c r="M78" s="98">
        <v>0.14471130173947791</v>
      </c>
      <c r="N78" s="98">
        <v>0.14619509924176699</v>
      </c>
      <c r="O78" s="98">
        <v>0.11432973103362135</v>
      </c>
      <c r="P78" s="98">
        <v>0.17877215639824609</v>
      </c>
      <c r="Q78" s="98">
        <v>0.14028014688424853</v>
      </c>
      <c r="R78" s="98">
        <v>0.22246635540782528</v>
      </c>
      <c r="S78" s="98">
        <v>0.19068155152292968</v>
      </c>
      <c r="T78" s="98">
        <v>0.22573723235775867</v>
      </c>
      <c r="U78" s="98">
        <v>0.40439268798274741</v>
      </c>
      <c r="V78" s="98">
        <v>0.31087662830440599</v>
      </c>
      <c r="W78" s="98">
        <v>0.25458527294144662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5.2635656595302859E-2</v>
      </c>
      <c r="D81" s="117">
        <f t="shared" si="28"/>
        <v>0</v>
      </c>
      <c r="E81" s="117">
        <f t="shared" si="28"/>
        <v>0.11099615240877689</v>
      </c>
      <c r="F81" s="117">
        <f t="shared" si="28"/>
        <v>8.6697356749517271E-2</v>
      </c>
      <c r="G81" s="117">
        <f t="shared" si="28"/>
        <v>5.736662786614842E-2</v>
      </c>
      <c r="H81" s="117">
        <f t="shared" si="28"/>
        <v>0.10485889929321256</v>
      </c>
      <c r="I81" s="117">
        <f t="shared" si="28"/>
        <v>9.7530499734255163E-2</v>
      </c>
      <c r="J81" s="117">
        <f t="shared" si="28"/>
        <v>0.1657167564630084</v>
      </c>
      <c r="K81" s="117">
        <f t="shared" si="28"/>
        <v>0.11010794207423655</v>
      </c>
      <c r="L81" s="117">
        <f t="shared" si="28"/>
        <v>5.7060533965279769E-2</v>
      </c>
      <c r="M81" s="117">
        <f t="shared" si="28"/>
        <v>4.5345423816318446E-2</v>
      </c>
      <c r="N81" s="117">
        <f t="shared" si="28"/>
        <v>2.8407844674550542E-2</v>
      </c>
      <c r="O81" s="117">
        <f t="shared" si="28"/>
        <v>7.7172223163162523E-2</v>
      </c>
      <c r="P81" s="117">
        <f t="shared" si="28"/>
        <v>0.34238744968239837</v>
      </c>
      <c r="Q81" s="117">
        <f t="shared" si="28"/>
        <v>0.31553628738295214</v>
      </c>
      <c r="R81" s="117">
        <f t="shared" ref="R81:V81" si="29">R82+R85+R87+R100</f>
        <v>0.26586019644451592</v>
      </c>
      <c r="S81" s="117">
        <f t="shared" si="29"/>
        <v>0.15839483816511427</v>
      </c>
      <c r="T81" s="117">
        <f t="shared" si="29"/>
        <v>9.2307315468253354E-2</v>
      </c>
      <c r="U81" s="117">
        <f t="shared" si="29"/>
        <v>9.0103194195410366E-2</v>
      </c>
      <c r="V81" s="117">
        <f t="shared" si="29"/>
        <v>6.1471289920815081E-3</v>
      </c>
      <c r="W81" s="117">
        <f t="shared" ref="W81" si="30">W82+W85+W87+W100</f>
        <v>3.8319150848166229E-3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5.2635656595302859E-2</v>
      </c>
      <c r="D100" s="122">
        <v>0</v>
      </c>
      <c r="E100" s="122">
        <v>0.11099615240877689</v>
      </c>
      <c r="F100" s="122">
        <v>8.6697356749517271E-2</v>
      </c>
      <c r="G100" s="122">
        <v>5.736662786614842E-2</v>
      </c>
      <c r="H100" s="122">
        <v>0.10485889929321256</v>
      </c>
      <c r="I100" s="122">
        <v>9.7530499734255163E-2</v>
      </c>
      <c r="J100" s="122">
        <v>0.1657167564630084</v>
      </c>
      <c r="K100" s="122">
        <v>0.11010794207423655</v>
      </c>
      <c r="L100" s="122">
        <v>5.7060533965279769E-2</v>
      </c>
      <c r="M100" s="122">
        <v>4.5345423816318446E-2</v>
      </c>
      <c r="N100" s="122">
        <v>2.8407844674550542E-2</v>
      </c>
      <c r="O100" s="122">
        <v>7.7172223163162523E-2</v>
      </c>
      <c r="P100" s="122">
        <v>0.34238744968239837</v>
      </c>
      <c r="Q100" s="122">
        <v>0.31553628738295214</v>
      </c>
      <c r="R100" s="122">
        <v>0.26586019644451592</v>
      </c>
      <c r="S100" s="122">
        <v>0.15839483816511427</v>
      </c>
      <c r="T100" s="122">
        <v>9.2307315468253354E-2</v>
      </c>
      <c r="U100" s="122">
        <v>9.0103194195410366E-2</v>
      </c>
      <c r="V100" s="122">
        <v>6.1471289920815081E-3</v>
      </c>
      <c r="W100" s="122">
        <v>3.8319150848166229E-3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5.2635656595302859E-2</v>
      </c>
      <c r="D102" s="98">
        <v>0</v>
      </c>
      <c r="E102" s="98">
        <v>0.11099615240877689</v>
      </c>
      <c r="F102" s="98">
        <v>8.6697356749517271E-2</v>
      </c>
      <c r="G102" s="98">
        <v>5.736662786614842E-2</v>
      </c>
      <c r="H102" s="98">
        <v>0.10485889929321256</v>
      </c>
      <c r="I102" s="98">
        <v>9.7530499734255163E-2</v>
      </c>
      <c r="J102" s="98">
        <v>0.1657167564630084</v>
      </c>
      <c r="K102" s="98">
        <v>0.11010794207423655</v>
      </c>
      <c r="L102" s="98">
        <v>5.7060533965279769E-2</v>
      </c>
      <c r="M102" s="98">
        <v>4.5345423816318446E-2</v>
      </c>
      <c r="N102" s="98">
        <v>2.8407844674550542E-2</v>
      </c>
      <c r="O102" s="98">
        <v>7.7172223163162523E-2</v>
      </c>
      <c r="P102" s="98">
        <v>0.34238744968239837</v>
      </c>
      <c r="Q102" s="98">
        <v>0.31553628738295214</v>
      </c>
      <c r="R102" s="98">
        <v>0.26586019644451592</v>
      </c>
      <c r="S102" s="98">
        <v>0.15839483816511427</v>
      </c>
      <c r="T102" s="98">
        <v>9.2307315468253354E-2</v>
      </c>
      <c r="U102" s="98">
        <v>9.0103194195410366E-2</v>
      </c>
      <c r="V102" s="98">
        <v>6.1471289920815081E-3</v>
      </c>
      <c r="W102" s="98">
        <v>3.8319150848166229E-3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0.29059268745323458</v>
      </c>
      <c r="D124" s="117">
        <f t="shared" si="42"/>
        <v>0</v>
      </c>
      <c r="E124" s="117">
        <f t="shared" si="42"/>
        <v>0.25221535354572677</v>
      </c>
      <c r="F124" s="117">
        <f t="shared" si="42"/>
        <v>0.2960258431118386</v>
      </c>
      <c r="G124" s="117">
        <f t="shared" si="42"/>
        <v>0.14734895947877641</v>
      </c>
      <c r="H124" s="117">
        <f t="shared" si="42"/>
        <v>0.19831470315501196</v>
      </c>
      <c r="I124" s="117">
        <f t="shared" si="42"/>
        <v>6.7239457154674206E-2</v>
      </c>
      <c r="J124" s="117">
        <f t="shared" si="42"/>
        <v>0.2316067965992312</v>
      </c>
      <c r="K124" s="117">
        <f t="shared" si="42"/>
        <v>0.14132115000136797</v>
      </c>
      <c r="L124" s="117">
        <f t="shared" si="42"/>
        <v>0.27075337032927571</v>
      </c>
      <c r="M124" s="117">
        <f t="shared" si="42"/>
        <v>0.21605760759539966</v>
      </c>
      <c r="N124" s="117">
        <f t="shared" si="42"/>
        <v>0.10258388354698808</v>
      </c>
      <c r="O124" s="117">
        <f t="shared" si="42"/>
        <v>0.18045410641150639</v>
      </c>
      <c r="P124" s="117">
        <f t="shared" si="42"/>
        <v>0.23823074977901504</v>
      </c>
      <c r="Q124" s="117">
        <f t="shared" si="42"/>
        <v>0.37409735659199816</v>
      </c>
      <c r="R124" s="117">
        <f t="shared" ref="R124:V124" si="43">R125+R128+R130+R139</f>
        <v>0.53725413453448345</v>
      </c>
      <c r="S124" s="117">
        <f t="shared" si="43"/>
        <v>0.46283589142999643</v>
      </c>
      <c r="T124" s="117">
        <f t="shared" si="43"/>
        <v>0.23261443497999845</v>
      </c>
      <c r="U124" s="117">
        <f t="shared" si="43"/>
        <v>0.19453546779116898</v>
      </c>
      <c r="V124" s="117">
        <f t="shared" si="43"/>
        <v>7.5935122843359812E-3</v>
      </c>
      <c r="W124" s="117">
        <f t="shared" ref="W124" si="44">W125+W128+W130+W139</f>
        <v>4.9814896102616107E-3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0.29059268745323458</v>
      </c>
      <c r="D139" s="122">
        <v>0</v>
      </c>
      <c r="E139" s="122">
        <v>0.25221535354572677</v>
      </c>
      <c r="F139" s="122">
        <v>0.2960258431118386</v>
      </c>
      <c r="G139" s="122">
        <v>0.14734895947877641</v>
      </c>
      <c r="H139" s="122">
        <v>0.19831470315501196</v>
      </c>
      <c r="I139" s="122">
        <v>6.7239457154674206E-2</v>
      </c>
      <c r="J139" s="122">
        <v>0.2316067965992312</v>
      </c>
      <c r="K139" s="122">
        <v>0.14132115000136797</v>
      </c>
      <c r="L139" s="122">
        <v>0.27075337032927571</v>
      </c>
      <c r="M139" s="122">
        <v>0.21605760759539966</v>
      </c>
      <c r="N139" s="122">
        <v>0.10258388354698808</v>
      </c>
      <c r="O139" s="122">
        <v>0.18045410641150639</v>
      </c>
      <c r="P139" s="122">
        <v>0.23823074977901504</v>
      </c>
      <c r="Q139" s="122">
        <v>0.37409735659199816</v>
      </c>
      <c r="R139" s="122">
        <v>0.53725413453448345</v>
      </c>
      <c r="S139" s="122">
        <v>0.46283589142999643</v>
      </c>
      <c r="T139" s="122">
        <v>0.23261443497999845</v>
      </c>
      <c r="U139" s="122">
        <v>0.19453546779116898</v>
      </c>
      <c r="V139" s="122">
        <v>7.5935122843359812E-3</v>
      </c>
      <c r="W139" s="122">
        <v>4.9814896102616107E-3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0.29059268745323458</v>
      </c>
      <c r="D140" s="98">
        <v>0</v>
      </c>
      <c r="E140" s="98">
        <v>0.25221535354572677</v>
      </c>
      <c r="F140" s="98">
        <v>0.2960258431118386</v>
      </c>
      <c r="G140" s="98">
        <v>0.14734895947877641</v>
      </c>
      <c r="H140" s="98">
        <v>0.19831470315501196</v>
      </c>
      <c r="I140" s="98">
        <v>6.7239457154674206E-2</v>
      </c>
      <c r="J140" s="98">
        <v>0.2316067965992312</v>
      </c>
      <c r="K140" s="98">
        <v>0.14132115000136797</v>
      </c>
      <c r="L140" s="98">
        <v>0.27075337032927571</v>
      </c>
      <c r="M140" s="98">
        <v>0.21605760759539966</v>
      </c>
      <c r="N140" s="98">
        <v>0.10258388354698808</v>
      </c>
      <c r="O140" s="98">
        <v>0.18045410641150639</v>
      </c>
      <c r="P140" s="98">
        <v>0.23823074977901504</v>
      </c>
      <c r="Q140" s="98">
        <v>0.37409735659199816</v>
      </c>
      <c r="R140" s="98">
        <v>0.53725413453448345</v>
      </c>
      <c r="S140" s="98">
        <v>0.46283589142999643</v>
      </c>
      <c r="T140" s="98">
        <v>0.23261443497999845</v>
      </c>
      <c r="U140" s="98">
        <v>0.19453546779116898</v>
      </c>
      <c r="V140" s="98">
        <v>7.5935122843359812E-3</v>
      </c>
      <c r="W140" s="98">
        <v>4.9814896102616107E-3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9.8691856116192873E-3</v>
      </c>
      <c r="D161" s="117">
        <f t="shared" si="54"/>
        <v>0</v>
      </c>
      <c r="E161" s="117">
        <f t="shared" si="54"/>
        <v>1.4710333451765614E-2</v>
      </c>
      <c r="F161" s="117">
        <f t="shared" si="54"/>
        <v>1.5114999696461894E-2</v>
      </c>
      <c r="G161" s="117">
        <f t="shared" si="54"/>
        <v>1.8274046779942443E-2</v>
      </c>
      <c r="H161" s="117">
        <f t="shared" si="54"/>
        <v>2.9747205473251791E-2</v>
      </c>
      <c r="I161" s="117">
        <f t="shared" si="54"/>
        <v>3.0291042579580953E-2</v>
      </c>
      <c r="J161" s="117">
        <f t="shared" si="54"/>
        <v>6.3025255782473949E-2</v>
      </c>
      <c r="K161" s="117">
        <f t="shared" si="54"/>
        <v>3.2553652439339498E-2</v>
      </c>
      <c r="L161" s="117">
        <f t="shared" si="54"/>
        <v>1.7277293152833714E-2</v>
      </c>
      <c r="M161" s="117">
        <f t="shared" si="54"/>
        <v>1.0669511486192575E-2</v>
      </c>
      <c r="N161" s="117">
        <f t="shared" si="54"/>
        <v>4.7346407790917573E-3</v>
      </c>
      <c r="O161" s="117">
        <f t="shared" si="54"/>
        <v>6.9405425542887087E-3</v>
      </c>
      <c r="P161" s="117">
        <f t="shared" si="54"/>
        <v>3.2502799969850116E-2</v>
      </c>
      <c r="Q161" s="117">
        <f t="shared" si="54"/>
        <v>4.9121949501009024E-2</v>
      </c>
      <c r="R161" s="117">
        <f t="shared" ref="R161:V161" si="55">R162+R164+R166+R175</f>
        <v>7.7231785573474765E-2</v>
      </c>
      <c r="S161" s="117">
        <f t="shared" si="55"/>
        <v>5.200670098674666E-2</v>
      </c>
      <c r="T161" s="117">
        <f t="shared" si="55"/>
        <v>3.5692161981057964E-2</v>
      </c>
      <c r="U161" s="117">
        <f t="shared" si="55"/>
        <v>2.2586514986989662E-2</v>
      </c>
      <c r="V161" s="117">
        <f t="shared" si="55"/>
        <v>1.2655853807226633E-3</v>
      </c>
      <c r="W161" s="117">
        <f t="shared" ref="W161" si="56">W162+W164+W166+W175</f>
        <v>9.5797877120415572E-4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9.8691856116192873E-3</v>
      </c>
      <c r="D175" s="122">
        <v>0</v>
      </c>
      <c r="E175" s="122">
        <v>1.4710333451765614E-2</v>
      </c>
      <c r="F175" s="122">
        <v>1.5114999696461894E-2</v>
      </c>
      <c r="G175" s="122">
        <v>1.8274046779942443E-2</v>
      </c>
      <c r="H175" s="122">
        <v>2.9747205473251791E-2</v>
      </c>
      <c r="I175" s="122">
        <v>3.0291042579580953E-2</v>
      </c>
      <c r="J175" s="122">
        <v>6.3025255782473949E-2</v>
      </c>
      <c r="K175" s="122">
        <v>3.2553652439339498E-2</v>
      </c>
      <c r="L175" s="122">
        <v>1.7277293152833714E-2</v>
      </c>
      <c r="M175" s="122">
        <v>1.0669511486192575E-2</v>
      </c>
      <c r="N175" s="122">
        <v>4.7346407790917573E-3</v>
      </c>
      <c r="O175" s="122">
        <v>6.9405425542887087E-3</v>
      </c>
      <c r="P175" s="122">
        <v>3.2502799969850116E-2</v>
      </c>
      <c r="Q175" s="122">
        <v>4.9121949501009024E-2</v>
      </c>
      <c r="R175" s="122">
        <v>7.7231785573474765E-2</v>
      </c>
      <c r="S175" s="122">
        <v>5.200670098674666E-2</v>
      </c>
      <c r="T175" s="122">
        <v>3.5692161981057964E-2</v>
      </c>
      <c r="U175" s="122">
        <v>2.2586514986989662E-2</v>
      </c>
      <c r="V175" s="122">
        <v>1.2655853807226633E-3</v>
      </c>
      <c r="W175" s="122">
        <v>9.5797877120415572E-4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9.8691856116192873E-3</v>
      </c>
      <c r="D176" s="98">
        <v>0</v>
      </c>
      <c r="E176" s="98">
        <v>1.4710333451765614E-2</v>
      </c>
      <c r="F176" s="98">
        <v>1.5114999696461894E-2</v>
      </c>
      <c r="G176" s="98">
        <v>1.8274046779942443E-2</v>
      </c>
      <c r="H176" s="98">
        <v>2.9747205473251791E-2</v>
      </c>
      <c r="I176" s="98">
        <v>3.0291042579580953E-2</v>
      </c>
      <c r="J176" s="98">
        <v>6.3025255782473949E-2</v>
      </c>
      <c r="K176" s="98">
        <v>3.2553652439339498E-2</v>
      </c>
      <c r="L176" s="98">
        <v>1.7277293152833714E-2</v>
      </c>
      <c r="M176" s="98">
        <v>1.0669511486192575E-2</v>
      </c>
      <c r="N176" s="98">
        <v>4.7346407790917573E-3</v>
      </c>
      <c r="O176" s="98">
        <v>6.9405425542887087E-3</v>
      </c>
      <c r="P176" s="98">
        <v>3.2502799969850116E-2</v>
      </c>
      <c r="Q176" s="98">
        <v>4.9121949501009024E-2</v>
      </c>
      <c r="R176" s="98">
        <v>7.7231785573474765E-2</v>
      </c>
      <c r="S176" s="98">
        <v>5.200670098674666E-2</v>
      </c>
      <c r="T176" s="98">
        <v>3.5692161981057964E-2</v>
      </c>
      <c r="U176" s="98">
        <v>2.2586514986989662E-2</v>
      </c>
      <c r="V176" s="98">
        <v>1.2655853807226633E-3</v>
      </c>
      <c r="W176" s="98">
        <v>9.5797877120415572E-4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16364.152660475742</v>
      </c>
      <c r="D3" s="117">
        <f t="shared" si="0"/>
        <v>19165.088310693674</v>
      </c>
      <c r="E3" s="117">
        <f t="shared" si="0"/>
        <v>14217.883182441419</v>
      </c>
      <c r="F3" s="117">
        <f t="shared" si="0"/>
        <v>19805.677168825965</v>
      </c>
      <c r="G3" s="117">
        <f t="shared" si="0"/>
        <v>18184.885584870743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14722.583911618993</v>
      </c>
      <c r="M3" s="117">
        <f t="shared" si="0"/>
        <v>16952.568812700461</v>
      </c>
      <c r="N3" s="117">
        <f t="shared" si="0"/>
        <v>15478.962647922535</v>
      </c>
      <c r="O3" s="117">
        <f t="shared" si="0"/>
        <v>15996.872984536743</v>
      </c>
      <c r="P3" s="117">
        <f t="shared" si="0"/>
        <v>15656.166699055153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10942.818116587832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13627.900292082892</v>
      </c>
      <c r="D4" s="122">
        <f t="shared" si="3"/>
        <v>16188.346970657964</v>
      </c>
      <c r="E4" s="122">
        <f t="shared" si="3"/>
        <v>11843.120686051951</v>
      </c>
      <c r="F4" s="122">
        <f t="shared" si="3"/>
        <v>16738.978235710914</v>
      </c>
      <c r="G4" s="122">
        <f t="shared" si="3"/>
        <v>15346.029002325526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12527.032805804887</v>
      </c>
      <c r="M4" s="122">
        <f t="shared" si="3"/>
        <v>14476.318896784172</v>
      </c>
      <c r="N4" s="122">
        <f t="shared" si="3"/>
        <v>13061.958958394043</v>
      </c>
      <c r="O4" s="122">
        <f t="shared" si="3"/>
        <v>13480.514088435026</v>
      </c>
      <c r="P4" s="122">
        <f t="shared" si="3"/>
        <v>13118.804026947364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8892.1727885281889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13550.65511636166</v>
      </c>
      <c r="D5" s="98">
        <v>16097.906546312457</v>
      </c>
      <c r="E5" s="98">
        <v>11777.847417702544</v>
      </c>
      <c r="F5" s="98">
        <v>16647.472602288854</v>
      </c>
      <c r="G5" s="98">
        <v>15263.391006462769</v>
      </c>
      <c r="H5" s="98">
        <v>0</v>
      </c>
      <c r="I5" s="98">
        <v>0</v>
      </c>
      <c r="J5" s="98">
        <v>0</v>
      </c>
      <c r="K5" s="98">
        <v>0</v>
      </c>
      <c r="L5" s="98">
        <v>12461.5152962224</v>
      </c>
      <c r="M5" s="98">
        <v>14400.807799246821</v>
      </c>
      <c r="N5" s="98">
        <v>12993.788047015374</v>
      </c>
      <c r="O5" s="98">
        <v>13410.146164515507</v>
      </c>
      <c r="P5" s="98">
        <v>13050.149936293057</v>
      </c>
      <c r="Q5" s="98">
        <v>0</v>
      </c>
      <c r="R5" s="98">
        <v>0</v>
      </c>
      <c r="S5" s="98">
        <v>0</v>
      </c>
      <c r="T5" s="98">
        <v>0</v>
      </c>
      <c r="U5" s="98">
        <v>8841.4313753552651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77.245175721231547</v>
      </c>
      <c r="D6" s="98">
        <v>90.440424345506258</v>
      </c>
      <c r="E6" s="98">
        <v>65.273268349406706</v>
      </c>
      <c r="F6" s="98">
        <v>91.50563342206118</v>
      </c>
      <c r="G6" s="98">
        <v>82.637995862757236</v>
      </c>
      <c r="H6" s="98">
        <v>0</v>
      </c>
      <c r="I6" s="98">
        <v>0</v>
      </c>
      <c r="J6" s="98">
        <v>0</v>
      </c>
      <c r="K6" s="98">
        <v>0</v>
      </c>
      <c r="L6" s="98">
        <v>65.517509582487705</v>
      </c>
      <c r="M6" s="98">
        <v>75.511097537351972</v>
      </c>
      <c r="N6" s="98">
        <v>68.170911378670098</v>
      </c>
      <c r="O6" s="98">
        <v>70.367923919518091</v>
      </c>
      <c r="P6" s="98">
        <v>68.654090654307126</v>
      </c>
      <c r="Q6" s="98">
        <v>0</v>
      </c>
      <c r="R6" s="98">
        <v>0</v>
      </c>
      <c r="S6" s="98">
        <v>0</v>
      </c>
      <c r="T6" s="98">
        <v>0</v>
      </c>
      <c r="U6" s="98">
        <v>50.741413172923316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0.15716874887183627</v>
      </c>
      <c r="E7" s="122">
        <f t="shared" si="6"/>
        <v>0</v>
      </c>
      <c r="F7" s="122">
        <f t="shared" si="6"/>
        <v>0.35359091550251687</v>
      </c>
      <c r="G7" s="122">
        <f t="shared" si="6"/>
        <v>0.49161700000768332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1.0778731644747457</v>
      </c>
      <c r="M7" s="122">
        <f t="shared" si="6"/>
        <v>0.11228878555670577</v>
      </c>
      <c r="N7" s="122">
        <f t="shared" si="6"/>
        <v>0.48706142552358167</v>
      </c>
      <c r="O7" s="122">
        <f t="shared" si="6"/>
        <v>0.76889211952381642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0.15716874887183627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0.35359091550251687</v>
      </c>
      <c r="G8" s="98">
        <f>IF(RES_hhdet_in_fec!G8=0,0,RES_hhdet_in_fec!G8*1000*11630/RES_hhdet_in_new!G5)</f>
        <v>0.49161700000768332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1.0778731644747457</v>
      </c>
      <c r="M8" s="98">
        <f>IF(RES_hhdet_in_fec!M8=0,0,RES_hhdet_in_fec!M8*1000*11630/RES_hhdet_in_new!M5)</f>
        <v>0.11228878555670577</v>
      </c>
      <c r="N8" s="98">
        <f>IF(RES_hhdet_in_fec!N8=0,0,RES_hhdet_in_fec!N8*1000*11630/RES_hhdet_in_new!N5)</f>
        <v>0.48706142552358167</v>
      </c>
      <c r="O8" s="98">
        <f>IF(RES_hhdet_in_fec!O8=0,0,RES_hhdet_in_fec!O8*1000*11630/RES_hhdet_in_new!O5)</f>
        <v>0.76889211952381642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1653.1476695008935</v>
      </c>
      <c r="D9" s="122">
        <v>2021.3368721699264</v>
      </c>
      <c r="E9" s="122">
        <v>1461.9508440343166</v>
      </c>
      <c r="F9" s="122">
        <v>2116.6391719208441</v>
      </c>
      <c r="G9" s="122">
        <v>1956.7774074976317</v>
      </c>
      <c r="H9" s="122">
        <v>0</v>
      </c>
      <c r="I9" s="122">
        <v>0</v>
      </c>
      <c r="J9" s="122">
        <v>0</v>
      </c>
      <c r="K9" s="122">
        <v>0</v>
      </c>
      <c r="L9" s="122">
        <v>1375.0756267944864</v>
      </c>
      <c r="M9" s="122">
        <v>1687.255158705444</v>
      </c>
      <c r="N9" s="122">
        <v>1642.2293364996729</v>
      </c>
      <c r="O9" s="122">
        <v>1721.1945116571226</v>
      </c>
      <c r="P9" s="122">
        <v>1583.7717386307995</v>
      </c>
      <c r="Q9" s="122">
        <v>0</v>
      </c>
      <c r="R9" s="122">
        <v>0</v>
      </c>
      <c r="S9" s="122">
        <v>0</v>
      </c>
      <c r="T9" s="122">
        <v>0</v>
      </c>
      <c r="U9" s="122">
        <v>1391.7011079678894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1653.1476695008935</v>
      </c>
      <c r="D10" s="98">
        <v>2091.0850359717133</v>
      </c>
      <c r="E10" s="98">
        <v>1461.9508440343166</v>
      </c>
      <c r="F10" s="98">
        <v>2156.1881965695679</v>
      </c>
      <c r="G10" s="98">
        <v>2138.1512821107735</v>
      </c>
      <c r="H10" s="98">
        <v>0</v>
      </c>
      <c r="I10" s="98">
        <v>0</v>
      </c>
      <c r="J10" s="98">
        <v>0</v>
      </c>
      <c r="K10" s="98">
        <v>0</v>
      </c>
      <c r="L10" s="98">
        <v>1375.0756267944864</v>
      </c>
      <c r="M10" s="98">
        <v>1771.5549660778115</v>
      </c>
      <c r="N10" s="98">
        <v>1657.0750143129444</v>
      </c>
      <c r="O10" s="98">
        <v>1727.2285773180333</v>
      </c>
      <c r="P10" s="98">
        <v>1583.7717386307995</v>
      </c>
      <c r="Q10" s="98">
        <v>0</v>
      </c>
      <c r="R10" s="98">
        <v>0</v>
      </c>
      <c r="S10" s="98">
        <v>0</v>
      </c>
      <c r="T10" s="98">
        <v>0</v>
      </c>
      <c r="U10" s="98">
        <v>1423.4381049536585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1792.7645763375633</v>
      </c>
      <c r="E15" s="101">
        <v>0</v>
      </c>
      <c r="F15" s="101">
        <v>1730.047455979568</v>
      </c>
      <c r="G15" s="101">
        <v>1695.7759781762813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1451.3463954385852</v>
      </c>
      <c r="N15" s="101">
        <v>1484.6735945459184</v>
      </c>
      <c r="O15" s="101">
        <v>1407.4230972897724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1296.490117010582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1083.1046988919572</v>
      </c>
      <c r="D19" s="122">
        <v>955.24729911691384</v>
      </c>
      <c r="E19" s="122">
        <v>912.81165235515255</v>
      </c>
      <c r="F19" s="122">
        <v>949.70617027870287</v>
      </c>
      <c r="G19" s="122">
        <v>881.58755804757777</v>
      </c>
      <c r="H19" s="122">
        <v>0</v>
      </c>
      <c r="I19" s="122">
        <v>0</v>
      </c>
      <c r="J19" s="122">
        <v>0</v>
      </c>
      <c r="K19" s="122">
        <v>0</v>
      </c>
      <c r="L19" s="122">
        <v>819.39760585514387</v>
      </c>
      <c r="M19" s="122">
        <v>788.88246842528702</v>
      </c>
      <c r="N19" s="122">
        <v>774.28729160329613</v>
      </c>
      <c r="O19" s="122">
        <v>794.39549232507113</v>
      </c>
      <c r="P19" s="122">
        <v>953.59093347698899</v>
      </c>
      <c r="Q19" s="122">
        <v>0</v>
      </c>
      <c r="R19" s="122">
        <v>0</v>
      </c>
      <c r="S19" s="122">
        <v>0</v>
      </c>
      <c r="T19" s="122">
        <v>0</v>
      </c>
      <c r="U19" s="122">
        <v>658.94422009175389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1247.3682424100866</v>
      </c>
      <c r="E20" s="98">
        <v>932.65383911228957</v>
      </c>
      <c r="F20" s="98">
        <v>1411.6023165482907</v>
      </c>
      <c r="G20" s="98">
        <v>1203.5411628623028</v>
      </c>
      <c r="H20" s="98">
        <v>0</v>
      </c>
      <c r="I20" s="98">
        <v>0</v>
      </c>
      <c r="J20" s="98">
        <v>0</v>
      </c>
      <c r="K20" s="98">
        <v>0</v>
      </c>
      <c r="L20" s="98">
        <v>847.43347672853145</v>
      </c>
      <c r="M20" s="98">
        <v>1061.2605755988088</v>
      </c>
      <c r="N20" s="98">
        <v>1024.6574737885167</v>
      </c>
      <c r="O20" s="98">
        <v>1015.6391961022171</v>
      </c>
      <c r="P20" s="98">
        <v>953.59093347698899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1609.1098477854223</v>
      </c>
      <c r="D21" s="98">
        <v>0</v>
      </c>
      <c r="E21" s="98">
        <v>1177.4106718344788</v>
      </c>
      <c r="F21" s="98">
        <v>1255.4528681024337</v>
      </c>
      <c r="G21" s="98">
        <v>1018.3000873717757</v>
      </c>
      <c r="H21" s="98">
        <v>0</v>
      </c>
      <c r="I21" s="98">
        <v>0</v>
      </c>
      <c r="J21" s="98">
        <v>0</v>
      </c>
      <c r="K21" s="98">
        <v>0</v>
      </c>
      <c r="L21" s="98">
        <v>1000.7607177432157</v>
      </c>
      <c r="M21" s="98">
        <v>978.52390075576079</v>
      </c>
      <c r="N21" s="98">
        <v>771.95397909969734</v>
      </c>
      <c r="O21" s="98">
        <v>727.46528084764122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1035.2860489925513</v>
      </c>
      <c r="D22" s="33">
        <v>939.64440006861389</v>
      </c>
      <c r="E22" s="33">
        <v>881.297858098407</v>
      </c>
      <c r="F22" s="33">
        <v>874.03292782181745</v>
      </c>
      <c r="G22" s="33">
        <v>815.47094080224656</v>
      </c>
      <c r="H22" s="33">
        <v>0</v>
      </c>
      <c r="I22" s="33">
        <v>0</v>
      </c>
      <c r="J22" s="33">
        <v>0</v>
      </c>
      <c r="K22" s="33">
        <v>0</v>
      </c>
      <c r="L22" s="33">
        <v>708.82992566305199</v>
      </c>
      <c r="M22" s="33">
        <v>663.53239930357734</v>
      </c>
      <c r="N22" s="33">
        <v>679.45833622310681</v>
      </c>
      <c r="O22" s="33">
        <v>650.88908020570966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658.94422009175389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</v>
      </c>
      <c r="O29" s="98">
        <f>IF(RES_hhdet_in_fec!O29=0,0,RES_hhdet_in_fec!O29*1000*11630/RES_hhdet_in_new!O26)</f>
        <v>0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21503.006516910296</v>
      </c>
      <c r="K43" s="117">
        <f t="shared" si="14"/>
        <v>17547.204200450225</v>
      </c>
      <c r="L43" s="117">
        <f t="shared" si="14"/>
        <v>15449.077118127898</v>
      </c>
      <c r="M43" s="117">
        <f t="shared" si="14"/>
        <v>18812.539127727745</v>
      </c>
      <c r="N43" s="117">
        <f t="shared" si="14"/>
        <v>18620.958216042254</v>
      </c>
      <c r="O43" s="117">
        <f t="shared" si="14"/>
        <v>15021.618031404654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18638.531588874241</v>
      </c>
      <c r="K44" s="122">
        <f t="shared" si="17"/>
        <v>15196.750291164628</v>
      </c>
      <c r="L44" s="122">
        <f t="shared" si="17"/>
        <v>13230.209949053838</v>
      </c>
      <c r="M44" s="122">
        <f t="shared" si="17"/>
        <v>16276.868926827039</v>
      </c>
      <c r="N44" s="122">
        <f t="shared" si="17"/>
        <v>16094.923695073674</v>
      </c>
      <c r="O44" s="122">
        <f t="shared" si="17"/>
        <v>12869.980927556528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18437.049724792632</v>
      </c>
      <c r="K45" s="98">
        <v>15033.350718026004</v>
      </c>
      <c r="L45" s="98">
        <v>13085.689024727651</v>
      </c>
      <c r="M45" s="98">
        <v>16096.784018593024</v>
      </c>
      <c r="N45" s="98">
        <v>15912.016366923064</v>
      </c>
      <c r="O45" s="98">
        <v>12718.133010856762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201.48186408160998</v>
      </c>
      <c r="K46" s="98">
        <v>163.39957313862334</v>
      </c>
      <c r="L46" s="98">
        <v>144.52092432618633</v>
      </c>
      <c r="M46" s="98">
        <v>180.08490823401488</v>
      </c>
      <c r="N46" s="98">
        <v>182.90732815061074</v>
      </c>
      <c r="O46" s="98">
        <v>151.84791669976588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0.40192488046128333</v>
      </c>
      <c r="K47" s="122">
        <f t="shared" si="20"/>
        <v>0</v>
      </c>
      <c r="L47" s="122">
        <f t="shared" si="20"/>
        <v>0.77566573518276094</v>
      </c>
      <c r="M47" s="122">
        <f t="shared" si="20"/>
        <v>0.30910957821789786</v>
      </c>
      <c r="N47" s="122">
        <f t="shared" si="20"/>
        <v>0.55841437321174969</v>
      </c>
      <c r="O47" s="122">
        <f t="shared" si="20"/>
        <v>0.69069970058919106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0.40192488046128333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0.77566573518276094</v>
      </c>
      <c r="M48" s="98">
        <f>IF(RES_hhdet_in_fec!M48=0,0,RES_hhdet_in_fec!M48*1000*11630/RES_hhdet_in_new!M45)</f>
        <v>0.30910957821789786</v>
      </c>
      <c r="N48" s="98">
        <f>IF(RES_hhdet_in_fec!N48=0,0,RES_hhdet_in_fec!N48*1000*11630/RES_hhdet_in_new!N45)</f>
        <v>0.55841437321174969</v>
      </c>
      <c r="O48" s="98">
        <f>IF(RES_hhdet_in_fec!O48=0,0,RES_hhdet_in_fec!O48*1000*11630/RES_hhdet_in_new!O45)</f>
        <v>0.69069970058919106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2115.6667925386241</v>
      </c>
      <c r="K49" s="122">
        <v>1668.2699708470525</v>
      </c>
      <c r="L49" s="122">
        <v>1462.8800499621536</v>
      </c>
      <c r="M49" s="122">
        <v>1832.8971581315595</v>
      </c>
      <c r="N49" s="122">
        <v>1838.358895484391</v>
      </c>
      <c r="O49" s="122">
        <v>1487.7272577367719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2167.4458560972207</v>
      </c>
      <c r="K50" s="98">
        <v>1668.2699708470525</v>
      </c>
      <c r="L50" s="98">
        <v>1457.8920756658924</v>
      </c>
      <c r="M50" s="98">
        <v>1848.516195200863</v>
      </c>
      <c r="N50" s="98">
        <v>1852.4126160514825</v>
      </c>
      <c r="O50" s="98">
        <v>1491.2805391724798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1592.6982505968042</v>
      </c>
      <c r="K54" s="101">
        <v>0</v>
      </c>
      <c r="L54" s="101">
        <v>1591.3203880908795</v>
      </c>
      <c r="M54" s="101">
        <v>1451.346395438585</v>
      </c>
      <c r="N54" s="101">
        <v>1484.6735945459188</v>
      </c>
      <c r="O54" s="101">
        <v>1407.4230972897726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748.40621061697061</v>
      </c>
      <c r="K58" s="122">
        <v>682.1839384385454</v>
      </c>
      <c r="L58" s="122">
        <v>755.21145337672272</v>
      </c>
      <c r="M58" s="122">
        <v>702.4639331909259</v>
      </c>
      <c r="N58" s="122">
        <v>687.11721111097745</v>
      </c>
      <c r="O58" s="122">
        <v>663.21914641076626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970.10048957319623</v>
      </c>
      <c r="K59" s="98">
        <v>842.98324164723192</v>
      </c>
      <c r="L59" s="98">
        <v>1000.7607177432157</v>
      </c>
      <c r="M59" s="98">
        <v>978.52390075576079</v>
      </c>
      <c r="N59" s="98">
        <v>771.95397909969745</v>
      </c>
      <c r="O59" s="98">
        <v>727.465280847641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708.31256442275981</v>
      </c>
      <c r="K60" s="33">
        <v>650.80846464172862</v>
      </c>
      <c r="L60" s="33">
        <v>708.82992566305199</v>
      </c>
      <c r="M60" s="33">
        <v>663.53239930357734</v>
      </c>
      <c r="N60" s="33">
        <v>679.45833622310681</v>
      </c>
      <c r="O60" s="33">
        <v>650.88908020570966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20096.327135594573</v>
      </c>
      <c r="D62" s="117">
        <f t="shared" si="21"/>
        <v>17913.827372827243</v>
      </c>
      <c r="E62" s="117">
        <f t="shared" si="21"/>
        <v>17461.342357372203</v>
      </c>
      <c r="F62" s="117">
        <f t="shared" si="21"/>
        <v>16770.898255788721</v>
      </c>
      <c r="G62" s="117">
        <f t="shared" si="21"/>
        <v>17596.48025379112</v>
      </c>
      <c r="H62" s="117">
        <f t="shared" si="21"/>
        <v>16604.588938663761</v>
      </c>
      <c r="I62" s="117">
        <f t="shared" si="21"/>
        <v>16800.523214495068</v>
      </c>
      <c r="J62" s="117">
        <f t="shared" si="21"/>
        <v>16158.781838751691</v>
      </c>
      <c r="K62" s="117">
        <f t="shared" si="21"/>
        <v>15954.984196547653</v>
      </c>
      <c r="L62" s="117">
        <f t="shared" si="21"/>
        <v>16628.739767828494</v>
      </c>
      <c r="M62" s="117">
        <f t="shared" si="21"/>
        <v>14949.705694506667</v>
      </c>
      <c r="N62" s="117">
        <f t="shared" si="21"/>
        <v>15225.276229451078</v>
      </c>
      <c r="O62" s="117">
        <f t="shared" si="21"/>
        <v>13659.375674084797</v>
      </c>
      <c r="P62" s="117">
        <f t="shared" si="21"/>
        <v>12542.939862618392</v>
      </c>
      <c r="Q62" s="117">
        <f t="shared" si="21"/>
        <v>11099.930349545066</v>
      </c>
      <c r="R62" s="117">
        <f t="shared" ref="R62:V62" si="22">R63+R66+R68+R77</f>
        <v>12207.93007378844</v>
      </c>
      <c r="S62" s="117">
        <f t="shared" si="22"/>
        <v>10866.864623946736</v>
      </c>
      <c r="T62" s="117">
        <f t="shared" si="22"/>
        <v>10446.148126929653</v>
      </c>
      <c r="U62" s="117">
        <f t="shared" si="22"/>
        <v>10222.907950149807</v>
      </c>
      <c r="V62" s="117">
        <f t="shared" si="22"/>
        <v>9111.1330467169846</v>
      </c>
      <c r="W62" s="117">
        <f t="shared" ref="W62" si="23">W63+W66+W68+W77</f>
        <v>8422.0182702524071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16735.860413761293</v>
      </c>
      <c r="D63" s="122">
        <f t="shared" si="24"/>
        <v>14893.059003046237</v>
      </c>
      <c r="E63" s="122">
        <f t="shared" si="24"/>
        <v>14524.921241482032</v>
      </c>
      <c r="F63" s="122">
        <f t="shared" si="24"/>
        <v>13861.224991543027</v>
      </c>
      <c r="G63" s="122">
        <f t="shared" si="24"/>
        <v>14510.103214246674</v>
      </c>
      <c r="H63" s="122">
        <f t="shared" si="24"/>
        <v>13535.773846410804</v>
      </c>
      <c r="I63" s="122">
        <f t="shared" si="24"/>
        <v>14172.256163429185</v>
      </c>
      <c r="J63" s="122">
        <f t="shared" si="24"/>
        <v>13600.345637071929</v>
      </c>
      <c r="K63" s="122">
        <f t="shared" si="24"/>
        <v>13651.935085388985</v>
      </c>
      <c r="L63" s="122">
        <f t="shared" si="24"/>
        <v>14094.138339769885</v>
      </c>
      <c r="M63" s="122">
        <f t="shared" si="24"/>
        <v>12613.663691872314</v>
      </c>
      <c r="N63" s="122">
        <f t="shared" si="24"/>
        <v>12828.363579874498</v>
      </c>
      <c r="O63" s="122">
        <f t="shared" si="24"/>
        <v>11482.903096850467</v>
      </c>
      <c r="P63" s="122">
        <f t="shared" si="24"/>
        <v>10498.866205795945</v>
      </c>
      <c r="Q63" s="122">
        <f t="shared" si="24"/>
        <v>9169.1303991799341</v>
      </c>
      <c r="R63" s="122">
        <f t="shared" ref="R63:V63" si="25">SUM(R64:R65)</f>
        <v>9981.6971932923516</v>
      </c>
      <c r="S63" s="122">
        <f t="shared" si="25"/>
        <v>8808.8642717275889</v>
      </c>
      <c r="T63" s="122">
        <f t="shared" si="25"/>
        <v>8466.1470737687414</v>
      </c>
      <c r="U63" s="122">
        <f t="shared" si="25"/>
        <v>8102.6746118229739</v>
      </c>
      <c r="V63" s="122">
        <f t="shared" si="25"/>
        <v>7168.0744917969087</v>
      </c>
      <c r="W63" s="122">
        <f t="shared" ref="W63" si="26">SUM(W64:W65)</f>
        <v>6350.0892577728901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16515.467333139299</v>
      </c>
      <c r="D64" s="98">
        <v>14697.937706243856</v>
      </c>
      <c r="E64" s="98">
        <v>14335.53498182787</v>
      </c>
      <c r="F64" s="98">
        <v>13680.512920489009</v>
      </c>
      <c r="G64" s="98">
        <v>14322.333265204908</v>
      </c>
      <c r="H64" s="98">
        <v>13360.375297097158</v>
      </c>
      <c r="I64" s="98">
        <v>13989.44715166376</v>
      </c>
      <c r="J64" s="98">
        <v>13425.569391941115</v>
      </c>
      <c r="K64" s="98">
        <v>13477.347090629726</v>
      </c>
      <c r="L64" s="98">
        <v>13911.076610979146</v>
      </c>
      <c r="M64" s="98">
        <v>12448.592141967654</v>
      </c>
      <c r="N64" s="98">
        <v>12657.778515347834</v>
      </c>
      <c r="O64" s="98">
        <v>11326.91849019773</v>
      </c>
      <c r="P64" s="98">
        <v>10352.545768858017</v>
      </c>
      <c r="Q64" s="98">
        <v>9038.6159836956904</v>
      </c>
      <c r="R64" s="98">
        <v>9838.6337035882716</v>
      </c>
      <c r="S64" s="98">
        <v>8681.8329463802183</v>
      </c>
      <c r="T64" s="98">
        <v>8343.4851904971692</v>
      </c>
      <c r="U64" s="98">
        <v>7984.6594458522841</v>
      </c>
      <c r="V64" s="98">
        <v>7062.9885918401487</v>
      </c>
      <c r="W64" s="98">
        <v>6256.8557917403232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220.39308062199297</v>
      </c>
      <c r="D65" s="98">
        <v>195.12129680238098</v>
      </c>
      <c r="E65" s="98">
        <v>189.38625965416279</v>
      </c>
      <c r="F65" s="98">
        <v>180.71207105401919</v>
      </c>
      <c r="G65" s="98">
        <v>187.76994904176459</v>
      </c>
      <c r="H65" s="98">
        <v>175.39854931364687</v>
      </c>
      <c r="I65" s="98">
        <v>182.80901176542488</v>
      </c>
      <c r="J65" s="98">
        <v>174.7762451308129</v>
      </c>
      <c r="K65" s="98">
        <v>174.58799475925773</v>
      </c>
      <c r="L65" s="98">
        <v>183.06172879073804</v>
      </c>
      <c r="M65" s="98">
        <v>165.07154990466037</v>
      </c>
      <c r="N65" s="98">
        <v>170.58506452666299</v>
      </c>
      <c r="O65" s="98">
        <v>155.98460665273791</v>
      </c>
      <c r="P65" s="98">
        <v>146.32043693792687</v>
      </c>
      <c r="Q65" s="98">
        <v>130.51441548424285</v>
      </c>
      <c r="R65" s="98">
        <v>143.06348970407925</v>
      </c>
      <c r="S65" s="98">
        <v>127.03132534736983</v>
      </c>
      <c r="T65" s="98">
        <v>122.66188327157208</v>
      </c>
      <c r="U65" s="98">
        <v>118.01516597068945</v>
      </c>
      <c r="V65" s="98">
        <v>105.08589995675955</v>
      </c>
      <c r="W65" s="98">
        <v>93.233466032566611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0.13967311994238563</v>
      </c>
      <c r="D66" s="122">
        <f t="shared" si="27"/>
        <v>0.23296411628184499</v>
      </c>
      <c r="E66" s="122">
        <f t="shared" si="27"/>
        <v>0.1709425916632506</v>
      </c>
      <c r="F66" s="122">
        <f t="shared" si="27"/>
        <v>0.3182410536812002</v>
      </c>
      <c r="G66" s="122">
        <f t="shared" si="27"/>
        <v>0.43985003441843651</v>
      </c>
      <c r="H66" s="122">
        <f t="shared" si="27"/>
        <v>0.25766639338528596</v>
      </c>
      <c r="I66" s="122">
        <f t="shared" si="27"/>
        <v>0.59737728077576746</v>
      </c>
      <c r="J66" s="122">
        <f t="shared" si="27"/>
        <v>0.40258431422742169</v>
      </c>
      <c r="K66" s="122">
        <f t="shared" si="27"/>
        <v>0.41293808582973091</v>
      </c>
      <c r="L66" s="122">
        <f t="shared" si="27"/>
        <v>0.86554588989686987</v>
      </c>
      <c r="M66" s="122">
        <f t="shared" si="27"/>
        <v>0.1297677002895892</v>
      </c>
      <c r="N66" s="122">
        <f t="shared" si="27"/>
        <v>0.48646085656485955</v>
      </c>
      <c r="O66" s="122">
        <f t="shared" si="27"/>
        <v>0.7091923297883661</v>
      </c>
      <c r="P66" s="122">
        <f t="shared" si="27"/>
        <v>0.99359091857187343</v>
      </c>
      <c r="Q66" s="122">
        <f t="shared" si="27"/>
        <v>0.52779249015862617</v>
      </c>
      <c r="R66" s="122">
        <f t="shared" si="27"/>
        <v>0.5005895185193221</v>
      </c>
      <c r="S66" s="122">
        <f t="shared" si="27"/>
        <v>0.50191658172523956</v>
      </c>
      <c r="T66" s="122">
        <f t="shared" si="27"/>
        <v>0.68338459761177284</v>
      </c>
      <c r="U66" s="122">
        <f t="shared" si="27"/>
        <v>0.43194591604049937</v>
      </c>
      <c r="V66" s="122">
        <f t="shared" si="27"/>
        <v>0.78563901026672645</v>
      </c>
      <c r="W66" s="122">
        <f t="shared" si="27"/>
        <v>0.86657040297418131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0.13967311994238563</v>
      </c>
      <c r="D67" s="98">
        <f>IF(RES_hhdet_in_fec!D67=0,0,RES_hhdet_in_fec!D67*1000*11630/RES_hhdet_in_new!D64)</f>
        <v>0.23296411628184499</v>
      </c>
      <c r="E67" s="98">
        <f>IF(RES_hhdet_in_fec!E67=0,0,RES_hhdet_in_fec!E67*1000*11630/RES_hhdet_in_new!E64)</f>
        <v>0.1709425916632506</v>
      </c>
      <c r="F67" s="98">
        <f>IF(RES_hhdet_in_fec!F67=0,0,RES_hhdet_in_fec!F67*1000*11630/RES_hhdet_in_new!F64)</f>
        <v>0.3182410536812002</v>
      </c>
      <c r="G67" s="98">
        <f>IF(RES_hhdet_in_fec!G67=0,0,RES_hhdet_in_fec!G67*1000*11630/RES_hhdet_in_new!G64)</f>
        <v>0.43985003441843651</v>
      </c>
      <c r="H67" s="98">
        <f>IF(RES_hhdet_in_fec!H67=0,0,RES_hhdet_in_fec!H67*1000*11630/RES_hhdet_in_new!H64)</f>
        <v>0.25766639338528596</v>
      </c>
      <c r="I67" s="98">
        <f>IF(RES_hhdet_in_fec!I67=0,0,RES_hhdet_in_fec!I67*1000*11630/RES_hhdet_in_new!I64)</f>
        <v>0.59737728077576746</v>
      </c>
      <c r="J67" s="98">
        <f>IF(RES_hhdet_in_fec!J67=0,0,RES_hhdet_in_fec!J67*1000*11630/RES_hhdet_in_new!J64)</f>
        <v>0.40258431422742169</v>
      </c>
      <c r="K67" s="98">
        <f>IF(RES_hhdet_in_fec!K67=0,0,RES_hhdet_in_fec!K67*1000*11630/RES_hhdet_in_new!K64)</f>
        <v>0.41293808582973091</v>
      </c>
      <c r="L67" s="98">
        <f>IF(RES_hhdet_in_fec!L67=0,0,RES_hhdet_in_fec!L67*1000*11630/RES_hhdet_in_new!L64)</f>
        <v>0.86554588989686987</v>
      </c>
      <c r="M67" s="98">
        <f>IF(RES_hhdet_in_fec!M67=0,0,RES_hhdet_in_fec!M67*1000*11630/RES_hhdet_in_new!M64)</f>
        <v>0.1297677002895892</v>
      </c>
      <c r="N67" s="98">
        <f>IF(RES_hhdet_in_fec!N67=0,0,RES_hhdet_in_fec!N67*1000*11630/RES_hhdet_in_new!N64)</f>
        <v>0.48646085656485955</v>
      </c>
      <c r="O67" s="98">
        <f>IF(RES_hhdet_in_fec!O67=0,0,RES_hhdet_in_fec!O67*1000*11630/RES_hhdet_in_new!O64)</f>
        <v>0.7091923297883661</v>
      </c>
      <c r="P67" s="98">
        <f>IF(RES_hhdet_in_fec!P67=0,0,RES_hhdet_in_fec!P67*1000*11630/RES_hhdet_in_new!P64)</f>
        <v>0.99359091857187343</v>
      </c>
      <c r="Q67" s="98">
        <f>IF(RES_hhdet_in_fec!Q67=0,0,RES_hhdet_in_fec!Q67*1000*11630/RES_hhdet_in_new!Q64)</f>
        <v>0.52779249015862617</v>
      </c>
      <c r="R67" s="98">
        <f>IF(RES_hhdet_in_fec!R67=0,0,RES_hhdet_in_fec!R67*1000*11630/RES_hhdet_in_new!R64)</f>
        <v>0.5005895185193221</v>
      </c>
      <c r="S67" s="98">
        <f>IF(RES_hhdet_in_fec!S67=0,0,RES_hhdet_in_fec!S67*1000*11630/RES_hhdet_in_new!S64)</f>
        <v>0.50191658172523956</v>
      </c>
      <c r="T67" s="98">
        <f>IF(RES_hhdet_in_fec!T67=0,0,RES_hhdet_in_fec!T67*1000*11630/RES_hhdet_in_new!T64)</f>
        <v>0.68338459761177284</v>
      </c>
      <c r="U67" s="98">
        <f>IF(RES_hhdet_in_fec!U67=0,0,RES_hhdet_in_fec!U67*1000*11630/RES_hhdet_in_new!U64)</f>
        <v>0.43194591604049937</v>
      </c>
      <c r="V67" s="98">
        <f>IF(RES_hhdet_in_fec!V67=0,0,RES_hhdet_in_fec!V67*1000*11630/RES_hhdet_in_new!V64)</f>
        <v>0.78563901026672645</v>
      </c>
      <c r="W67" s="98">
        <f>IF(RES_hhdet_in_fec!W67=0,0,RES_hhdet_in_fec!W67*1000*11630/RES_hhdet_in_new!W64)</f>
        <v>0.86657040297418131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2047.1802372278366</v>
      </c>
      <c r="D68" s="122">
        <v>1929.6048479852971</v>
      </c>
      <c r="E68" s="122">
        <v>1836.0275514578507</v>
      </c>
      <c r="F68" s="122">
        <v>1814.9426900106241</v>
      </c>
      <c r="G68" s="122">
        <v>2011.3937626353536</v>
      </c>
      <c r="H68" s="122">
        <v>1974.9123632124415</v>
      </c>
      <c r="I68" s="122">
        <v>1686.2784569727378</v>
      </c>
      <c r="J68" s="122">
        <v>1625.5828990251405</v>
      </c>
      <c r="K68" s="122">
        <v>1532.6524269815677</v>
      </c>
      <c r="L68" s="122">
        <v>1582.7997833314466</v>
      </c>
      <c r="M68" s="122">
        <v>1455.7313046847714</v>
      </c>
      <c r="N68" s="122">
        <v>1497.1449006670043</v>
      </c>
      <c r="O68" s="122">
        <v>1356.0659399657206</v>
      </c>
      <c r="P68" s="122">
        <v>1246.7688682931519</v>
      </c>
      <c r="Q68" s="122">
        <v>1129.7244996630327</v>
      </c>
      <c r="R68" s="122">
        <v>1263.4630968638082</v>
      </c>
      <c r="S68" s="122">
        <v>1163.0015911233218</v>
      </c>
      <c r="T68" s="122">
        <v>1121.7388246119035</v>
      </c>
      <c r="U68" s="122">
        <v>1172.1894388765463</v>
      </c>
      <c r="V68" s="122">
        <v>1102.6532184097384</v>
      </c>
      <c r="W68" s="122">
        <v>1157.6927663335425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2064.9437245652052</v>
      </c>
      <c r="D69" s="98">
        <v>1940.7250506474152</v>
      </c>
      <c r="E69" s="98">
        <v>1840.1679942795172</v>
      </c>
      <c r="F69" s="98">
        <v>1819.2747924879288</v>
      </c>
      <c r="G69" s="98">
        <v>2025.6987413554409</v>
      </c>
      <c r="H69" s="98">
        <v>1989.8377804912539</v>
      </c>
      <c r="I69" s="98">
        <v>1688.382615041063</v>
      </c>
      <c r="J69" s="98">
        <v>1627.1663386743121</v>
      </c>
      <c r="K69" s="98">
        <v>1533.8093720135143</v>
      </c>
      <c r="L69" s="98">
        <v>1582.3200430389941</v>
      </c>
      <c r="M69" s="98">
        <v>1455.994399239542</v>
      </c>
      <c r="N69" s="98">
        <v>1497.8775491989218</v>
      </c>
      <c r="O69" s="98">
        <v>1352.6176736882487</v>
      </c>
      <c r="P69" s="98">
        <v>1244.7457032620734</v>
      </c>
      <c r="Q69" s="98">
        <v>1120.5610217396745</v>
      </c>
      <c r="R69" s="98">
        <v>1258.9195266428378</v>
      </c>
      <c r="S69" s="98">
        <v>1152.5691598990657</v>
      </c>
      <c r="T69" s="98">
        <v>1115.6753615380842</v>
      </c>
      <c r="U69" s="98">
        <v>1165.7376417733988</v>
      </c>
      <c r="V69" s="98">
        <v>1097.827589805561</v>
      </c>
      <c r="W69" s="98">
        <v>1151.2670809187418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1833.4632802001215</v>
      </c>
      <c r="D73" s="101">
        <v>1792.7645763375635</v>
      </c>
      <c r="E73" s="101">
        <v>1760.7232476387862</v>
      </c>
      <c r="F73" s="101">
        <v>1730.047455979568</v>
      </c>
      <c r="G73" s="101">
        <v>1695.7759781762811</v>
      </c>
      <c r="H73" s="101">
        <v>1713.3247866943063</v>
      </c>
      <c r="I73" s="101">
        <v>1642.6072517810831</v>
      </c>
      <c r="J73" s="101">
        <v>1592.6982505968047</v>
      </c>
      <c r="K73" s="101">
        <v>1514.1176953473207</v>
      </c>
      <c r="L73" s="101">
        <v>1591.3203880908793</v>
      </c>
      <c r="M73" s="101">
        <v>1451.3463954385852</v>
      </c>
      <c r="N73" s="101">
        <v>1484.6735945459186</v>
      </c>
      <c r="O73" s="101">
        <v>1407.4230972897724</v>
      </c>
      <c r="P73" s="101">
        <v>1268.6455219469597</v>
      </c>
      <c r="Q73" s="101">
        <v>1243.1534966602767</v>
      </c>
      <c r="R73" s="101">
        <v>1334.1275705636365</v>
      </c>
      <c r="S73" s="101">
        <v>1308.7846560233165</v>
      </c>
      <c r="T73" s="101">
        <v>1228.3062646627263</v>
      </c>
      <c r="U73" s="101">
        <v>1296.4901170105823</v>
      </c>
      <c r="V73" s="101">
        <v>1201.1496600305559</v>
      </c>
      <c r="W73" s="101">
        <v>1278.3243005207387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1313.1468114855008</v>
      </c>
      <c r="D77" s="122">
        <v>1090.9305576794281</v>
      </c>
      <c r="E77" s="122">
        <v>1100.2226218406572</v>
      </c>
      <c r="F77" s="122">
        <v>1094.4123331813864</v>
      </c>
      <c r="G77" s="122">
        <v>1074.5434268746758</v>
      </c>
      <c r="H77" s="122">
        <v>1093.6450626471303</v>
      </c>
      <c r="I77" s="122">
        <v>941.39121681236998</v>
      </c>
      <c r="J77" s="122">
        <v>932.45071834039368</v>
      </c>
      <c r="K77" s="122">
        <v>769.98374609127211</v>
      </c>
      <c r="L77" s="122">
        <v>950.93609883726424</v>
      </c>
      <c r="M77" s="122">
        <v>880.18093024929192</v>
      </c>
      <c r="N77" s="122">
        <v>899.28128805301094</v>
      </c>
      <c r="O77" s="122">
        <v>819.69744493882206</v>
      </c>
      <c r="P77" s="122">
        <v>796.31119761072546</v>
      </c>
      <c r="Q77" s="122">
        <v>800.54765821194007</v>
      </c>
      <c r="R77" s="122">
        <v>962.26919411376264</v>
      </c>
      <c r="S77" s="122">
        <v>894.49684451410019</v>
      </c>
      <c r="T77" s="122">
        <v>857.57884395139683</v>
      </c>
      <c r="U77" s="122">
        <v>947.61195353424671</v>
      </c>
      <c r="V77" s="122">
        <v>839.61969750007063</v>
      </c>
      <c r="W77" s="122">
        <v>913.36967574300036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1392.9031414603287</v>
      </c>
      <c r="D78" s="98">
        <v>1115.1070380724395</v>
      </c>
      <c r="E78" s="98">
        <v>1121.047807452286</v>
      </c>
      <c r="F78" s="98">
        <v>1113.1361569162691</v>
      </c>
      <c r="G78" s="98">
        <v>1099.1426229900685</v>
      </c>
      <c r="H78" s="98">
        <v>1125.0187693322293</v>
      </c>
      <c r="I78" s="98">
        <v>979.34522394983787</v>
      </c>
      <c r="J78" s="98">
        <v>974.09506405855359</v>
      </c>
      <c r="K78" s="98">
        <v>805.86647513926266</v>
      </c>
      <c r="L78" s="98">
        <v>956.97437631548109</v>
      </c>
      <c r="M78" s="98">
        <v>892.32188154761968</v>
      </c>
      <c r="N78" s="98">
        <v>901.47130500772971</v>
      </c>
      <c r="O78" s="98">
        <v>837.42731756611647</v>
      </c>
      <c r="P78" s="98">
        <v>832.72432698708849</v>
      </c>
      <c r="Q78" s="98">
        <v>833.84599760432104</v>
      </c>
      <c r="R78" s="98">
        <v>1002.3082049230788</v>
      </c>
      <c r="S78" s="98">
        <v>923.83076148717942</v>
      </c>
      <c r="T78" s="98">
        <v>870.50808755565629</v>
      </c>
      <c r="U78" s="98">
        <v>966.84717671872954</v>
      </c>
      <c r="V78" s="98">
        <v>856.59322254704671</v>
      </c>
      <c r="W78" s="98">
        <v>941.4284927111122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1035.2860489925511</v>
      </c>
      <c r="D79" s="33">
        <v>939.64440006861378</v>
      </c>
      <c r="E79" s="33">
        <v>881.29785809840689</v>
      </c>
      <c r="F79" s="33">
        <v>874.03292782181745</v>
      </c>
      <c r="G79" s="33">
        <v>815.4709408022469</v>
      </c>
      <c r="H79" s="33">
        <v>862.07722759044645</v>
      </c>
      <c r="I79" s="33">
        <v>756.07496767687701</v>
      </c>
      <c r="J79" s="33">
        <v>708.31256442275981</v>
      </c>
      <c r="K79" s="33">
        <v>650.80846464172873</v>
      </c>
      <c r="L79" s="33">
        <v>708.82992566305211</v>
      </c>
      <c r="M79" s="33">
        <v>663.53239930357734</v>
      </c>
      <c r="N79" s="33">
        <v>679.45833622310681</v>
      </c>
      <c r="O79" s="33">
        <v>650.88908020570966</v>
      </c>
      <c r="P79" s="33">
        <v>603.73827956558159</v>
      </c>
      <c r="Q79" s="33">
        <v>623.87557723198279</v>
      </c>
      <c r="R79" s="33">
        <v>685.52156594119424</v>
      </c>
      <c r="S79" s="33">
        <v>665.64750751801807</v>
      </c>
      <c r="T79" s="33">
        <v>627.00733300877198</v>
      </c>
      <c r="U79" s="33">
        <v>658.94422009175378</v>
      </c>
      <c r="V79" s="33">
        <v>604.9933551199465</v>
      </c>
      <c r="W79" s="33">
        <v>652.46164851868207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20514.597903909787</v>
      </c>
      <c r="D81" s="117">
        <f t="shared" si="28"/>
        <v>18493.479539092503</v>
      </c>
      <c r="E81" s="117">
        <f t="shared" si="28"/>
        <v>19601.852427851089</v>
      </c>
      <c r="F81" s="117">
        <f t="shared" si="28"/>
        <v>18753.987907962997</v>
      </c>
      <c r="G81" s="117">
        <f t="shared" si="28"/>
        <v>16204.764512150277</v>
      </c>
      <c r="H81" s="117">
        <f t="shared" si="28"/>
        <v>15159.091173439301</v>
      </c>
      <c r="I81" s="117">
        <f t="shared" si="28"/>
        <v>17763.824456057278</v>
      </c>
      <c r="J81" s="117">
        <f t="shared" si="28"/>
        <v>16738.621628812831</v>
      </c>
      <c r="K81" s="117">
        <f t="shared" si="28"/>
        <v>16724.150174181585</v>
      </c>
      <c r="L81" s="117">
        <f t="shared" si="28"/>
        <v>16999.809870306468</v>
      </c>
      <c r="M81" s="117">
        <f t="shared" si="28"/>
        <v>14610.910751143267</v>
      </c>
      <c r="N81" s="117">
        <f t="shared" si="28"/>
        <v>15283.151399210159</v>
      </c>
      <c r="O81" s="117">
        <f t="shared" si="28"/>
        <v>14216.271033711982</v>
      </c>
      <c r="P81" s="117">
        <f t="shared" si="28"/>
        <v>13302.090760601834</v>
      </c>
      <c r="Q81" s="117">
        <f t="shared" si="28"/>
        <v>12281.942870786159</v>
      </c>
      <c r="R81" s="117">
        <f t="shared" ref="R81:V81" si="29">R82+R85+R87+R100</f>
        <v>12409.128386978153</v>
      </c>
      <c r="S81" s="117">
        <f t="shared" si="29"/>
        <v>11906.991880504338</v>
      </c>
      <c r="T81" s="117">
        <f t="shared" si="29"/>
        <v>11315.142533032837</v>
      </c>
      <c r="U81" s="117">
        <f t="shared" si="29"/>
        <v>10202.824944719758</v>
      </c>
      <c r="V81" s="117">
        <f t="shared" si="29"/>
        <v>9734.135650949851</v>
      </c>
      <c r="W81" s="117">
        <f t="shared" ref="W81" si="30">W82+W85+W87+W100</f>
        <v>8293.1121880325099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17398.171956862214</v>
      </c>
      <c r="D82" s="122">
        <f t="shared" si="31"/>
        <v>15656.406334838639</v>
      </c>
      <c r="E82" s="122">
        <f t="shared" si="31"/>
        <v>16662.442014306613</v>
      </c>
      <c r="F82" s="122">
        <f t="shared" si="31"/>
        <v>15868.007420904432</v>
      </c>
      <c r="G82" s="122">
        <f t="shared" si="31"/>
        <v>13611.839016174226</v>
      </c>
      <c r="H82" s="122">
        <f t="shared" si="31"/>
        <v>12576.703302204105</v>
      </c>
      <c r="I82" s="122">
        <f t="shared" si="31"/>
        <v>15257.946123971296</v>
      </c>
      <c r="J82" s="122">
        <f t="shared" si="31"/>
        <v>14330.644449919806</v>
      </c>
      <c r="K82" s="122">
        <f t="shared" si="31"/>
        <v>14525.264434489232</v>
      </c>
      <c r="L82" s="122">
        <f t="shared" si="31"/>
        <v>14639.638451632534</v>
      </c>
      <c r="M82" s="122">
        <f t="shared" si="31"/>
        <v>12532.712792549948</v>
      </c>
      <c r="N82" s="122">
        <f t="shared" si="31"/>
        <v>13112.873142350698</v>
      </c>
      <c r="O82" s="122">
        <f t="shared" si="31"/>
        <v>12169.252263773331</v>
      </c>
      <c r="P82" s="122">
        <f t="shared" si="31"/>
        <v>11332.754569159544</v>
      </c>
      <c r="Q82" s="122">
        <f t="shared" si="31"/>
        <v>10356.133582015136</v>
      </c>
      <c r="R82" s="122">
        <f t="shared" ref="R82:V82" si="32">SUM(R83:R84)</f>
        <v>10349.906802527188</v>
      </c>
      <c r="S82" s="122">
        <f t="shared" si="32"/>
        <v>9867.5536593946272</v>
      </c>
      <c r="T82" s="122">
        <f t="shared" si="32"/>
        <v>9298.5030811616234</v>
      </c>
      <c r="U82" s="122">
        <f t="shared" si="32"/>
        <v>8260.7972360634267</v>
      </c>
      <c r="V82" s="122">
        <f t="shared" si="32"/>
        <v>7820.1570063332192</v>
      </c>
      <c r="W82" s="122">
        <f t="shared" ref="W82" si="33">SUM(W83:W84)</f>
        <v>6398.5487954184919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17310.596541111317</v>
      </c>
      <c r="D83" s="98">
        <v>15577.695305473628</v>
      </c>
      <c r="E83" s="98">
        <v>16578.745289252369</v>
      </c>
      <c r="F83" s="98">
        <v>15787.974600766016</v>
      </c>
      <c r="G83" s="98">
        <v>13543.410922655976</v>
      </c>
      <c r="H83" s="98">
        <v>12513.12545229326</v>
      </c>
      <c r="I83" s="98">
        <v>15180.849870241431</v>
      </c>
      <c r="J83" s="98">
        <v>14258.229587812297</v>
      </c>
      <c r="K83" s="98">
        <v>14451.983310405887</v>
      </c>
      <c r="L83" s="98">
        <v>14564.414008121123</v>
      </c>
      <c r="M83" s="98">
        <v>12468.018522635934</v>
      </c>
      <c r="N83" s="98">
        <v>13044.790413949931</v>
      </c>
      <c r="O83" s="98">
        <v>12105.860661646971</v>
      </c>
      <c r="P83" s="98">
        <v>11273.495350524265</v>
      </c>
      <c r="Q83" s="98">
        <v>10301.621184428757</v>
      </c>
      <c r="R83" s="98">
        <v>10294.92227080062</v>
      </c>
      <c r="S83" s="98">
        <v>9814.4123323526874</v>
      </c>
      <c r="T83" s="98">
        <v>9247.7096810782532</v>
      </c>
      <c r="U83" s="98">
        <v>8215.0119949654363</v>
      </c>
      <c r="V83" s="98">
        <v>7776.2100531602982</v>
      </c>
      <c r="W83" s="98">
        <v>6362.3082007745043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87.575415750895516</v>
      </c>
      <c r="D84" s="98">
        <v>78.711029365011186</v>
      </c>
      <c r="E84" s="98">
        <v>83.6967250542437</v>
      </c>
      <c r="F84" s="98">
        <v>80.032820138416838</v>
      </c>
      <c r="G84" s="98">
        <v>68.428093518250321</v>
      </c>
      <c r="H84" s="98">
        <v>63.577849910845693</v>
      </c>
      <c r="I84" s="98">
        <v>77.096253729864813</v>
      </c>
      <c r="J84" s="98">
        <v>72.414862107510075</v>
      </c>
      <c r="K84" s="98">
        <v>73.281124083345006</v>
      </c>
      <c r="L84" s="98">
        <v>75.224443511412332</v>
      </c>
      <c r="M84" s="98">
        <v>64.694269914014555</v>
      </c>
      <c r="N84" s="98">
        <v>68.082728400765788</v>
      </c>
      <c r="O84" s="98">
        <v>63.391602126359139</v>
      </c>
      <c r="P84" s="98">
        <v>59.259218635279751</v>
      </c>
      <c r="Q84" s="98">
        <v>54.512397586378704</v>
      </c>
      <c r="R84" s="98">
        <v>54.984531726568846</v>
      </c>
      <c r="S84" s="98">
        <v>53.141327041938901</v>
      </c>
      <c r="T84" s="98">
        <v>50.793400083370393</v>
      </c>
      <c r="U84" s="98">
        <v>45.785241097991204</v>
      </c>
      <c r="V84" s="98">
        <v>43.946953172921347</v>
      </c>
      <c r="W84" s="98">
        <v>36.240594643987428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0.10238720168554084</v>
      </c>
      <c r="D85" s="122">
        <f t="shared" si="34"/>
        <v>0.17950522234418001</v>
      </c>
      <c r="E85" s="122">
        <f t="shared" si="34"/>
        <v>0.15763688647436497</v>
      </c>
      <c r="F85" s="122">
        <f t="shared" si="34"/>
        <v>0.30512823633007513</v>
      </c>
      <c r="G85" s="122">
        <f t="shared" si="34"/>
        <v>0.44841595106373783</v>
      </c>
      <c r="H85" s="122">
        <f t="shared" si="34"/>
        <v>0.26137916562426694</v>
      </c>
      <c r="I85" s="122">
        <f t="shared" si="34"/>
        <v>0.59111705718454355</v>
      </c>
      <c r="J85" s="122">
        <f t="shared" si="34"/>
        <v>0.3834038198858708</v>
      </c>
      <c r="K85" s="122">
        <f t="shared" si="34"/>
        <v>0.42426921394433775</v>
      </c>
      <c r="L85" s="122">
        <f t="shared" si="34"/>
        <v>0.83014280247217853</v>
      </c>
      <c r="M85" s="122">
        <f t="shared" si="34"/>
        <v>0.15558780312355891</v>
      </c>
      <c r="N85" s="122">
        <f t="shared" si="34"/>
        <v>0.50940369274943398</v>
      </c>
      <c r="O85" s="122">
        <f t="shared" si="34"/>
        <v>0.72378488538598207</v>
      </c>
      <c r="P85" s="122">
        <f t="shared" si="34"/>
        <v>0.9903449867662425</v>
      </c>
      <c r="Q85" s="122">
        <f t="shared" si="34"/>
        <v>0.51468928926682778</v>
      </c>
      <c r="R85" s="122">
        <f t="shared" si="34"/>
        <v>0.51860554863984876</v>
      </c>
      <c r="S85" s="122">
        <f t="shared" si="34"/>
        <v>0.49210018599421884</v>
      </c>
      <c r="T85" s="122">
        <f t="shared" si="34"/>
        <v>0.69545051834220972</v>
      </c>
      <c r="U85" s="122">
        <f t="shared" si="34"/>
        <v>0.44295827344667538</v>
      </c>
      <c r="V85" s="122">
        <f t="shared" si="34"/>
        <v>0.79565586863357329</v>
      </c>
      <c r="W85" s="122">
        <f t="shared" si="34"/>
        <v>0.87707885802454022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0.10238720168554084</v>
      </c>
      <c r="D86" s="98">
        <f>IF(RES_hhdet_in_fec!D86=0,0,RES_hhdet_in_fec!D86*1000*11630/RES_hhdet_in_new!D83)</f>
        <v>0.17950522234418001</v>
      </c>
      <c r="E86" s="98">
        <f>IF(RES_hhdet_in_fec!E86=0,0,RES_hhdet_in_fec!E86*1000*11630/RES_hhdet_in_new!E83)</f>
        <v>0.15763688647436497</v>
      </c>
      <c r="F86" s="98">
        <f>IF(RES_hhdet_in_fec!F86=0,0,RES_hhdet_in_fec!F86*1000*11630/RES_hhdet_in_new!F83)</f>
        <v>0.30512823633007513</v>
      </c>
      <c r="G86" s="98">
        <f>IF(RES_hhdet_in_fec!G86=0,0,RES_hhdet_in_fec!G86*1000*11630/RES_hhdet_in_new!G83)</f>
        <v>0.44841595106373783</v>
      </c>
      <c r="H86" s="98">
        <f>IF(RES_hhdet_in_fec!H86=0,0,RES_hhdet_in_fec!H86*1000*11630/RES_hhdet_in_new!H83)</f>
        <v>0.26137916562426694</v>
      </c>
      <c r="I86" s="98">
        <f>IF(RES_hhdet_in_fec!I86=0,0,RES_hhdet_in_fec!I86*1000*11630/RES_hhdet_in_new!I83)</f>
        <v>0.59111705718454355</v>
      </c>
      <c r="J86" s="98">
        <f>IF(RES_hhdet_in_fec!J86=0,0,RES_hhdet_in_fec!J86*1000*11630/RES_hhdet_in_new!J83)</f>
        <v>0.3834038198858708</v>
      </c>
      <c r="K86" s="98">
        <f>IF(RES_hhdet_in_fec!K86=0,0,RES_hhdet_in_fec!K86*1000*11630/RES_hhdet_in_new!K83)</f>
        <v>0.42426921394433775</v>
      </c>
      <c r="L86" s="98">
        <f>IF(RES_hhdet_in_fec!L86=0,0,RES_hhdet_in_fec!L86*1000*11630/RES_hhdet_in_new!L83)</f>
        <v>0.83014280247217853</v>
      </c>
      <c r="M86" s="98">
        <f>IF(RES_hhdet_in_fec!M86=0,0,RES_hhdet_in_fec!M86*1000*11630/RES_hhdet_in_new!M83)</f>
        <v>0.15558780312355891</v>
      </c>
      <c r="N86" s="98">
        <f>IF(RES_hhdet_in_fec!N86=0,0,RES_hhdet_in_fec!N86*1000*11630/RES_hhdet_in_new!N83)</f>
        <v>0.50940369274943398</v>
      </c>
      <c r="O86" s="98">
        <f>IF(RES_hhdet_in_fec!O86=0,0,RES_hhdet_in_fec!O86*1000*11630/RES_hhdet_in_new!O83)</f>
        <v>0.72378488538598207</v>
      </c>
      <c r="P86" s="98">
        <f>IF(RES_hhdet_in_fec!P86=0,0,RES_hhdet_in_fec!P86*1000*11630/RES_hhdet_in_new!P83)</f>
        <v>0.9903449867662425</v>
      </c>
      <c r="Q86" s="98">
        <f>IF(RES_hhdet_in_fec!Q86=0,0,RES_hhdet_in_fec!Q86*1000*11630/RES_hhdet_in_new!Q83)</f>
        <v>0.51468928926682778</v>
      </c>
      <c r="R86" s="98">
        <f>IF(RES_hhdet_in_fec!R86=0,0,RES_hhdet_in_fec!R86*1000*11630/RES_hhdet_in_new!R83)</f>
        <v>0.51860554863984876</v>
      </c>
      <c r="S86" s="98">
        <f>IF(RES_hhdet_in_fec!S86=0,0,RES_hhdet_in_fec!S86*1000*11630/RES_hhdet_in_new!S83)</f>
        <v>0.49210018599421884</v>
      </c>
      <c r="T86" s="98">
        <f>IF(RES_hhdet_in_fec!T86=0,0,RES_hhdet_in_fec!T86*1000*11630/RES_hhdet_in_new!T83)</f>
        <v>0.69545051834220972</v>
      </c>
      <c r="U86" s="98">
        <f>IF(RES_hhdet_in_fec!U86=0,0,RES_hhdet_in_fec!U86*1000*11630/RES_hhdet_in_new!U83)</f>
        <v>0.44295827344667538</v>
      </c>
      <c r="V86" s="98">
        <f>IF(RES_hhdet_in_fec!V86=0,0,RES_hhdet_in_fec!V86*1000*11630/RES_hhdet_in_new!V83)</f>
        <v>0.79565586863357329</v>
      </c>
      <c r="W86" s="98">
        <f>IF(RES_hhdet_in_fec!W86=0,0,RES_hhdet_in_fec!W86*1000*11630/RES_hhdet_in_new!W83)</f>
        <v>0.87707885802454022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1942.1172084611758</v>
      </c>
      <c r="D87" s="122">
        <v>1843.6222532035372</v>
      </c>
      <c r="E87" s="122">
        <v>1885.9732670621288</v>
      </c>
      <c r="F87" s="122">
        <v>1847.0413143980406</v>
      </c>
      <c r="G87" s="122">
        <v>1689.9753626037159</v>
      </c>
      <c r="H87" s="122">
        <v>1642.8548261871383</v>
      </c>
      <c r="I87" s="122">
        <v>1600.8142741580191</v>
      </c>
      <c r="J87" s="122">
        <v>1505.2816831784969</v>
      </c>
      <c r="K87" s="122">
        <v>1434.2815660421845</v>
      </c>
      <c r="L87" s="122">
        <v>1457.2920380377097</v>
      </c>
      <c r="M87" s="122">
        <v>1291.5462264448527</v>
      </c>
      <c r="N87" s="122">
        <v>1360.5665515009423</v>
      </c>
      <c r="O87" s="122">
        <v>1292.2090236111781</v>
      </c>
      <c r="P87" s="122">
        <v>1232.6580733441665</v>
      </c>
      <c r="Q87" s="122">
        <v>1176.9781695193301</v>
      </c>
      <c r="R87" s="122">
        <v>1219.3838899786269</v>
      </c>
      <c r="S87" s="122">
        <v>1211.7954247421435</v>
      </c>
      <c r="T87" s="122">
        <v>1187.3545660462744</v>
      </c>
      <c r="U87" s="122">
        <v>1157.7215242749794</v>
      </c>
      <c r="V87" s="122">
        <v>1161.5738307783436</v>
      </c>
      <c r="W87" s="122">
        <v>1132.4055968756475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1961.0163292377151</v>
      </c>
      <c r="D88" s="98">
        <v>1849.645291593328</v>
      </c>
      <c r="E88" s="98">
        <v>1900.5656796487795</v>
      </c>
      <c r="F88" s="98">
        <v>1862.466957040773</v>
      </c>
      <c r="G88" s="98">
        <v>1689.1883665040527</v>
      </c>
      <c r="H88" s="98">
        <v>1634.1352264320346</v>
      </c>
      <c r="I88" s="98">
        <v>1598.0830906401868</v>
      </c>
      <c r="J88" s="98">
        <v>1501.0944289205127</v>
      </c>
      <c r="K88" s="98">
        <v>1427.5876675798138</v>
      </c>
      <c r="L88" s="98">
        <v>1441.5278286997425</v>
      </c>
      <c r="M88" s="98">
        <v>1260.4303458729776</v>
      </c>
      <c r="N88" s="98">
        <v>1348.1836738877103</v>
      </c>
      <c r="O88" s="98">
        <v>1280.880585627805</v>
      </c>
      <c r="P88" s="98">
        <v>1227.7362401891169</v>
      </c>
      <c r="Q88" s="98">
        <v>1164.461645296524</v>
      </c>
      <c r="R88" s="98">
        <v>1207.9201365066742</v>
      </c>
      <c r="S88" s="98">
        <v>1202.8543217736426</v>
      </c>
      <c r="T88" s="98">
        <v>1186.1146660027046</v>
      </c>
      <c r="U88" s="98">
        <v>1125.5294025643509</v>
      </c>
      <c r="V88" s="98">
        <v>1154.3472366340982</v>
      </c>
      <c r="W88" s="98">
        <v>1114.7363290276044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1833.463280200122</v>
      </c>
      <c r="D96" s="101">
        <v>1792.7645763375633</v>
      </c>
      <c r="E96" s="101">
        <v>1760.7232476387858</v>
      </c>
      <c r="F96" s="101">
        <v>1730.047455979568</v>
      </c>
      <c r="G96" s="101">
        <v>1695.7759781762811</v>
      </c>
      <c r="H96" s="101">
        <v>1713.3247866943061</v>
      </c>
      <c r="I96" s="101">
        <v>1642.6072517810831</v>
      </c>
      <c r="J96" s="101">
        <v>1592.6982505968044</v>
      </c>
      <c r="K96" s="101">
        <v>1514.1176953473207</v>
      </c>
      <c r="L96" s="101">
        <v>1591.3203880908793</v>
      </c>
      <c r="M96" s="101">
        <v>1451.3463954385852</v>
      </c>
      <c r="N96" s="101">
        <v>1484.6735945459186</v>
      </c>
      <c r="O96" s="101">
        <v>1407.4230972897724</v>
      </c>
      <c r="P96" s="101">
        <v>1268.6455219469594</v>
      </c>
      <c r="Q96" s="101">
        <v>1243.1534966602767</v>
      </c>
      <c r="R96" s="101">
        <v>1334.1275705636365</v>
      </c>
      <c r="S96" s="101">
        <v>1308.7846560233165</v>
      </c>
      <c r="T96" s="101">
        <v>1228.3062646627266</v>
      </c>
      <c r="U96" s="101">
        <v>1296.4901170105823</v>
      </c>
      <c r="V96" s="101">
        <v>1201.1496600305557</v>
      </c>
      <c r="W96" s="101">
        <v>1278.3243005207387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1174.2063513847127</v>
      </c>
      <c r="D100" s="122">
        <v>993.27144582798405</v>
      </c>
      <c r="E100" s="122">
        <v>1053.2795095958711</v>
      </c>
      <c r="F100" s="122">
        <v>1038.6340444241928</v>
      </c>
      <c r="G100" s="122">
        <v>902.50171742127191</v>
      </c>
      <c r="H100" s="122">
        <v>939.27166588243381</v>
      </c>
      <c r="I100" s="122">
        <v>904.47294087077762</v>
      </c>
      <c r="J100" s="122">
        <v>902.31209189464391</v>
      </c>
      <c r="K100" s="122">
        <v>764.1799044362233</v>
      </c>
      <c r="L100" s="122">
        <v>902.04923783375159</v>
      </c>
      <c r="M100" s="122">
        <v>786.49614434534317</v>
      </c>
      <c r="N100" s="122">
        <v>809.20230166576982</v>
      </c>
      <c r="O100" s="122">
        <v>754.08596144208786</v>
      </c>
      <c r="P100" s="122">
        <v>735.68777311135591</v>
      </c>
      <c r="Q100" s="122">
        <v>748.31642996242601</v>
      </c>
      <c r="R100" s="122">
        <v>839.31908892369938</v>
      </c>
      <c r="S100" s="122">
        <v>827.15069618157213</v>
      </c>
      <c r="T100" s="122">
        <v>828.58943530659519</v>
      </c>
      <c r="U100" s="122">
        <v>783.86322610790478</v>
      </c>
      <c r="V100" s="122">
        <v>751.60915796965492</v>
      </c>
      <c r="W100" s="122">
        <v>761.28071688034652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1322.9083088332686</v>
      </c>
      <c r="D101" s="98">
        <v>1097.4787969948131</v>
      </c>
      <c r="E101" s="98">
        <v>1211.125672412112</v>
      </c>
      <c r="F101" s="98">
        <v>1207.5214526814379</v>
      </c>
      <c r="G101" s="98">
        <v>982.25260056412287</v>
      </c>
      <c r="H101" s="98">
        <v>1000.0418055160202</v>
      </c>
      <c r="I101" s="98">
        <v>1013.8049276092635</v>
      </c>
      <c r="J101" s="98">
        <v>991.19319777194357</v>
      </c>
      <c r="K101" s="98">
        <v>835.75438342936684</v>
      </c>
      <c r="L101" s="98">
        <v>980.79156270805731</v>
      </c>
      <c r="M101" s="98">
        <v>849.54798866396504</v>
      </c>
      <c r="N101" s="98">
        <v>891.90615035994585</v>
      </c>
      <c r="O101" s="98">
        <v>852.78216789724775</v>
      </c>
      <c r="P101" s="98">
        <v>849.1624802985034</v>
      </c>
      <c r="Q101" s="98">
        <v>849.79293036292142</v>
      </c>
      <c r="R101" s="98">
        <v>923.6313410786388</v>
      </c>
      <c r="S101" s="98">
        <v>945.9589724774678</v>
      </c>
      <c r="T101" s="98">
        <v>939.9565137252165</v>
      </c>
      <c r="U101" s="98">
        <v>910.48409300029755</v>
      </c>
      <c r="V101" s="98">
        <v>935.56568876760059</v>
      </c>
      <c r="W101" s="98">
        <v>918.47564735807896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1609.1098477854221</v>
      </c>
      <c r="D102" s="98">
        <v>0</v>
      </c>
      <c r="E102" s="98">
        <v>1177.4106718344785</v>
      </c>
      <c r="F102" s="98">
        <v>1255.452868102434</v>
      </c>
      <c r="G102" s="98">
        <v>1018.3000873717757</v>
      </c>
      <c r="H102" s="98">
        <v>1091.2721383331784</v>
      </c>
      <c r="I102" s="98">
        <v>732.67432597203481</v>
      </c>
      <c r="J102" s="98">
        <v>970.10048957319623</v>
      </c>
      <c r="K102" s="98">
        <v>842.98324164723203</v>
      </c>
      <c r="L102" s="98">
        <v>1000.7607177432155</v>
      </c>
      <c r="M102" s="98">
        <v>978.52390075576079</v>
      </c>
      <c r="N102" s="98">
        <v>771.95397909969734</v>
      </c>
      <c r="O102" s="98">
        <v>727.46528084764088</v>
      </c>
      <c r="P102" s="98">
        <v>812.97323397030198</v>
      </c>
      <c r="Q102" s="98">
        <v>848.0150382214664</v>
      </c>
      <c r="R102" s="98">
        <v>1059.1541769929377</v>
      </c>
      <c r="S102" s="98">
        <v>1045.4020095414141</v>
      </c>
      <c r="T102" s="98">
        <v>903.00831003358712</v>
      </c>
      <c r="U102" s="98">
        <v>1069.1396044562241</v>
      </c>
      <c r="V102" s="98">
        <v>795.90557990759385</v>
      </c>
      <c r="W102" s="98">
        <v>843.43966473336479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1035.2860489925511</v>
      </c>
      <c r="D103" s="33">
        <v>939.64440006861378</v>
      </c>
      <c r="E103" s="33">
        <v>881.297858098407</v>
      </c>
      <c r="F103" s="33">
        <v>874.03292782181722</v>
      </c>
      <c r="G103" s="33">
        <v>815.47094080224679</v>
      </c>
      <c r="H103" s="33">
        <v>862.07722759044657</v>
      </c>
      <c r="I103" s="33">
        <v>756.07496767687689</v>
      </c>
      <c r="J103" s="33">
        <v>708.31256442275981</v>
      </c>
      <c r="K103" s="33">
        <v>650.80846464172873</v>
      </c>
      <c r="L103" s="33">
        <v>708.82992566305211</v>
      </c>
      <c r="M103" s="33">
        <v>663.53239930357745</v>
      </c>
      <c r="N103" s="33">
        <v>679.45833622310693</v>
      </c>
      <c r="O103" s="33">
        <v>650.88908020570966</v>
      </c>
      <c r="P103" s="33">
        <v>603.73827956558159</v>
      </c>
      <c r="Q103" s="33">
        <v>623.87557723198279</v>
      </c>
      <c r="R103" s="33">
        <v>685.52156594119447</v>
      </c>
      <c r="S103" s="33">
        <v>665.64750751801796</v>
      </c>
      <c r="T103" s="33">
        <v>627.00733300877187</v>
      </c>
      <c r="U103" s="33">
        <v>658.94422009175378</v>
      </c>
      <c r="V103" s="33">
        <v>604.9933551199465</v>
      </c>
      <c r="W103" s="33">
        <v>652.46164851868218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15185.357188624548</v>
      </c>
      <c r="D124" s="117">
        <f t="shared" si="42"/>
        <v>14720.000684457598</v>
      </c>
      <c r="E124" s="117">
        <f t="shared" si="42"/>
        <v>13855.95350883908</v>
      </c>
      <c r="F124" s="117">
        <f t="shared" si="42"/>
        <v>13517.872212496639</v>
      </c>
      <c r="G124" s="117">
        <f t="shared" si="42"/>
        <v>13671.241382996473</v>
      </c>
      <c r="H124" s="117">
        <f t="shared" si="42"/>
        <v>13568.369885895932</v>
      </c>
      <c r="I124" s="117">
        <f t="shared" si="42"/>
        <v>13487.973820399331</v>
      </c>
      <c r="J124" s="117">
        <f t="shared" si="42"/>
        <v>12676.034360618109</v>
      </c>
      <c r="K124" s="117">
        <f t="shared" si="42"/>
        <v>12806.682334623007</v>
      </c>
      <c r="L124" s="117">
        <f t="shared" si="42"/>
        <v>13762.829207827725</v>
      </c>
      <c r="M124" s="117">
        <f t="shared" si="42"/>
        <v>12600.971153275681</v>
      </c>
      <c r="N124" s="117">
        <f t="shared" si="42"/>
        <v>12697.485563907954</v>
      </c>
      <c r="O124" s="117">
        <f t="shared" si="42"/>
        <v>12124.765111219805</v>
      </c>
      <c r="P124" s="117">
        <f t="shared" si="42"/>
        <v>10779.193312939158</v>
      </c>
      <c r="Q124" s="117">
        <f t="shared" si="42"/>
        <v>9954.2138136830017</v>
      </c>
      <c r="R124" s="117">
        <f t="shared" ref="R124:V124" si="43">R125+R128+R130+R139</f>
        <v>10493.799384041144</v>
      </c>
      <c r="S124" s="117">
        <f t="shared" si="43"/>
        <v>9948.1427413041729</v>
      </c>
      <c r="T124" s="117">
        <f t="shared" si="43"/>
        <v>9507.5150020857236</v>
      </c>
      <c r="U124" s="117">
        <f t="shared" si="43"/>
        <v>8933.9300732322336</v>
      </c>
      <c r="V124" s="117">
        <f t="shared" si="43"/>
        <v>7993.8222419137128</v>
      </c>
      <c r="W124" s="117">
        <f t="shared" ref="W124" si="44">W125+W128+W130+W139</f>
        <v>7153.1223585789176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12645.102815476721</v>
      </c>
      <c r="D125" s="122">
        <f t="shared" si="45"/>
        <v>12299.205882470316</v>
      </c>
      <c r="E125" s="122">
        <f t="shared" si="45"/>
        <v>11582.678027670428</v>
      </c>
      <c r="F125" s="122">
        <f t="shared" si="45"/>
        <v>11226.831442721685</v>
      </c>
      <c r="G125" s="122">
        <f t="shared" si="45"/>
        <v>11375.898346982522</v>
      </c>
      <c r="H125" s="122">
        <f t="shared" si="45"/>
        <v>11171.85118011009</v>
      </c>
      <c r="I125" s="122">
        <f t="shared" si="45"/>
        <v>11455.152430927234</v>
      </c>
      <c r="J125" s="122">
        <f t="shared" si="45"/>
        <v>10727.151684286349</v>
      </c>
      <c r="K125" s="122">
        <f t="shared" si="45"/>
        <v>10959.589884854697</v>
      </c>
      <c r="L125" s="122">
        <f t="shared" si="45"/>
        <v>11763.750100926391</v>
      </c>
      <c r="M125" s="122">
        <f t="shared" si="45"/>
        <v>10742.996317331254</v>
      </c>
      <c r="N125" s="122">
        <f t="shared" si="45"/>
        <v>10821.689444508602</v>
      </c>
      <c r="O125" s="122">
        <f t="shared" si="45"/>
        <v>10300.009342107162</v>
      </c>
      <c r="P125" s="122">
        <f t="shared" si="45"/>
        <v>9042.1385981894182</v>
      </c>
      <c r="Q125" s="122">
        <f t="shared" si="45"/>
        <v>8242.5197968698594</v>
      </c>
      <c r="R125" s="122">
        <f t="shared" ref="R125:V125" si="46">SUM(R126:R127)</f>
        <v>8609.866362547973</v>
      </c>
      <c r="S125" s="122">
        <f t="shared" si="46"/>
        <v>8142.9577886910083</v>
      </c>
      <c r="T125" s="122">
        <f t="shared" si="46"/>
        <v>7775.8674477473041</v>
      </c>
      <c r="U125" s="122">
        <f t="shared" si="46"/>
        <v>7179.2034533087881</v>
      </c>
      <c r="V125" s="122">
        <f t="shared" si="46"/>
        <v>6366.7407560272668</v>
      </c>
      <c r="W125" s="122">
        <f t="shared" ref="W125" si="47">SUM(W126:W127)</f>
        <v>5440.4882934137995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12600.781075659459</v>
      </c>
      <c r="D126" s="98">
        <v>12256.820431055876</v>
      </c>
      <c r="E126" s="98">
        <v>11543.404345079531</v>
      </c>
      <c r="F126" s="98">
        <v>11189.182074893959</v>
      </c>
      <c r="G126" s="98">
        <v>11338.432424518023</v>
      </c>
      <c r="H126" s="98">
        <v>11135.381296381278</v>
      </c>
      <c r="I126" s="98">
        <v>11418.296126252129</v>
      </c>
      <c r="J126" s="98">
        <v>10693.098294982849</v>
      </c>
      <c r="K126" s="98">
        <v>10925.296088140809</v>
      </c>
      <c r="L126" s="98">
        <v>11726.706398159906</v>
      </c>
      <c r="M126" s="98">
        <v>10709.282510199611</v>
      </c>
      <c r="N126" s="98">
        <v>10787.627258169216</v>
      </c>
      <c r="O126" s="98">
        <v>10267.382008667273</v>
      </c>
      <c r="P126" s="98">
        <v>9013.19125785703</v>
      </c>
      <c r="Q126" s="98">
        <v>8215.8557219649229</v>
      </c>
      <c r="R126" s="98">
        <v>8581.9048600975057</v>
      </c>
      <c r="S126" s="98">
        <v>8116.349498831074</v>
      </c>
      <c r="T126" s="98">
        <v>7750.2934573674593</v>
      </c>
      <c r="U126" s="98">
        <v>7155.4023187107096</v>
      </c>
      <c r="V126" s="98">
        <v>6345.4294085361298</v>
      </c>
      <c r="W126" s="98">
        <v>5422.1751608271652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44.321739817262191</v>
      </c>
      <c r="D127" s="98">
        <v>42.385451414440354</v>
      </c>
      <c r="E127" s="98">
        <v>39.273682590896961</v>
      </c>
      <c r="F127" s="98">
        <v>37.6493678277265</v>
      </c>
      <c r="G127" s="98">
        <v>37.465922464498554</v>
      </c>
      <c r="H127" s="98">
        <v>36.469883728812107</v>
      </c>
      <c r="I127" s="98">
        <v>36.856304675103694</v>
      </c>
      <c r="J127" s="98">
        <v>34.053389303501234</v>
      </c>
      <c r="K127" s="98">
        <v>34.293796713886991</v>
      </c>
      <c r="L127" s="98">
        <v>37.043702766484756</v>
      </c>
      <c r="M127" s="98">
        <v>33.713807131642163</v>
      </c>
      <c r="N127" s="98">
        <v>34.062186339385406</v>
      </c>
      <c r="O127" s="98">
        <v>32.627333439888339</v>
      </c>
      <c r="P127" s="98">
        <v>28.947340332389089</v>
      </c>
      <c r="Q127" s="98">
        <v>26.664074904936228</v>
      </c>
      <c r="R127" s="98">
        <v>27.961502450467727</v>
      </c>
      <c r="S127" s="98">
        <v>26.608289859934466</v>
      </c>
      <c r="T127" s="98">
        <v>25.573990379844965</v>
      </c>
      <c r="U127" s="98">
        <v>23.801134598078658</v>
      </c>
      <c r="V127" s="98">
        <v>21.311347491137138</v>
      </c>
      <c r="W127" s="98">
        <v>18.313132586634477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0.10822612142949793</v>
      </c>
      <c r="D128" s="122">
        <f t="shared" si="48"/>
        <v>0.17971303151009838</v>
      </c>
      <c r="E128" s="122">
        <f t="shared" si="48"/>
        <v>0.1545868582038713</v>
      </c>
      <c r="F128" s="122">
        <f t="shared" si="48"/>
        <v>0.2997144948691966</v>
      </c>
      <c r="G128" s="122">
        <f t="shared" si="48"/>
        <v>0.45324727389040909</v>
      </c>
      <c r="H128" s="122">
        <f t="shared" si="48"/>
        <v>0.26372252136163016</v>
      </c>
      <c r="I128" s="122">
        <f t="shared" si="48"/>
        <v>0.58964237965496824</v>
      </c>
      <c r="J128" s="122">
        <f t="shared" si="48"/>
        <v>0.38772011933258205</v>
      </c>
      <c r="K128" s="122">
        <f t="shared" si="48"/>
        <v>0.42632162946229479</v>
      </c>
      <c r="L128" s="122">
        <f t="shared" si="48"/>
        <v>0.81828809318281259</v>
      </c>
      <c r="M128" s="122">
        <f t="shared" si="48"/>
        <v>0.15972417180664825</v>
      </c>
      <c r="N128" s="122">
        <f t="shared" si="48"/>
        <v>0.51021579703564091</v>
      </c>
      <c r="O128" s="122">
        <f t="shared" si="48"/>
        <v>0.72716489640263016</v>
      </c>
      <c r="P128" s="122">
        <f t="shared" si="48"/>
        <v>0.99618913059003478</v>
      </c>
      <c r="Q128" s="122">
        <f t="shared" si="48"/>
        <v>0.51204606786948603</v>
      </c>
      <c r="R128" s="122">
        <f t="shared" si="48"/>
        <v>0.51649635942105832</v>
      </c>
      <c r="S128" s="122">
        <f t="shared" si="48"/>
        <v>0.48924743129280296</v>
      </c>
      <c r="T128" s="122">
        <f t="shared" si="48"/>
        <v>0.69602216825913898</v>
      </c>
      <c r="U128" s="122">
        <f t="shared" si="48"/>
        <v>0.44083037428549277</v>
      </c>
      <c r="V128" s="122">
        <f t="shared" si="48"/>
        <v>0.79866942686785336</v>
      </c>
      <c r="W128" s="122">
        <f t="shared" si="48"/>
        <v>0.86460342622921016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0.10822612142949793</v>
      </c>
      <c r="D129" s="98">
        <f>IF(RES_hhdet_in_fec!D129=0,0,RES_hhdet_in_fec!D129*1000*11630/RES_hhdet_in_new!D126)</f>
        <v>0.17971303151009838</v>
      </c>
      <c r="E129" s="98">
        <f>IF(RES_hhdet_in_fec!E129=0,0,RES_hhdet_in_fec!E129*1000*11630/RES_hhdet_in_new!E126)</f>
        <v>0.1545868582038713</v>
      </c>
      <c r="F129" s="98">
        <f>IF(RES_hhdet_in_fec!F129=0,0,RES_hhdet_in_fec!F129*1000*11630/RES_hhdet_in_new!F126)</f>
        <v>0.2997144948691966</v>
      </c>
      <c r="G129" s="98">
        <f>IF(RES_hhdet_in_fec!G129=0,0,RES_hhdet_in_fec!G129*1000*11630/RES_hhdet_in_new!G126)</f>
        <v>0.45324727389040909</v>
      </c>
      <c r="H129" s="98">
        <f>IF(RES_hhdet_in_fec!H129=0,0,RES_hhdet_in_fec!H129*1000*11630/RES_hhdet_in_new!H126)</f>
        <v>0.26372252136163016</v>
      </c>
      <c r="I129" s="98">
        <f>IF(RES_hhdet_in_fec!I129=0,0,RES_hhdet_in_fec!I129*1000*11630/RES_hhdet_in_new!I126)</f>
        <v>0.58964237965496824</v>
      </c>
      <c r="J129" s="98">
        <f>IF(RES_hhdet_in_fec!J129=0,0,RES_hhdet_in_fec!J129*1000*11630/RES_hhdet_in_new!J126)</f>
        <v>0.38772011933258205</v>
      </c>
      <c r="K129" s="98">
        <f>IF(RES_hhdet_in_fec!K129=0,0,RES_hhdet_in_fec!K129*1000*11630/RES_hhdet_in_new!K126)</f>
        <v>0.42632162946229479</v>
      </c>
      <c r="L129" s="98">
        <f>IF(RES_hhdet_in_fec!L129=0,0,RES_hhdet_in_fec!L129*1000*11630/RES_hhdet_in_new!L126)</f>
        <v>0.81828809318281259</v>
      </c>
      <c r="M129" s="98">
        <f>IF(RES_hhdet_in_fec!M129=0,0,RES_hhdet_in_fec!M129*1000*11630/RES_hhdet_in_new!M126)</f>
        <v>0.15972417180664825</v>
      </c>
      <c r="N129" s="98">
        <f>IF(RES_hhdet_in_fec!N129=0,0,RES_hhdet_in_fec!N129*1000*11630/RES_hhdet_in_new!N126)</f>
        <v>0.51021579703564091</v>
      </c>
      <c r="O129" s="98">
        <f>IF(RES_hhdet_in_fec!O129=0,0,RES_hhdet_in_fec!O129*1000*11630/RES_hhdet_in_new!O126)</f>
        <v>0.72716489640263016</v>
      </c>
      <c r="P129" s="98">
        <f>IF(RES_hhdet_in_fec!P129=0,0,RES_hhdet_in_fec!P129*1000*11630/RES_hhdet_in_new!P126)</f>
        <v>0.99618913059003478</v>
      </c>
      <c r="Q129" s="98">
        <f>IF(RES_hhdet_in_fec!Q129=0,0,RES_hhdet_in_fec!Q129*1000*11630/RES_hhdet_in_new!Q126)</f>
        <v>0.51204606786948603</v>
      </c>
      <c r="R129" s="98">
        <f>IF(RES_hhdet_in_fec!R129=0,0,RES_hhdet_in_fec!R129*1000*11630/RES_hhdet_in_new!R126)</f>
        <v>0.51649635942105832</v>
      </c>
      <c r="S129" s="98">
        <f>IF(RES_hhdet_in_fec!S129=0,0,RES_hhdet_in_fec!S129*1000*11630/RES_hhdet_in_new!S126)</f>
        <v>0.48924743129280296</v>
      </c>
      <c r="T129" s="98">
        <f>IF(RES_hhdet_in_fec!T129=0,0,RES_hhdet_in_fec!T129*1000*11630/RES_hhdet_in_new!T126)</f>
        <v>0.69602216825913898</v>
      </c>
      <c r="U129" s="98">
        <f>IF(RES_hhdet_in_fec!U129=0,0,RES_hhdet_in_fec!U129*1000*11630/RES_hhdet_in_new!U126)</f>
        <v>0.44083037428549277</v>
      </c>
      <c r="V129" s="98">
        <f>IF(RES_hhdet_in_fec!V129=0,0,RES_hhdet_in_fec!V129*1000*11630/RES_hhdet_in_new!V126)</f>
        <v>0.79866942686785336</v>
      </c>
      <c r="W129" s="98">
        <f>IF(RES_hhdet_in_fec!W129=0,0,RES_hhdet_in_fec!W129*1000*11630/RES_hhdet_in_new!W126)</f>
        <v>0.86460342622921016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1469.5403457854484</v>
      </c>
      <c r="D130" s="122">
        <v>1480.9706888871592</v>
      </c>
      <c r="E130" s="122">
        <v>1361.3588879081892</v>
      </c>
      <c r="F130" s="122">
        <v>1379.6305943985869</v>
      </c>
      <c r="G130" s="122">
        <v>1458.8812281055493</v>
      </c>
      <c r="H130" s="122">
        <v>1511.963565148932</v>
      </c>
      <c r="I130" s="122">
        <v>1278.685901740005</v>
      </c>
      <c r="J130" s="122">
        <v>1200.3302612373632</v>
      </c>
      <c r="K130" s="122">
        <v>1163.93666745164</v>
      </c>
      <c r="L130" s="122">
        <v>1243.7243631901254</v>
      </c>
      <c r="M130" s="122">
        <v>1155.639302218945</v>
      </c>
      <c r="N130" s="122">
        <v>1188.2395781655207</v>
      </c>
      <c r="O130" s="122">
        <v>1160.8078308825282</v>
      </c>
      <c r="P130" s="122">
        <v>1064.0914565737685</v>
      </c>
      <c r="Q130" s="122">
        <v>1013.5803038721007</v>
      </c>
      <c r="R130" s="122">
        <v>1101.0047466181099</v>
      </c>
      <c r="S130" s="122">
        <v>1085.4147538635934</v>
      </c>
      <c r="T130" s="122">
        <v>1067.4657483518147</v>
      </c>
      <c r="U130" s="122">
        <v>1071.0536848568772</v>
      </c>
      <c r="V130" s="122">
        <v>1020.2136108846357</v>
      </c>
      <c r="W130" s="122">
        <v>1058.4960707939222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1445.5431167190682</v>
      </c>
      <c r="D131" s="98">
        <v>1479.1524523944679</v>
      </c>
      <c r="E131" s="98">
        <v>1351.2172938083072</v>
      </c>
      <c r="F131" s="98">
        <v>1357.9560430955471</v>
      </c>
      <c r="G131" s="98">
        <v>1458.8812281055493</v>
      </c>
      <c r="H131" s="98">
        <v>1507.0657245653017</v>
      </c>
      <c r="I131" s="98">
        <v>1252.825588040811</v>
      </c>
      <c r="J131" s="98">
        <v>1179.313755169125</v>
      </c>
      <c r="K131" s="98">
        <v>1133.8062050172034</v>
      </c>
      <c r="L131" s="98">
        <v>1222.8472886733712</v>
      </c>
      <c r="M131" s="98">
        <v>1153.1173603597656</v>
      </c>
      <c r="N131" s="98">
        <v>1185.8087605562935</v>
      </c>
      <c r="O131" s="98">
        <v>1156.8164553734646</v>
      </c>
      <c r="P131" s="98">
        <v>1044.2373459579569</v>
      </c>
      <c r="Q131" s="98">
        <v>998.45226354574493</v>
      </c>
      <c r="R131" s="98">
        <v>1089.7374272723132</v>
      </c>
      <c r="S131" s="98">
        <v>1078.05826007989</v>
      </c>
      <c r="T131" s="98">
        <v>1053.9082323175196</v>
      </c>
      <c r="U131" s="98">
        <v>1071.0536848568772</v>
      </c>
      <c r="V131" s="98">
        <v>1020.2136108846357</v>
      </c>
      <c r="W131" s="98">
        <v>1043.0330877055267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1833.463280200122</v>
      </c>
      <c r="D135" s="101">
        <v>1792.7645763375638</v>
      </c>
      <c r="E135" s="101">
        <v>1760.7232476387865</v>
      </c>
      <c r="F135" s="101">
        <v>1730.0474559795678</v>
      </c>
      <c r="G135" s="101">
        <v>0</v>
      </c>
      <c r="H135" s="101">
        <v>1713.3247866943063</v>
      </c>
      <c r="I135" s="101">
        <v>1642.6072517810828</v>
      </c>
      <c r="J135" s="101">
        <v>1592.6982505968047</v>
      </c>
      <c r="K135" s="101">
        <v>1514.1176953473209</v>
      </c>
      <c r="L135" s="101">
        <v>1591.3203880908798</v>
      </c>
      <c r="M135" s="101">
        <v>1451.346395438585</v>
      </c>
      <c r="N135" s="101">
        <v>1484.6735945459188</v>
      </c>
      <c r="O135" s="101">
        <v>1407.4230972897726</v>
      </c>
      <c r="P135" s="101">
        <v>1268.6455219469594</v>
      </c>
      <c r="Q135" s="101">
        <v>1243.1534966602767</v>
      </c>
      <c r="R135" s="101">
        <v>1334.1275705636365</v>
      </c>
      <c r="S135" s="101">
        <v>1308.7846560233163</v>
      </c>
      <c r="T135" s="101">
        <v>1228.3062646627263</v>
      </c>
      <c r="U135" s="101">
        <v>0</v>
      </c>
      <c r="V135" s="101">
        <v>0</v>
      </c>
      <c r="W135" s="101">
        <v>1278.3243005207389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1070.605801240951</v>
      </c>
      <c r="D139" s="122">
        <v>939.64440006861378</v>
      </c>
      <c r="E139" s="122">
        <v>911.76200640225989</v>
      </c>
      <c r="F139" s="122">
        <v>911.11046088149874</v>
      </c>
      <c r="G139" s="122">
        <v>836.00856063451363</v>
      </c>
      <c r="H139" s="122">
        <v>884.29141811554757</v>
      </c>
      <c r="I139" s="122">
        <v>753.54584535243703</v>
      </c>
      <c r="J139" s="122">
        <v>748.16469497506398</v>
      </c>
      <c r="K139" s="122">
        <v>682.72946068720728</v>
      </c>
      <c r="L139" s="122">
        <v>754.53645561802443</v>
      </c>
      <c r="M139" s="122">
        <v>702.17580955367487</v>
      </c>
      <c r="N139" s="122">
        <v>687.0463254367944</v>
      </c>
      <c r="O139" s="122">
        <v>663.22077333371283</v>
      </c>
      <c r="P139" s="122">
        <v>671.96706904538178</v>
      </c>
      <c r="Q139" s="122">
        <v>697.60166687317144</v>
      </c>
      <c r="R139" s="122">
        <v>782.41177851563918</v>
      </c>
      <c r="S139" s="122">
        <v>719.28095131827888</v>
      </c>
      <c r="T139" s="122">
        <v>663.48578381834534</v>
      </c>
      <c r="U139" s="122">
        <v>683.23210469228161</v>
      </c>
      <c r="V139" s="122">
        <v>606.06920557494186</v>
      </c>
      <c r="W139" s="122">
        <v>653.27339094496665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1609.1098477854227</v>
      </c>
      <c r="D140" s="98">
        <v>0</v>
      </c>
      <c r="E140" s="98">
        <v>1177.4106718344788</v>
      </c>
      <c r="F140" s="98">
        <v>1255.452868102434</v>
      </c>
      <c r="G140" s="98">
        <v>1018.300087371776</v>
      </c>
      <c r="H140" s="98">
        <v>1091.2721383331786</v>
      </c>
      <c r="I140" s="98">
        <v>732.67432597203492</v>
      </c>
      <c r="J140" s="98">
        <v>970.10048957319646</v>
      </c>
      <c r="K140" s="98">
        <v>842.98324164723203</v>
      </c>
      <c r="L140" s="98">
        <v>1000.7607177432154</v>
      </c>
      <c r="M140" s="98">
        <v>978.52390075576079</v>
      </c>
      <c r="N140" s="98">
        <v>771.95397909969745</v>
      </c>
      <c r="O140" s="98">
        <v>727.46528084764088</v>
      </c>
      <c r="P140" s="98">
        <v>812.97323397030198</v>
      </c>
      <c r="Q140" s="98">
        <v>848.0150382214664</v>
      </c>
      <c r="R140" s="98">
        <v>1059.1541769929379</v>
      </c>
      <c r="S140" s="98">
        <v>1045.4020095414139</v>
      </c>
      <c r="T140" s="98">
        <v>903.00831003358701</v>
      </c>
      <c r="U140" s="98">
        <v>1069.1396044562239</v>
      </c>
      <c r="V140" s="98">
        <v>795.90557990759407</v>
      </c>
      <c r="W140" s="98">
        <v>843.43966473336491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1035.2860489925511</v>
      </c>
      <c r="D141" s="33">
        <v>939.64440006861378</v>
      </c>
      <c r="E141" s="33">
        <v>881.297858098407</v>
      </c>
      <c r="F141" s="33">
        <v>874.03292782181734</v>
      </c>
      <c r="G141" s="33">
        <v>815.47094080224679</v>
      </c>
      <c r="H141" s="33">
        <v>862.07722759044634</v>
      </c>
      <c r="I141" s="33">
        <v>756.07496767687689</v>
      </c>
      <c r="J141" s="33">
        <v>708.31256442275981</v>
      </c>
      <c r="K141" s="33">
        <v>650.80846464172873</v>
      </c>
      <c r="L141" s="33">
        <v>708.82992566305199</v>
      </c>
      <c r="M141" s="33">
        <v>663.53239930357722</v>
      </c>
      <c r="N141" s="33">
        <v>679.45833622310693</v>
      </c>
      <c r="O141" s="33">
        <v>650.88908020570966</v>
      </c>
      <c r="P141" s="33">
        <v>603.73827956558159</v>
      </c>
      <c r="Q141" s="33">
        <v>623.87557723198279</v>
      </c>
      <c r="R141" s="33">
        <v>685.52156594119435</v>
      </c>
      <c r="S141" s="33">
        <v>665.64750751801819</v>
      </c>
      <c r="T141" s="33">
        <v>627.00733300877198</v>
      </c>
      <c r="U141" s="33">
        <v>658.94422009175389</v>
      </c>
      <c r="V141" s="33">
        <v>604.99335511994639</v>
      </c>
      <c r="W141" s="33">
        <v>652.46164851868218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0</v>
      </c>
      <c r="S147" s="98">
        <f>IF(RES_hhdet_in_fec!S147=0,0,RES_hhdet_in_fec!S147*1000*11630/RES_hhdet_in_new!S145)</f>
        <v>0</v>
      </c>
      <c r="T147" s="98">
        <f>IF(RES_hhdet_in_fec!T147=0,0,RES_hhdet_in_fec!T147*1000*11630/RES_hhdet_in_new!T145)</f>
        <v>0</v>
      </c>
      <c r="U147" s="98">
        <f>IF(RES_hhdet_in_fec!U147=0,0,RES_hhdet_in_fec!U147*1000*11630/RES_hhdet_in_new!U145)</f>
        <v>0</v>
      </c>
      <c r="V147" s="98">
        <f>IF(RES_hhdet_in_fec!V147=0,0,RES_hhdet_in_fec!V147*1000*11630/RES_hhdet_in_new!V145)</f>
        <v>0</v>
      </c>
      <c r="W147" s="98">
        <f>IF(RES_hhdet_in_fec!W147=0,0,RES_hhdet_in_fec!W147*1000*11630/RES_hhdet_in_new!W145)</f>
        <v>0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17605.915653690136</v>
      </c>
      <c r="D161" s="117">
        <f t="shared" si="54"/>
        <v>15935.692451930518</v>
      </c>
      <c r="E161" s="117">
        <f t="shared" si="54"/>
        <v>15340.352552378688</v>
      </c>
      <c r="F161" s="117">
        <f t="shared" si="54"/>
        <v>14894.139744179343</v>
      </c>
      <c r="G161" s="117">
        <f t="shared" si="54"/>
        <v>14276.46658669249</v>
      </c>
      <c r="H161" s="117">
        <f t="shared" si="54"/>
        <v>13159.479527284238</v>
      </c>
      <c r="I161" s="117">
        <f t="shared" si="54"/>
        <v>15335.715410214867</v>
      </c>
      <c r="J161" s="117">
        <f t="shared" si="54"/>
        <v>14857.123894264781</v>
      </c>
      <c r="K161" s="117">
        <f t="shared" si="54"/>
        <v>14488.563705440682</v>
      </c>
      <c r="L161" s="117">
        <f t="shared" si="54"/>
        <v>16626.582704600791</v>
      </c>
      <c r="M161" s="117">
        <f t="shared" si="54"/>
        <v>13848.178253519633</v>
      </c>
      <c r="N161" s="117">
        <f t="shared" si="54"/>
        <v>13624.072711878702</v>
      </c>
      <c r="O161" s="117">
        <f t="shared" si="54"/>
        <v>12806.894224571914</v>
      </c>
      <c r="P161" s="117">
        <f t="shared" si="54"/>
        <v>11606.76672544268</v>
      </c>
      <c r="Q161" s="117">
        <f t="shared" si="54"/>
        <v>10726.273068133349</v>
      </c>
      <c r="R161" s="117">
        <f t="shared" ref="R161:V161" si="55">R162+R164+R166+R175</f>
        <v>10907.041803533033</v>
      </c>
      <c r="S161" s="117">
        <f t="shared" si="55"/>
        <v>10003.235015453693</v>
      </c>
      <c r="T161" s="117">
        <f t="shared" si="55"/>
        <v>11152.766802916827</v>
      </c>
      <c r="U161" s="117">
        <f t="shared" si="55"/>
        <v>8948.0165365546545</v>
      </c>
      <c r="V161" s="117">
        <f t="shared" si="55"/>
        <v>7898.7157710538659</v>
      </c>
      <c r="W161" s="117">
        <f t="shared" ref="W161" si="56">W162+W164+W166+W175</f>
        <v>7671.077525775564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14702.140454546061</v>
      </c>
      <c r="D162" s="122">
        <f t="shared" si="57"/>
        <v>13203.162968168293</v>
      </c>
      <c r="E162" s="122">
        <f t="shared" si="57"/>
        <v>12667.807864692213</v>
      </c>
      <c r="F162" s="122">
        <f t="shared" si="57"/>
        <v>12252.341481638228</v>
      </c>
      <c r="G162" s="122">
        <f t="shared" si="57"/>
        <v>11744.181577123991</v>
      </c>
      <c r="H162" s="122">
        <f t="shared" si="57"/>
        <v>10561.243517782026</v>
      </c>
      <c r="I162" s="122">
        <f t="shared" si="57"/>
        <v>12938.877267095017</v>
      </c>
      <c r="J162" s="122">
        <f t="shared" si="57"/>
        <v>12515.547937146304</v>
      </c>
      <c r="K162" s="122">
        <f t="shared" si="57"/>
        <v>12290.828653083832</v>
      </c>
      <c r="L162" s="122">
        <f t="shared" si="57"/>
        <v>14279.07292061077</v>
      </c>
      <c r="M162" s="122">
        <f t="shared" si="57"/>
        <v>11693.684789292238</v>
      </c>
      <c r="N162" s="122">
        <f t="shared" si="57"/>
        <v>11451.177499312615</v>
      </c>
      <c r="O162" s="122">
        <f t="shared" si="57"/>
        <v>10735.062898801123</v>
      </c>
      <c r="P162" s="122">
        <f t="shared" si="57"/>
        <v>9664.824463589146</v>
      </c>
      <c r="Q162" s="122">
        <f t="shared" si="57"/>
        <v>8784.1946146102691</v>
      </c>
      <c r="R162" s="122">
        <f t="shared" si="57"/>
        <v>8788.9400121053186</v>
      </c>
      <c r="S162" s="122">
        <f t="shared" si="57"/>
        <v>7973.5756875144616</v>
      </c>
      <c r="T162" s="122">
        <f t="shared" si="57"/>
        <v>9258.6134876286706</v>
      </c>
      <c r="U162" s="122">
        <f t="shared" si="57"/>
        <v>6966.5245930367309</v>
      </c>
      <c r="V162" s="122">
        <f t="shared" si="57"/>
        <v>6089.604880698641</v>
      </c>
      <c r="W162" s="122">
        <f t="shared" si="57"/>
        <v>5736.51306372608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14702.140454546061</v>
      </c>
      <c r="D163" s="33">
        <v>13203.162968168293</v>
      </c>
      <c r="E163" s="33">
        <v>12667.807864692213</v>
      </c>
      <c r="F163" s="33">
        <v>12252.341481638228</v>
      </c>
      <c r="G163" s="33">
        <v>11744.181577123991</v>
      </c>
      <c r="H163" s="33">
        <v>10561.243517782026</v>
      </c>
      <c r="I163" s="33">
        <v>12938.877267095017</v>
      </c>
      <c r="J163" s="33">
        <v>12515.547937146304</v>
      </c>
      <c r="K163" s="33">
        <v>12290.828653083832</v>
      </c>
      <c r="L163" s="33">
        <v>14279.07292061077</v>
      </c>
      <c r="M163" s="33">
        <v>11693.684789292238</v>
      </c>
      <c r="N163" s="33">
        <v>11451.177499312615</v>
      </c>
      <c r="O163" s="33">
        <v>10735.062898801123</v>
      </c>
      <c r="P163" s="33">
        <v>9664.824463589146</v>
      </c>
      <c r="Q163" s="33">
        <v>8784.1946146102691</v>
      </c>
      <c r="R163" s="33">
        <v>8788.9400121053186</v>
      </c>
      <c r="S163" s="33">
        <v>7973.5756875144616</v>
      </c>
      <c r="T163" s="33">
        <v>9258.6134876286706</v>
      </c>
      <c r="U163" s="33">
        <v>6966.5245930367309</v>
      </c>
      <c r="V163" s="33">
        <v>6089.604880698641</v>
      </c>
      <c r="W163" s="33">
        <v>5736.51306372608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0.13117948427021353</v>
      </c>
      <c r="D164" s="122">
        <f t="shared" si="58"/>
        <v>0.12050735604644033</v>
      </c>
      <c r="E164" s="122">
        <f t="shared" si="58"/>
        <v>0.19545391300043927</v>
      </c>
      <c r="F164" s="122">
        <f t="shared" si="58"/>
        <v>0.28221793441034215</v>
      </c>
      <c r="G164" s="122">
        <f t="shared" si="58"/>
        <v>0.44232892031539633</v>
      </c>
      <c r="H164" s="122">
        <f t="shared" si="58"/>
        <v>0.5459974142769477</v>
      </c>
      <c r="I164" s="122">
        <f t="shared" si="58"/>
        <v>0.68047421925949403</v>
      </c>
      <c r="J164" s="122">
        <f t="shared" si="58"/>
        <v>0.78227993471290136</v>
      </c>
      <c r="K164" s="122">
        <f t="shared" si="58"/>
        <v>0.84244218097357038</v>
      </c>
      <c r="L164" s="122">
        <f t="shared" si="58"/>
        <v>1.7077414334270662</v>
      </c>
      <c r="M164" s="122">
        <f t="shared" si="58"/>
        <v>0.84648469111978208</v>
      </c>
      <c r="N164" s="122">
        <f t="shared" si="58"/>
        <v>1.0790283888522425</v>
      </c>
      <c r="O164" s="122">
        <f t="shared" si="58"/>
        <v>1.1013860090476288</v>
      </c>
      <c r="P164" s="122">
        <f t="shared" si="58"/>
        <v>1.3633640905665649</v>
      </c>
      <c r="Q164" s="122">
        <f t="shared" si="58"/>
        <v>1.300266660086643</v>
      </c>
      <c r="R164" s="122">
        <f t="shared" si="58"/>
        <v>1.4954454260293779</v>
      </c>
      <c r="S164" s="122">
        <f t="shared" si="58"/>
        <v>1.6406721665003128</v>
      </c>
      <c r="T164" s="122">
        <f t="shared" si="58"/>
        <v>2.3471872197608006</v>
      </c>
      <c r="U164" s="122">
        <f t="shared" si="58"/>
        <v>1.6973441257437085</v>
      </c>
      <c r="V164" s="122">
        <f t="shared" si="58"/>
        <v>1.9278864315607838</v>
      </c>
      <c r="W164" s="122">
        <f t="shared" si="58"/>
        <v>2.912792175001611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0.13117948427021353</v>
      </c>
      <c r="D165" s="98">
        <f>IF(RES_hhdet_in_fec!D165=0,0,RES_hhdet_in_fec!D165*1000*11630/RES_hhdet_in_new!D163)</f>
        <v>0.12050735604644033</v>
      </c>
      <c r="E165" s="98">
        <f>IF(RES_hhdet_in_fec!E165=0,0,RES_hhdet_in_fec!E165*1000*11630/RES_hhdet_in_new!E163)</f>
        <v>0.19545391300043927</v>
      </c>
      <c r="F165" s="98">
        <f>IF(RES_hhdet_in_fec!F165=0,0,RES_hhdet_in_fec!F165*1000*11630/RES_hhdet_in_new!F163)</f>
        <v>0.28221793441034215</v>
      </c>
      <c r="G165" s="98">
        <f>IF(RES_hhdet_in_fec!G165=0,0,RES_hhdet_in_fec!G165*1000*11630/RES_hhdet_in_new!G163)</f>
        <v>0.44232892031539633</v>
      </c>
      <c r="H165" s="98">
        <f>IF(RES_hhdet_in_fec!H165=0,0,RES_hhdet_in_fec!H165*1000*11630/RES_hhdet_in_new!H163)</f>
        <v>0.5459974142769477</v>
      </c>
      <c r="I165" s="98">
        <f>IF(RES_hhdet_in_fec!I165=0,0,RES_hhdet_in_fec!I165*1000*11630/RES_hhdet_in_new!I163)</f>
        <v>0.68047421925949403</v>
      </c>
      <c r="J165" s="98">
        <f>IF(RES_hhdet_in_fec!J165=0,0,RES_hhdet_in_fec!J165*1000*11630/RES_hhdet_in_new!J163)</f>
        <v>0.78227993471290136</v>
      </c>
      <c r="K165" s="98">
        <f>IF(RES_hhdet_in_fec!K165=0,0,RES_hhdet_in_fec!K165*1000*11630/RES_hhdet_in_new!K163)</f>
        <v>0.84244218097357038</v>
      </c>
      <c r="L165" s="98">
        <f>IF(RES_hhdet_in_fec!L165=0,0,RES_hhdet_in_fec!L165*1000*11630/RES_hhdet_in_new!L163)</f>
        <v>1.7077414334270662</v>
      </c>
      <c r="M165" s="98">
        <f>IF(RES_hhdet_in_fec!M165=0,0,RES_hhdet_in_fec!M165*1000*11630/RES_hhdet_in_new!M163)</f>
        <v>0.84648469111978208</v>
      </c>
      <c r="N165" s="98">
        <f>IF(RES_hhdet_in_fec!N165=0,0,RES_hhdet_in_fec!N165*1000*11630/RES_hhdet_in_new!N163)</f>
        <v>1.0790283888522425</v>
      </c>
      <c r="O165" s="98">
        <f>IF(RES_hhdet_in_fec!O165=0,0,RES_hhdet_in_fec!O165*1000*11630/RES_hhdet_in_new!O163)</f>
        <v>1.1013860090476288</v>
      </c>
      <c r="P165" s="98">
        <f>IF(RES_hhdet_in_fec!P165=0,0,RES_hhdet_in_fec!P165*1000*11630/RES_hhdet_in_new!P163)</f>
        <v>1.3633640905665649</v>
      </c>
      <c r="Q165" s="98">
        <f>IF(RES_hhdet_in_fec!Q165=0,0,RES_hhdet_in_fec!Q165*1000*11630/RES_hhdet_in_new!Q163)</f>
        <v>1.300266660086643</v>
      </c>
      <c r="R165" s="98">
        <f>IF(RES_hhdet_in_fec!R165=0,0,RES_hhdet_in_fec!R165*1000*11630/RES_hhdet_in_new!R163)</f>
        <v>1.4954454260293779</v>
      </c>
      <c r="S165" s="98">
        <f>IF(RES_hhdet_in_fec!S165=0,0,RES_hhdet_in_fec!S165*1000*11630/RES_hhdet_in_new!S163)</f>
        <v>1.6406721665003128</v>
      </c>
      <c r="T165" s="98">
        <f>IF(RES_hhdet_in_fec!T165=0,0,RES_hhdet_in_fec!T165*1000*11630/RES_hhdet_in_new!T163)</f>
        <v>2.3471872197608006</v>
      </c>
      <c r="U165" s="98">
        <f>IF(RES_hhdet_in_fec!U165=0,0,RES_hhdet_in_fec!U165*1000*11630/RES_hhdet_in_new!U163)</f>
        <v>1.6973441257437085</v>
      </c>
      <c r="V165" s="98">
        <f>IF(RES_hhdet_in_fec!V165=0,0,RES_hhdet_in_fec!V165*1000*11630/RES_hhdet_in_new!V163)</f>
        <v>1.9278864315607838</v>
      </c>
      <c r="W165" s="98">
        <f>IF(RES_hhdet_in_fec!W165=0,0,RES_hhdet_in_fec!W165*1000*11630/RES_hhdet_in_new!W163)</f>
        <v>2.912792175001611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1833.4632802001217</v>
      </c>
      <c r="D166" s="122">
        <v>1792.7645763375633</v>
      </c>
      <c r="E166" s="122">
        <v>1760.723247638786</v>
      </c>
      <c r="F166" s="122">
        <v>1730.0474559795675</v>
      </c>
      <c r="G166" s="122">
        <v>1695.7759781762811</v>
      </c>
      <c r="H166" s="122">
        <v>1713.3247866943063</v>
      </c>
      <c r="I166" s="122">
        <v>1642.6072517810833</v>
      </c>
      <c r="J166" s="122">
        <v>1592.6982505968042</v>
      </c>
      <c r="K166" s="122">
        <v>1514.1176953473203</v>
      </c>
      <c r="L166" s="122">
        <v>1591.3203880908798</v>
      </c>
      <c r="M166" s="122">
        <v>1451.346395438585</v>
      </c>
      <c r="N166" s="122">
        <v>1484.6735945459191</v>
      </c>
      <c r="O166" s="122">
        <v>1407.4230972897724</v>
      </c>
      <c r="P166" s="122">
        <v>1268.6455219469597</v>
      </c>
      <c r="Q166" s="122">
        <v>1243.1534966602769</v>
      </c>
      <c r="R166" s="122">
        <v>1334.1275705636365</v>
      </c>
      <c r="S166" s="122">
        <v>1308.7846560233168</v>
      </c>
      <c r="T166" s="122">
        <v>1228.3062646627266</v>
      </c>
      <c r="U166" s="122">
        <v>1296.4901170105823</v>
      </c>
      <c r="V166" s="122">
        <v>1201.1496600305557</v>
      </c>
      <c r="W166" s="122">
        <v>1278.3243005207387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1833.4632802001217</v>
      </c>
      <c r="D171" s="101">
        <v>1792.7645763375633</v>
      </c>
      <c r="E171" s="101">
        <v>1760.723247638786</v>
      </c>
      <c r="F171" s="101">
        <v>1730.0474559795675</v>
      </c>
      <c r="G171" s="101">
        <v>1695.7759781762811</v>
      </c>
      <c r="H171" s="101">
        <v>1713.3247866943063</v>
      </c>
      <c r="I171" s="101">
        <v>1642.6072517810833</v>
      </c>
      <c r="J171" s="101">
        <v>1592.6982505968042</v>
      </c>
      <c r="K171" s="101">
        <v>1514.1176953473203</v>
      </c>
      <c r="L171" s="101">
        <v>1591.3203880908798</v>
      </c>
      <c r="M171" s="101">
        <v>1451.346395438585</v>
      </c>
      <c r="N171" s="101">
        <v>1484.6735945459191</v>
      </c>
      <c r="O171" s="101">
        <v>1407.4230972897724</v>
      </c>
      <c r="P171" s="101">
        <v>1268.6455219469597</v>
      </c>
      <c r="Q171" s="101">
        <v>1243.1534966602769</v>
      </c>
      <c r="R171" s="101">
        <v>1334.1275705636365</v>
      </c>
      <c r="S171" s="101">
        <v>1308.7846560233168</v>
      </c>
      <c r="T171" s="101">
        <v>1228.3062646627266</v>
      </c>
      <c r="U171" s="101">
        <v>1296.4901170105823</v>
      </c>
      <c r="V171" s="101">
        <v>1201.1496600305557</v>
      </c>
      <c r="W171" s="101">
        <v>1278.3243005207387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1070.1807394596849</v>
      </c>
      <c r="D175" s="122">
        <v>939.64440006861355</v>
      </c>
      <c r="E175" s="122">
        <v>911.62598613469004</v>
      </c>
      <c r="F175" s="122">
        <v>911.46858862713714</v>
      </c>
      <c r="G175" s="122">
        <v>836.06670247190311</v>
      </c>
      <c r="H175" s="122">
        <v>884.36522539362943</v>
      </c>
      <c r="I175" s="122">
        <v>753.55041711950798</v>
      </c>
      <c r="J175" s="122">
        <v>748.09542658695989</v>
      </c>
      <c r="K175" s="122">
        <v>682.77491482855407</v>
      </c>
      <c r="L175" s="122">
        <v>754.48165446571147</v>
      </c>
      <c r="M175" s="122">
        <v>702.30058409769208</v>
      </c>
      <c r="N175" s="122">
        <v>687.1425896313159</v>
      </c>
      <c r="O175" s="122">
        <v>663.30684247196882</v>
      </c>
      <c r="P175" s="122">
        <v>671.93337581600895</v>
      </c>
      <c r="Q175" s="122">
        <v>697.62469020271612</v>
      </c>
      <c r="R175" s="122">
        <v>782.47877543804941</v>
      </c>
      <c r="S175" s="122">
        <v>719.23399974941219</v>
      </c>
      <c r="T175" s="122">
        <v>663.49986340567</v>
      </c>
      <c r="U175" s="122">
        <v>683.30448238159784</v>
      </c>
      <c r="V175" s="122">
        <v>606.03334389310874</v>
      </c>
      <c r="W175" s="122">
        <v>653.32736935374419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1609.1098477854223</v>
      </c>
      <c r="D176" s="98">
        <v>0</v>
      </c>
      <c r="E176" s="98">
        <v>1177.4106718344788</v>
      </c>
      <c r="F176" s="98">
        <v>1255.4528681024337</v>
      </c>
      <c r="G176" s="98">
        <v>1018.3000873717758</v>
      </c>
      <c r="H176" s="98">
        <v>1091.2721383331784</v>
      </c>
      <c r="I176" s="98">
        <v>732.67432597203481</v>
      </c>
      <c r="J176" s="98">
        <v>970.10048957319646</v>
      </c>
      <c r="K176" s="98">
        <v>842.98324164723192</v>
      </c>
      <c r="L176" s="98">
        <v>1000.7607177432154</v>
      </c>
      <c r="M176" s="98">
        <v>978.52390075576079</v>
      </c>
      <c r="N176" s="98">
        <v>771.95397909969745</v>
      </c>
      <c r="O176" s="98">
        <v>727.46528084764122</v>
      </c>
      <c r="P176" s="98">
        <v>812.97323397030198</v>
      </c>
      <c r="Q176" s="98">
        <v>848.0150382214664</v>
      </c>
      <c r="R176" s="98">
        <v>1059.1541769929377</v>
      </c>
      <c r="S176" s="98">
        <v>1045.4020095414139</v>
      </c>
      <c r="T176" s="98">
        <v>903.00831003358724</v>
      </c>
      <c r="U176" s="98">
        <v>1069.1396044562241</v>
      </c>
      <c r="V176" s="98">
        <v>795.90557990759385</v>
      </c>
      <c r="W176" s="98">
        <v>843.43966473336479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1035.2860489925508</v>
      </c>
      <c r="D177" s="33">
        <v>939.64440006861355</v>
      </c>
      <c r="E177" s="33">
        <v>881.29785809840712</v>
      </c>
      <c r="F177" s="33">
        <v>874.03292782181722</v>
      </c>
      <c r="G177" s="33">
        <v>815.47094080224667</v>
      </c>
      <c r="H177" s="33">
        <v>862.07722759044645</v>
      </c>
      <c r="I177" s="33">
        <v>756.07496767687689</v>
      </c>
      <c r="J177" s="33">
        <v>708.31256442275969</v>
      </c>
      <c r="K177" s="33">
        <v>650.80846464172873</v>
      </c>
      <c r="L177" s="33">
        <v>708.82992566305211</v>
      </c>
      <c r="M177" s="33">
        <v>663.53239930357722</v>
      </c>
      <c r="N177" s="33">
        <v>679.45833622310681</v>
      </c>
      <c r="O177" s="33">
        <v>650.88908020570966</v>
      </c>
      <c r="P177" s="33">
        <v>603.73827956558148</v>
      </c>
      <c r="Q177" s="33">
        <v>623.87557723198256</v>
      </c>
      <c r="R177" s="33">
        <v>685.52156594119435</v>
      </c>
      <c r="S177" s="33">
        <v>665.64750751801796</v>
      </c>
      <c r="T177" s="33">
        <v>627.00733300877198</v>
      </c>
      <c r="U177" s="33">
        <v>658.94422009175389</v>
      </c>
      <c r="V177" s="33">
        <v>604.9933551199465</v>
      </c>
      <c r="W177" s="33">
        <v>652.46164851868218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10212.103302488753</v>
      </c>
      <c r="D3" s="117">
        <f t="shared" si="0"/>
        <v>12032.922315070671</v>
      </c>
      <c r="E3" s="117">
        <f t="shared" si="0"/>
        <v>8986.3537600707841</v>
      </c>
      <c r="F3" s="117">
        <f t="shared" si="0"/>
        <v>12584.04690739051</v>
      </c>
      <c r="G3" s="117">
        <f t="shared" si="0"/>
        <v>11648.260392885953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9764.7861120460711</v>
      </c>
      <c r="M3" s="117">
        <f t="shared" si="0"/>
        <v>11392.040985775051</v>
      </c>
      <c r="N3" s="117">
        <f t="shared" si="0"/>
        <v>10499.47701404391</v>
      </c>
      <c r="O3" s="117">
        <f t="shared" si="0"/>
        <v>10917.598654985857</v>
      </c>
      <c r="P3" s="117">
        <f t="shared" si="0"/>
        <v>10691.627874794121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8489.4242930706168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8429.1774144795727</v>
      </c>
      <c r="D4" s="122">
        <f t="shared" si="3"/>
        <v>10086.185053595069</v>
      </c>
      <c r="E4" s="122">
        <f t="shared" si="3"/>
        <v>7435.1961609145683</v>
      </c>
      <c r="F4" s="122">
        <f t="shared" si="3"/>
        <v>10591.38362197254</v>
      </c>
      <c r="G4" s="122">
        <f t="shared" si="3"/>
        <v>9788.5015427265553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8344.5679403548766</v>
      </c>
      <c r="M4" s="122">
        <f t="shared" si="3"/>
        <v>9731.5136695020265</v>
      </c>
      <c r="N4" s="122">
        <f t="shared" si="3"/>
        <v>8858.5217597852497</v>
      </c>
      <c r="O4" s="122">
        <f t="shared" si="3"/>
        <v>9219.2057021960318</v>
      </c>
      <c r="P4" s="122">
        <f t="shared" si="3"/>
        <v>9050.1043993206495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6854.9986355483443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8351.9322387583416</v>
      </c>
      <c r="D5" s="98">
        <v>9995.7446292495624</v>
      </c>
      <c r="E5" s="98">
        <v>7369.9228925651614</v>
      </c>
      <c r="F5" s="98">
        <v>10499.877988550479</v>
      </c>
      <c r="G5" s="98">
        <v>9705.8635468637985</v>
      </c>
      <c r="H5" s="98">
        <v>0</v>
      </c>
      <c r="I5" s="98">
        <v>0</v>
      </c>
      <c r="J5" s="98">
        <v>0</v>
      </c>
      <c r="K5" s="98">
        <v>0</v>
      </c>
      <c r="L5" s="98">
        <v>8279.0504307723895</v>
      </c>
      <c r="M5" s="98">
        <v>9656.0025719646746</v>
      </c>
      <c r="N5" s="98">
        <v>8790.3508484065787</v>
      </c>
      <c r="O5" s="98">
        <v>9148.8377782765128</v>
      </c>
      <c r="P5" s="98">
        <v>8981.4503086663426</v>
      </c>
      <c r="Q5" s="98">
        <v>0</v>
      </c>
      <c r="R5" s="98">
        <v>0</v>
      </c>
      <c r="S5" s="98">
        <v>0</v>
      </c>
      <c r="T5" s="98">
        <v>0</v>
      </c>
      <c r="U5" s="98">
        <v>6804.2572223754214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77.245175721231547</v>
      </c>
      <c r="D6" s="98">
        <v>90.440424345506258</v>
      </c>
      <c r="E6" s="98">
        <v>65.273268349406706</v>
      </c>
      <c r="F6" s="98">
        <v>91.50563342206118</v>
      </c>
      <c r="G6" s="98">
        <v>82.637995862757236</v>
      </c>
      <c r="H6" s="98">
        <v>0</v>
      </c>
      <c r="I6" s="98">
        <v>0</v>
      </c>
      <c r="J6" s="98">
        <v>0</v>
      </c>
      <c r="K6" s="98">
        <v>0</v>
      </c>
      <c r="L6" s="98">
        <v>65.517509582487705</v>
      </c>
      <c r="M6" s="98">
        <v>75.511097537351972</v>
      </c>
      <c r="N6" s="98">
        <v>68.170911378670098</v>
      </c>
      <c r="O6" s="98">
        <v>70.367923919518091</v>
      </c>
      <c r="P6" s="98">
        <v>68.654090654307126</v>
      </c>
      <c r="Q6" s="98">
        <v>0</v>
      </c>
      <c r="R6" s="98">
        <v>0</v>
      </c>
      <c r="S6" s="98">
        <v>0</v>
      </c>
      <c r="T6" s="98">
        <v>0</v>
      </c>
      <c r="U6" s="98">
        <v>50.741413172923316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0.44595888140251794</v>
      </c>
      <c r="E7" s="122">
        <f t="shared" si="6"/>
        <v>0</v>
      </c>
      <c r="F7" s="122">
        <f t="shared" si="6"/>
        <v>1.0760632685207965</v>
      </c>
      <c r="G7" s="122">
        <f t="shared" si="6"/>
        <v>1.5472035010694123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3.9767547713932547</v>
      </c>
      <c r="M7" s="122">
        <f t="shared" si="6"/>
        <v>0.42948207805191541</v>
      </c>
      <c r="N7" s="122">
        <f t="shared" si="6"/>
        <v>1.9426257797013291</v>
      </c>
      <c r="O7" s="122">
        <f t="shared" si="6"/>
        <v>3.2169703177839923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0.44595888140251794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1.0760632685207965</v>
      </c>
      <c r="G8" s="98">
        <f>IF(RES_hhdet_in_tes!G8=0,0,RES_hhdet_in_tes!G8*1000*11630/RES_hhdet_in_new!G5)</f>
        <v>1.5472035010694123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3.9767547713932547</v>
      </c>
      <c r="M8" s="98">
        <f>IF(RES_hhdet_in_tes!M8=0,0,RES_hhdet_in_tes!M8*1000*11630/RES_hhdet_in_new!M5)</f>
        <v>0.42948207805191541</v>
      </c>
      <c r="N8" s="98">
        <f>IF(RES_hhdet_in_tes!N8=0,0,RES_hhdet_in_tes!N8*1000*11630/RES_hhdet_in_new!N5)</f>
        <v>1.9426257797013291</v>
      </c>
      <c r="O8" s="98">
        <f>IF(RES_hhdet_in_tes!O8=0,0,RES_hhdet_in_tes!O8*1000*11630/RES_hhdet_in_new!O5)</f>
        <v>3.2169703177839923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1003.4643225742271</v>
      </c>
      <c r="D9" s="122">
        <v>1247.6901789738586</v>
      </c>
      <c r="E9" s="122">
        <v>902.27748927737548</v>
      </c>
      <c r="F9" s="122">
        <v>1320.7519502475543</v>
      </c>
      <c r="G9" s="122">
        <v>1239.7877337171203</v>
      </c>
      <c r="H9" s="122">
        <v>0</v>
      </c>
      <c r="I9" s="122">
        <v>0</v>
      </c>
      <c r="J9" s="122">
        <v>0</v>
      </c>
      <c r="K9" s="122">
        <v>0</v>
      </c>
      <c r="L9" s="122">
        <v>906.15871207490159</v>
      </c>
      <c r="M9" s="122">
        <v>1122.0567817863709</v>
      </c>
      <c r="N9" s="122">
        <v>1103.8517495858018</v>
      </c>
      <c r="O9" s="122">
        <v>1167.7745473417122</v>
      </c>
      <c r="P9" s="122">
        <v>1084.5901361884946</v>
      </c>
      <c r="Q9" s="122">
        <v>0</v>
      </c>
      <c r="R9" s="122">
        <v>0</v>
      </c>
      <c r="S9" s="122">
        <v>0</v>
      </c>
      <c r="T9" s="122">
        <v>0</v>
      </c>
      <c r="U9" s="122">
        <v>1077.2379334289578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1003.4643225742271</v>
      </c>
      <c r="D10" s="98">
        <v>1279.6737344056828</v>
      </c>
      <c r="E10" s="98">
        <v>902.27748927737548</v>
      </c>
      <c r="F10" s="98">
        <v>1342.3543427951531</v>
      </c>
      <c r="G10" s="98">
        <v>1343.0985330141659</v>
      </c>
      <c r="H10" s="98">
        <v>0</v>
      </c>
      <c r="I10" s="98">
        <v>0</v>
      </c>
      <c r="J10" s="98">
        <v>0</v>
      </c>
      <c r="K10" s="98">
        <v>0</v>
      </c>
      <c r="L10" s="98">
        <v>906.15871207490159</v>
      </c>
      <c r="M10" s="98">
        <v>1179.2261153475531</v>
      </c>
      <c r="N10" s="98">
        <v>1113.7614858010465</v>
      </c>
      <c r="O10" s="98">
        <v>1171.6248076736867</v>
      </c>
      <c r="P10" s="98">
        <v>1084.5901361884946</v>
      </c>
      <c r="Q10" s="98">
        <v>0</v>
      </c>
      <c r="R10" s="98">
        <v>0</v>
      </c>
      <c r="S10" s="98">
        <v>0</v>
      </c>
      <c r="T10" s="98">
        <v>0</v>
      </c>
      <c r="U10" s="98">
        <v>1100.1688264279489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1142.8765997273977</v>
      </c>
      <c r="E15" s="101">
        <v>0</v>
      </c>
      <c r="F15" s="101">
        <v>1109.5885630947778</v>
      </c>
      <c r="G15" s="101">
        <v>1091.1209737530787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962.07128244073738</v>
      </c>
      <c r="N15" s="101">
        <v>998.68067814013898</v>
      </c>
      <c r="O15" s="101">
        <v>967.56101007902373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1008.4452544319844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779.46156543495351</v>
      </c>
      <c r="D19" s="122">
        <v>698.60112362034045</v>
      </c>
      <c r="E19" s="122">
        <v>648.88010987884013</v>
      </c>
      <c r="F19" s="122">
        <v>670.83527190189352</v>
      </c>
      <c r="G19" s="122">
        <v>618.42391294120966</v>
      </c>
      <c r="H19" s="122">
        <v>0</v>
      </c>
      <c r="I19" s="122">
        <v>0</v>
      </c>
      <c r="J19" s="122">
        <v>0</v>
      </c>
      <c r="K19" s="122">
        <v>0</v>
      </c>
      <c r="L19" s="122">
        <v>510.08270484490168</v>
      </c>
      <c r="M19" s="122">
        <v>538.04105240860201</v>
      </c>
      <c r="N19" s="122">
        <v>535.16087889315634</v>
      </c>
      <c r="O19" s="122">
        <v>527.40143513032933</v>
      </c>
      <c r="P19" s="122">
        <v>556.93333928497657</v>
      </c>
      <c r="Q19" s="122">
        <v>0</v>
      </c>
      <c r="R19" s="122">
        <v>0</v>
      </c>
      <c r="S19" s="122">
        <v>0</v>
      </c>
      <c r="T19" s="122">
        <v>0</v>
      </c>
      <c r="U19" s="122">
        <v>557.18772409331473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724.63883499893893</v>
      </c>
      <c r="E20" s="98">
        <v>542.16939773364697</v>
      </c>
      <c r="F20" s="98">
        <v>821.13341578212442</v>
      </c>
      <c r="G20" s="98">
        <v>700.55975588743195</v>
      </c>
      <c r="H20" s="98">
        <v>0</v>
      </c>
      <c r="I20" s="98">
        <v>0</v>
      </c>
      <c r="J20" s="98">
        <v>0</v>
      </c>
      <c r="K20" s="98">
        <v>0</v>
      </c>
      <c r="L20" s="98">
        <v>494.78260371257676</v>
      </c>
      <c r="M20" s="98">
        <v>619.81650146845027</v>
      </c>
      <c r="N20" s="98">
        <v>598.4388991824635</v>
      </c>
      <c r="O20" s="98">
        <v>593.171882341063</v>
      </c>
      <c r="P20" s="98">
        <v>556.93333928497657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921.56686616385207</v>
      </c>
      <c r="D21" s="98">
        <v>0</v>
      </c>
      <c r="E21" s="98">
        <v>676.58548605685314</v>
      </c>
      <c r="F21" s="98">
        <v>722.62591170159749</v>
      </c>
      <c r="G21" s="98">
        <v>587.07915465992414</v>
      </c>
      <c r="H21" s="98">
        <v>0</v>
      </c>
      <c r="I21" s="98">
        <v>0</v>
      </c>
      <c r="J21" s="98">
        <v>0</v>
      </c>
      <c r="K21" s="98">
        <v>0</v>
      </c>
      <c r="L21" s="98">
        <v>581.37464581139875</v>
      </c>
      <c r="M21" s="98">
        <v>568.88770697632606</v>
      </c>
      <c r="N21" s="98">
        <v>448.79346199116554</v>
      </c>
      <c r="O21" s="98">
        <v>422.92891896321646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766.5429017323263</v>
      </c>
      <c r="D22" s="33">
        <v>697.21038532712157</v>
      </c>
      <c r="E22" s="33">
        <v>655.35912038874358</v>
      </c>
      <c r="F22" s="33">
        <v>651.39328387895182</v>
      </c>
      <c r="G22" s="33">
        <v>609.13273618097446</v>
      </c>
      <c r="H22" s="33">
        <v>0</v>
      </c>
      <c r="I22" s="33">
        <v>0</v>
      </c>
      <c r="J22" s="33">
        <v>0</v>
      </c>
      <c r="K22" s="33">
        <v>0</v>
      </c>
      <c r="L22" s="33">
        <v>536.36958465226326</v>
      </c>
      <c r="M22" s="33">
        <v>504.0887545583646</v>
      </c>
      <c r="N22" s="33">
        <v>518.89650046433258</v>
      </c>
      <c r="O22" s="33">
        <v>500.59837718266323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557.18772409331473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0</v>
      </c>
      <c r="O29" s="98">
        <f>IF(RES_hhdet_in_tes!O29=0,0,RES_hhdet_in_tes!O29*1000*11630/RES_hhdet_in_new!O26)</f>
        <v>0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11871.007036647767</v>
      </c>
      <c r="K43" s="117">
        <f t="shared" si="14"/>
        <v>9817.9118941904308</v>
      </c>
      <c r="L43" s="117">
        <f t="shared" si="14"/>
        <v>8804.3563101511663</v>
      </c>
      <c r="M43" s="117">
        <f t="shared" si="14"/>
        <v>10942.30161191841</v>
      </c>
      <c r="N43" s="117">
        <f t="shared" si="14"/>
        <v>11217.016114077929</v>
      </c>
      <c r="O43" s="117">
        <f t="shared" si="14"/>
        <v>9471.0857827670916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10182.858333126931</v>
      </c>
      <c r="K44" s="122">
        <f t="shared" si="17"/>
        <v>8424.1258431953029</v>
      </c>
      <c r="L44" s="122">
        <f t="shared" si="17"/>
        <v>7449.4140951627669</v>
      </c>
      <c r="M44" s="122">
        <f t="shared" si="17"/>
        <v>9391.4479729518243</v>
      </c>
      <c r="N44" s="122">
        <f t="shared" si="17"/>
        <v>9616.958037888191</v>
      </c>
      <c r="O44" s="122">
        <f t="shared" si="17"/>
        <v>8048.809370013686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9981.3764690453208</v>
      </c>
      <c r="K45" s="98">
        <v>8260.7262700566789</v>
      </c>
      <c r="L45" s="98">
        <v>7304.8931708365808</v>
      </c>
      <c r="M45" s="98">
        <v>9211.3630647178088</v>
      </c>
      <c r="N45" s="98">
        <v>9434.0507097375812</v>
      </c>
      <c r="O45" s="98">
        <v>7896.9614533139202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201.48186408160998</v>
      </c>
      <c r="K46" s="98">
        <v>163.39957313862334</v>
      </c>
      <c r="L46" s="98">
        <v>144.52092432618633</v>
      </c>
      <c r="M46" s="98">
        <v>180.08490823401488</v>
      </c>
      <c r="N46" s="98">
        <v>182.90732815061074</v>
      </c>
      <c r="O46" s="98">
        <v>151.84791669976588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1.3929297443215523</v>
      </c>
      <c r="K47" s="122">
        <f t="shared" si="20"/>
        <v>0</v>
      </c>
      <c r="L47" s="122">
        <f t="shared" si="20"/>
        <v>2.8617767981054261</v>
      </c>
      <c r="M47" s="122">
        <f t="shared" si="20"/>
        <v>1.182282124974374</v>
      </c>
      <c r="N47" s="122">
        <f t="shared" si="20"/>
        <v>2.2272142697212689</v>
      </c>
      <c r="O47" s="122">
        <f t="shared" si="20"/>
        <v>2.8898207939415523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1.3929297443215523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2.8617767981054261</v>
      </c>
      <c r="M48" s="98">
        <f>IF(RES_hhdet_in_tes!M48=0,0,RES_hhdet_in_tes!M48*1000*11630/RES_hhdet_in_new!M45)</f>
        <v>1.182282124974374</v>
      </c>
      <c r="N48" s="98">
        <f>IF(RES_hhdet_in_tes!N48=0,0,RES_hhdet_in_tes!N48*1000*11630/RES_hhdet_in_new!N45)</f>
        <v>2.2272142697212689</v>
      </c>
      <c r="O48" s="98">
        <f>IF(RES_hhdet_in_tes!O48=0,0,RES_hhdet_in_tes!O48*1000*11630/RES_hhdet_in_new!O45)</f>
        <v>2.8898207939415523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1149.3604844683562</v>
      </c>
      <c r="K49" s="122">
        <v>903.08636071343994</v>
      </c>
      <c r="L49" s="122">
        <v>808.56051671835564</v>
      </c>
      <c r="M49" s="122">
        <v>1037.5737429956339</v>
      </c>
      <c r="N49" s="122">
        <v>1084.7390716477294</v>
      </c>
      <c r="O49" s="122">
        <v>931.29431398162649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1160.572786550232</v>
      </c>
      <c r="K50" s="98">
        <v>903.08636071343994</v>
      </c>
      <c r="L50" s="98">
        <v>799.36954368834222</v>
      </c>
      <c r="M50" s="98">
        <v>1040.6644869949571</v>
      </c>
      <c r="N50" s="98">
        <v>1088.1586104626008</v>
      </c>
      <c r="O50" s="98">
        <v>929.68959291536976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1036.1162334414091</v>
      </c>
      <c r="K54" s="101">
        <v>0</v>
      </c>
      <c r="L54" s="101">
        <v>1045.2280722412022</v>
      </c>
      <c r="M54" s="101">
        <v>962.07128244073726</v>
      </c>
      <c r="N54" s="101">
        <v>998.68067814013887</v>
      </c>
      <c r="O54" s="101">
        <v>967.56101007902384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537.39528930815811</v>
      </c>
      <c r="K58" s="122">
        <v>490.69969028168771</v>
      </c>
      <c r="L58" s="122">
        <v>543.5199214719388</v>
      </c>
      <c r="M58" s="122">
        <v>512.09761384597789</v>
      </c>
      <c r="N58" s="122">
        <v>513.09179027228697</v>
      </c>
      <c r="O58" s="122">
        <v>488.09227797783706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561.93925970247778</v>
      </c>
      <c r="K59" s="98">
        <v>489.02631952677007</v>
      </c>
      <c r="L59" s="98">
        <v>581.37464581139886</v>
      </c>
      <c r="M59" s="98">
        <v>568.88770697632617</v>
      </c>
      <c r="N59" s="98">
        <v>448.79346199116566</v>
      </c>
      <c r="O59" s="98">
        <v>422.92891896321635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532.95648615173866</v>
      </c>
      <c r="K60" s="33">
        <v>491.02620164850083</v>
      </c>
      <c r="L60" s="33">
        <v>536.36958465226314</v>
      </c>
      <c r="M60" s="33">
        <v>504.08875455836471</v>
      </c>
      <c r="N60" s="33">
        <v>518.89650046433269</v>
      </c>
      <c r="O60" s="33">
        <v>500.59837718266328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11706.638060266645</v>
      </c>
      <c r="D62" s="117">
        <f t="shared" si="21"/>
        <v>10580.173489969762</v>
      </c>
      <c r="E62" s="117">
        <f t="shared" si="21"/>
        <v>10456.058968607438</v>
      </c>
      <c r="F62" s="117">
        <f t="shared" si="21"/>
        <v>10186.314061883068</v>
      </c>
      <c r="G62" s="117">
        <f t="shared" si="21"/>
        <v>10842.159426480539</v>
      </c>
      <c r="H62" s="117">
        <f t="shared" si="21"/>
        <v>10377.990569392441</v>
      </c>
      <c r="I62" s="117">
        <f t="shared" si="21"/>
        <v>10671.782605797798</v>
      </c>
      <c r="J62" s="117">
        <f t="shared" si="21"/>
        <v>10405.887599554964</v>
      </c>
      <c r="K62" s="117">
        <f t="shared" si="21"/>
        <v>10445.52215481245</v>
      </c>
      <c r="L62" s="117">
        <f t="shared" si="21"/>
        <v>11011.473142144043</v>
      </c>
      <c r="M62" s="117">
        <f t="shared" si="21"/>
        <v>10085.218002420088</v>
      </c>
      <c r="N62" s="117">
        <f t="shared" si="21"/>
        <v>10514.252261412346</v>
      </c>
      <c r="O62" s="117">
        <f t="shared" si="21"/>
        <v>9723.5872407666611</v>
      </c>
      <c r="P62" s="117">
        <f t="shared" si="21"/>
        <v>9218.7296890741054</v>
      </c>
      <c r="Q62" s="117">
        <f t="shared" si="21"/>
        <v>8361.0063832007781</v>
      </c>
      <c r="R62" s="117">
        <f t="shared" ref="R62:V62" si="22">R63+R66+R68+R77</f>
        <v>9319.2087032762684</v>
      </c>
      <c r="S62" s="117">
        <f t="shared" si="22"/>
        <v>8392.1281365769046</v>
      </c>
      <c r="T62" s="117">
        <f t="shared" si="22"/>
        <v>8144.2344215131834</v>
      </c>
      <c r="U62" s="117">
        <f t="shared" si="22"/>
        <v>8023.5764490554893</v>
      </c>
      <c r="V62" s="117">
        <f t="shared" si="22"/>
        <v>7211.9345998460785</v>
      </c>
      <c r="W62" s="117">
        <f t="shared" ref="W62" si="23">W63+W66+W68+W77</f>
        <v>6689.0231877194246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9752.1628413070157</v>
      </c>
      <c r="D63" s="122">
        <f t="shared" si="24"/>
        <v>8821.2756682751824</v>
      </c>
      <c r="E63" s="122">
        <f t="shared" si="24"/>
        <v>8742.732312994176</v>
      </c>
      <c r="F63" s="122">
        <f t="shared" si="24"/>
        <v>8475.0853294681074</v>
      </c>
      <c r="G63" s="122">
        <f t="shared" si="24"/>
        <v>9009.2302691958994</v>
      </c>
      <c r="H63" s="122">
        <f t="shared" si="24"/>
        <v>8532.814077312225</v>
      </c>
      <c r="I63" s="122">
        <f t="shared" si="24"/>
        <v>9068.3857393390208</v>
      </c>
      <c r="J63" s="122">
        <f t="shared" si="24"/>
        <v>8833.1610007442632</v>
      </c>
      <c r="K63" s="122">
        <f t="shared" si="24"/>
        <v>9000.9490864175496</v>
      </c>
      <c r="L63" s="122">
        <f t="shared" si="24"/>
        <v>9436.0220092468171</v>
      </c>
      <c r="M63" s="122">
        <f t="shared" si="24"/>
        <v>8608.4996679989508</v>
      </c>
      <c r="N63" s="122">
        <f t="shared" si="24"/>
        <v>8969.0742521400189</v>
      </c>
      <c r="O63" s="122">
        <f t="shared" si="24"/>
        <v>8268.0776324828694</v>
      </c>
      <c r="P63" s="122">
        <f t="shared" si="24"/>
        <v>7803.0804113292907</v>
      </c>
      <c r="Q63" s="122">
        <f t="shared" si="24"/>
        <v>6995.330388020242</v>
      </c>
      <c r="R63" s="122">
        <f t="shared" ref="R63:V63" si="25">SUM(R64:R65)</f>
        <v>7727.3767803773089</v>
      </c>
      <c r="S63" s="122">
        <f t="shared" si="25"/>
        <v>6896.3136191173935</v>
      </c>
      <c r="T63" s="122">
        <f t="shared" si="25"/>
        <v>6687.413233645394</v>
      </c>
      <c r="U63" s="122">
        <f t="shared" si="25"/>
        <v>6448.1939701700039</v>
      </c>
      <c r="V63" s="122">
        <f t="shared" si="25"/>
        <v>5741.6724164446578</v>
      </c>
      <c r="W63" s="122">
        <f t="shared" ref="W63" si="26">SUM(W64:W65)</f>
        <v>5109.9497398539552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9531.7697606850234</v>
      </c>
      <c r="D64" s="98">
        <v>8626.1543714728014</v>
      </c>
      <c r="E64" s="98">
        <v>8553.3460533400139</v>
      </c>
      <c r="F64" s="98">
        <v>8294.3732584140889</v>
      </c>
      <c r="G64" s="98">
        <v>8821.460320154134</v>
      </c>
      <c r="H64" s="98">
        <v>8357.4155279985789</v>
      </c>
      <c r="I64" s="98">
        <v>8885.5767275735961</v>
      </c>
      <c r="J64" s="98">
        <v>8658.3847556134497</v>
      </c>
      <c r="K64" s="98">
        <v>8826.3610916582911</v>
      </c>
      <c r="L64" s="98">
        <v>9252.9602804560782</v>
      </c>
      <c r="M64" s="98">
        <v>8443.4281180942908</v>
      </c>
      <c r="N64" s="98">
        <v>8798.4891876133552</v>
      </c>
      <c r="O64" s="98">
        <v>8112.0930258301314</v>
      </c>
      <c r="P64" s="98">
        <v>7656.7599743913634</v>
      </c>
      <c r="Q64" s="98">
        <v>6864.8159725359992</v>
      </c>
      <c r="R64" s="98">
        <v>7584.3132906732299</v>
      </c>
      <c r="S64" s="98">
        <v>6769.2822937700239</v>
      </c>
      <c r="T64" s="98">
        <v>6564.7513503738219</v>
      </c>
      <c r="U64" s="98">
        <v>6330.1788041993141</v>
      </c>
      <c r="V64" s="98">
        <v>5636.5865164878978</v>
      </c>
      <c r="W64" s="98">
        <v>5016.7162738213883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220.39308062199297</v>
      </c>
      <c r="D65" s="98">
        <v>195.12129680238098</v>
      </c>
      <c r="E65" s="98">
        <v>189.38625965416279</v>
      </c>
      <c r="F65" s="98">
        <v>180.71207105401919</v>
      </c>
      <c r="G65" s="98">
        <v>187.76994904176459</v>
      </c>
      <c r="H65" s="98">
        <v>175.39854931364687</v>
      </c>
      <c r="I65" s="98">
        <v>182.80901176542488</v>
      </c>
      <c r="J65" s="98">
        <v>174.7762451308129</v>
      </c>
      <c r="K65" s="98">
        <v>174.58799475925773</v>
      </c>
      <c r="L65" s="98">
        <v>183.06172879073804</v>
      </c>
      <c r="M65" s="98">
        <v>165.07154990466037</v>
      </c>
      <c r="N65" s="98">
        <v>170.58506452666299</v>
      </c>
      <c r="O65" s="98">
        <v>155.98460665273791</v>
      </c>
      <c r="P65" s="98">
        <v>146.32043693792687</v>
      </c>
      <c r="Q65" s="98">
        <v>130.51441548424285</v>
      </c>
      <c r="R65" s="98">
        <v>143.06348970407925</v>
      </c>
      <c r="S65" s="98">
        <v>127.03132534736983</v>
      </c>
      <c r="T65" s="98">
        <v>122.66188327157208</v>
      </c>
      <c r="U65" s="98">
        <v>118.01516597068945</v>
      </c>
      <c r="V65" s="98">
        <v>105.08589995675955</v>
      </c>
      <c r="W65" s="98">
        <v>93.233466032566611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0.38210192740594479</v>
      </c>
      <c r="D66" s="122">
        <f t="shared" si="27"/>
        <v>0.66102464675529804</v>
      </c>
      <c r="E66" s="122">
        <f t="shared" si="27"/>
        <v>0.50262128259119698</v>
      </c>
      <c r="F66" s="122">
        <f t="shared" si="27"/>
        <v>0.96848502998165131</v>
      </c>
      <c r="G66" s="122">
        <f t="shared" si="27"/>
        <v>1.3842839307572168</v>
      </c>
      <c r="H66" s="122">
        <f t="shared" si="27"/>
        <v>0.83792283728489592</v>
      </c>
      <c r="I66" s="122">
        <f t="shared" si="27"/>
        <v>2.0058959476101692</v>
      </c>
      <c r="J66" s="122">
        <f t="shared" si="27"/>
        <v>1.3952151089553861</v>
      </c>
      <c r="K66" s="122">
        <f t="shared" si="27"/>
        <v>1.4767174310313669</v>
      </c>
      <c r="L66" s="122">
        <f t="shared" si="27"/>
        <v>3.193384770075927</v>
      </c>
      <c r="M66" s="122">
        <f t="shared" si="27"/>
        <v>0.4963354203901853</v>
      </c>
      <c r="N66" s="122">
        <f t="shared" si="27"/>
        <v>1.9402304334871467</v>
      </c>
      <c r="O66" s="122">
        <f t="shared" si="27"/>
        <v>2.9671921672733204</v>
      </c>
      <c r="P66" s="122">
        <f t="shared" si="27"/>
        <v>4.3676823589688922</v>
      </c>
      <c r="Q66" s="122">
        <f t="shared" si="27"/>
        <v>2.416236221964867</v>
      </c>
      <c r="R66" s="122">
        <f t="shared" si="27"/>
        <v>2.3489044225408522</v>
      </c>
      <c r="S66" s="122">
        <f t="shared" si="27"/>
        <v>2.4007832650876924</v>
      </c>
      <c r="T66" s="122">
        <f t="shared" si="27"/>
        <v>3.3207216445752263</v>
      </c>
      <c r="U66" s="122">
        <f t="shared" si="27"/>
        <v>2.1288079358252503</v>
      </c>
      <c r="V66" s="122">
        <f t="shared" si="27"/>
        <v>3.9273739676795243</v>
      </c>
      <c r="W66" s="122">
        <f t="shared" si="27"/>
        <v>4.3917928584737203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0.38210192740594479</v>
      </c>
      <c r="D67" s="98">
        <f>IF(RES_hhdet_in_tes!D67=0,0,RES_hhdet_in_tes!D67*1000*11630/RES_hhdet_in_new!D64)</f>
        <v>0.66102464675529804</v>
      </c>
      <c r="E67" s="98">
        <f>IF(RES_hhdet_in_tes!E67=0,0,RES_hhdet_in_tes!E67*1000*11630/RES_hhdet_in_new!E64)</f>
        <v>0.50262128259119698</v>
      </c>
      <c r="F67" s="98">
        <f>IF(RES_hhdet_in_tes!F67=0,0,RES_hhdet_in_tes!F67*1000*11630/RES_hhdet_in_new!F64)</f>
        <v>0.96848502998165131</v>
      </c>
      <c r="G67" s="98">
        <f>IF(RES_hhdet_in_tes!G67=0,0,RES_hhdet_in_tes!G67*1000*11630/RES_hhdet_in_new!G64)</f>
        <v>1.3842839307572168</v>
      </c>
      <c r="H67" s="98">
        <f>IF(RES_hhdet_in_tes!H67=0,0,RES_hhdet_in_tes!H67*1000*11630/RES_hhdet_in_new!H64)</f>
        <v>0.83792283728489592</v>
      </c>
      <c r="I67" s="98">
        <f>IF(RES_hhdet_in_tes!I67=0,0,RES_hhdet_in_tes!I67*1000*11630/RES_hhdet_in_new!I64)</f>
        <v>2.0058959476101692</v>
      </c>
      <c r="J67" s="98">
        <f>IF(RES_hhdet_in_tes!J67=0,0,RES_hhdet_in_tes!J67*1000*11630/RES_hhdet_in_new!J64)</f>
        <v>1.3952151089553861</v>
      </c>
      <c r="K67" s="98">
        <f>IF(RES_hhdet_in_tes!K67=0,0,RES_hhdet_in_tes!K67*1000*11630/RES_hhdet_in_new!K64)</f>
        <v>1.4767174310313669</v>
      </c>
      <c r="L67" s="98">
        <f>IF(RES_hhdet_in_tes!L67=0,0,RES_hhdet_in_tes!L67*1000*11630/RES_hhdet_in_new!L64)</f>
        <v>3.193384770075927</v>
      </c>
      <c r="M67" s="98">
        <f>IF(RES_hhdet_in_tes!M67=0,0,RES_hhdet_in_tes!M67*1000*11630/RES_hhdet_in_new!M64)</f>
        <v>0.4963354203901853</v>
      </c>
      <c r="N67" s="98">
        <f>IF(RES_hhdet_in_tes!N67=0,0,RES_hhdet_in_tes!N67*1000*11630/RES_hhdet_in_new!N64)</f>
        <v>1.9402304334871467</v>
      </c>
      <c r="O67" s="98">
        <f>IF(RES_hhdet_in_tes!O67=0,0,RES_hhdet_in_tes!O67*1000*11630/RES_hhdet_in_new!O64)</f>
        <v>2.9671921672733204</v>
      </c>
      <c r="P67" s="98">
        <f>IF(RES_hhdet_in_tes!P67=0,0,RES_hhdet_in_tes!P67*1000*11630/RES_hhdet_in_new!P64)</f>
        <v>4.3676823589688922</v>
      </c>
      <c r="Q67" s="98">
        <f>IF(RES_hhdet_in_tes!Q67=0,0,RES_hhdet_in_tes!Q67*1000*11630/RES_hhdet_in_new!Q64)</f>
        <v>2.416236221964867</v>
      </c>
      <c r="R67" s="98">
        <f>IF(RES_hhdet_in_tes!R67=0,0,RES_hhdet_in_tes!R67*1000*11630/RES_hhdet_in_new!R64)</f>
        <v>2.3489044225408522</v>
      </c>
      <c r="S67" s="98">
        <f>IF(RES_hhdet_in_tes!S67=0,0,RES_hhdet_in_tes!S67*1000*11630/RES_hhdet_in_new!S64)</f>
        <v>2.4007832650876924</v>
      </c>
      <c r="T67" s="98">
        <f>IF(RES_hhdet_in_tes!T67=0,0,RES_hhdet_in_tes!T67*1000*11630/RES_hhdet_in_new!T64)</f>
        <v>3.3207216445752263</v>
      </c>
      <c r="U67" s="98">
        <f>IF(RES_hhdet_in_tes!U67=0,0,RES_hhdet_in_tes!U67*1000*11630/RES_hhdet_in_new!U64)</f>
        <v>2.1288079358252503</v>
      </c>
      <c r="V67" s="98">
        <f>IF(RES_hhdet_in_tes!V67=0,0,RES_hhdet_in_tes!V67*1000*11630/RES_hhdet_in_new!V64)</f>
        <v>3.9273739676795243</v>
      </c>
      <c r="W67" s="98">
        <f>IF(RES_hhdet_in_tes!W67=0,0,RES_hhdet_in_tes!W67*1000*11630/RES_hhdet_in_new!W64)</f>
        <v>4.3917928584737203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1168.6006905990264</v>
      </c>
      <c r="D68" s="122">
        <v>1115.2947320763674</v>
      </c>
      <c r="E68" s="122">
        <v>1072.6605101731889</v>
      </c>
      <c r="F68" s="122">
        <v>1073.7275971317993</v>
      </c>
      <c r="G68" s="122">
        <v>1204.8919617765519</v>
      </c>
      <c r="H68" s="122">
        <v>1200.0310735106909</v>
      </c>
      <c r="I68" s="122">
        <v>1038.7636693495299</v>
      </c>
      <c r="J68" s="122">
        <v>1015.9944038243952</v>
      </c>
      <c r="K68" s="122">
        <v>973.18133711191877</v>
      </c>
      <c r="L68" s="122">
        <v>1021.355703933281</v>
      </c>
      <c r="M68" s="122">
        <v>962.3550672982218</v>
      </c>
      <c r="N68" s="122">
        <v>1023.5561477504214</v>
      </c>
      <c r="O68" s="122">
        <v>968.07904669500397</v>
      </c>
      <c r="P68" s="122">
        <v>933.04636782601665</v>
      </c>
      <c r="Q68" s="122">
        <v>881.09633748252827</v>
      </c>
      <c r="R68" s="122">
        <v>1013.1434989562269</v>
      </c>
      <c r="S68" s="122">
        <v>953.83982904745631</v>
      </c>
      <c r="T68" s="122">
        <v>940.2531344402521</v>
      </c>
      <c r="U68" s="122">
        <v>999.4276514871209</v>
      </c>
      <c r="V68" s="122">
        <v>952.18196670682391</v>
      </c>
      <c r="W68" s="122">
        <v>1005.7985650399299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1168.8547608074368</v>
      </c>
      <c r="D69" s="98">
        <v>1113.0533161950195</v>
      </c>
      <c r="E69" s="98">
        <v>1069.7365309149727</v>
      </c>
      <c r="F69" s="98">
        <v>1071.8976548357462</v>
      </c>
      <c r="G69" s="98">
        <v>1210.0484885718604</v>
      </c>
      <c r="H69" s="98">
        <v>1205.3871042764736</v>
      </c>
      <c r="I69" s="98">
        <v>1037.5317550863035</v>
      </c>
      <c r="J69" s="98">
        <v>1015.0255109107643</v>
      </c>
      <c r="K69" s="98">
        <v>972.16526022809796</v>
      </c>
      <c r="L69" s="98">
        <v>1020.0116048608646</v>
      </c>
      <c r="M69" s="98">
        <v>962.37209438967068</v>
      </c>
      <c r="N69" s="98">
        <v>1025.0175004037669</v>
      </c>
      <c r="O69" s="98">
        <v>968.11382915350543</v>
      </c>
      <c r="P69" s="98">
        <v>936.41723584287411</v>
      </c>
      <c r="Q69" s="98">
        <v>879.40101844223159</v>
      </c>
      <c r="R69" s="98">
        <v>1014.8774740634684</v>
      </c>
      <c r="S69" s="98">
        <v>951.60970451716446</v>
      </c>
      <c r="T69" s="98">
        <v>940.2444027684669</v>
      </c>
      <c r="U69" s="98">
        <v>998.95959495331601</v>
      </c>
      <c r="V69" s="98">
        <v>952.41999685029316</v>
      </c>
      <c r="W69" s="98">
        <v>1005.0894306099831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1165.5439084040863</v>
      </c>
      <c r="D73" s="101">
        <v>1142.8765997273979</v>
      </c>
      <c r="E73" s="101">
        <v>1125.8403829319907</v>
      </c>
      <c r="F73" s="101">
        <v>1109.5885630947776</v>
      </c>
      <c r="G73" s="101">
        <v>1091.1209737530787</v>
      </c>
      <c r="H73" s="101">
        <v>1106.1595869314524</v>
      </c>
      <c r="I73" s="101">
        <v>1064.3317012278121</v>
      </c>
      <c r="J73" s="101">
        <v>1036.1162334414091</v>
      </c>
      <c r="K73" s="101">
        <v>989.45930351598793</v>
      </c>
      <c r="L73" s="101">
        <v>1045.228072241202</v>
      </c>
      <c r="M73" s="101">
        <v>962.07128244073738</v>
      </c>
      <c r="N73" s="101">
        <v>998.68067814013887</v>
      </c>
      <c r="O73" s="101">
        <v>967.56101007902362</v>
      </c>
      <c r="P73" s="101">
        <v>896.59688842878165</v>
      </c>
      <c r="Q73" s="101">
        <v>902.08163803538878</v>
      </c>
      <c r="R73" s="101">
        <v>986.17562294623292</v>
      </c>
      <c r="S73" s="101">
        <v>985.00364715906744</v>
      </c>
      <c r="T73" s="101">
        <v>940.40659656217156</v>
      </c>
      <c r="U73" s="101">
        <v>1008.4452544319846</v>
      </c>
      <c r="V73" s="101">
        <v>947.32350700067616</v>
      </c>
      <c r="W73" s="101">
        <v>1019.1113820714662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785.49242643319621</v>
      </c>
      <c r="D77" s="122">
        <v>642.94206497145672</v>
      </c>
      <c r="E77" s="122">
        <v>640.16352415748304</v>
      </c>
      <c r="F77" s="122">
        <v>636.53265025317808</v>
      </c>
      <c r="G77" s="122">
        <v>626.65291157733054</v>
      </c>
      <c r="H77" s="122">
        <v>644.30749573224148</v>
      </c>
      <c r="I77" s="122">
        <v>562.62730116163846</v>
      </c>
      <c r="J77" s="122">
        <v>555.33697987734899</v>
      </c>
      <c r="K77" s="122">
        <v>469.91501385195147</v>
      </c>
      <c r="L77" s="122">
        <v>550.90204419386782</v>
      </c>
      <c r="M77" s="122">
        <v>513.86693170252533</v>
      </c>
      <c r="N77" s="122">
        <v>519.68163108841884</v>
      </c>
      <c r="O77" s="122">
        <v>484.46336942151447</v>
      </c>
      <c r="P77" s="122">
        <v>478.23522755983004</v>
      </c>
      <c r="Q77" s="122">
        <v>482.1634214760428</v>
      </c>
      <c r="R77" s="122">
        <v>576.33951952019197</v>
      </c>
      <c r="S77" s="122">
        <v>539.57390514696783</v>
      </c>
      <c r="T77" s="122">
        <v>513.24733178296128</v>
      </c>
      <c r="U77" s="122">
        <v>573.82601946253897</v>
      </c>
      <c r="V77" s="122">
        <v>514.15284272691758</v>
      </c>
      <c r="W77" s="122">
        <v>568.88308996706633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790.93164185659407</v>
      </c>
      <c r="D78" s="98">
        <v>634.26964573786381</v>
      </c>
      <c r="E78" s="98">
        <v>638.71804532454507</v>
      </c>
      <c r="F78" s="98">
        <v>635.27006455854985</v>
      </c>
      <c r="G78" s="98">
        <v>628.31647005505545</v>
      </c>
      <c r="H78" s="98">
        <v>644.1525731332473</v>
      </c>
      <c r="I78" s="98">
        <v>561.63958322413669</v>
      </c>
      <c r="J78" s="98">
        <v>559.49522336138727</v>
      </c>
      <c r="K78" s="98">
        <v>463.5586031737393</v>
      </c>
      <c r="L78" s="98">
        <v>551.26449270975104</v>
      </c>
      <c r="M78" s="98">
        <v>514.41489928843714</v>
      </c>
      <c r="N78" s="98">
        <v>519.68945306225783</v>
      </c>
      <c r="O78" s="98">
        <v>482.76871623950024</v>
      </c>
      <c r="P78" s="98">
        <v>480.05748784188546</v>
      </c>
      <c r="Q78" s="98">
        <v>480.70412006006853</v>
      </c>
      <c r="R78" s="98">
        <v>580.61292848912069</v>
      </c>
      <c r="S78" s="98">
        <v>539.36089890425899</v>
      </c>
      <c r="T78" s="98">
        <v>512.85551109394044</v>
      </c>
      <c r="U78" s="98">
        <v>574.93470355763941</v>
      </c>
      <c r="V78" s="98">
        <v>513.76181394031619</v>
      </c>
      <c r="W78" s="98">
        <v>569.11064175940078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766.54290173232619</v>
      </c>
      <c r="D79" s="33">
        <v>697.21038532712168</v>
      </c>
      <c r="E79" s="33">
        <v>655.35912038874369</v>
      </c>
      <c r="F79" s="33">
        <v>651.39328387895182</v>
      </c>
      <c r="G79" s="33">
        <v>609.13273618097458</v>
      </c>
      <c r="H79" s="33">
        <v>645.45097205815023</v>
      </c>
      <c r="I79" s="33">
        <v>567.44998517280828</v>
      </c>
      <c r="J79" s="33">
        <v>532.95648615173866</v>
      </c>
      <c r="K79" s="33">
        <v>491.02620164850094</v>
      </c>
      <c r="L79" s="33">
        <v>536.36958465226326</v>
      </c>
      <c r="M79" s="33">
        <v>504.0887545583646</v>
      </c>
      <c r="N79" s="33">
        <v>518.89650046433269</v>
      </c>
      <c r="O79" s="33">
        <v>500.59837718266323</v>
      </c>
      <c r="P79" s="33">
        <v>468.59809979950711</v>
      </c>
      <c r="Q79" s="33">
        <v>489.90608440283603</v>
      </c>
      <c r="R79" s="33">
        <v>546.80193174124418</v>
      </c>
      <c r="S79" s="33">
        <v>541.23567904046672</v>
      </c>
      <c r="T79" s="33">
        <v>520.23480073716769</v>
      </c>
      <c r="U79" s="33">
        <v>557.18772409331461</v>
      </c>
      <c r="V79" s="33">
        <v>519.55806372324696</v>
      </c>
      <c r="W79" s="33">
        <v>566.76717434251236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11474.919615556812</v>
      </c>
      <c r="D81" s="117">
        <f t="shared" si="28"/>
        <v>10565.295893395531</v>
      </c>
      <c r="E81" s="117">
        <f t="shared" si="28"/>
        <v>11373.525812814034</v>
      </c>
      <c r="F81" s="117">
        <f t="shared" si="28"/>
        <v>11103.685547317096</v>
      </c>
      <c r="G81" s="117">
        <f t="shared" si="28"/>
        <v>9784.4592747026836</v>
      </c>
      <c r="H81" s="117">
        <f t="shared" si="28"/>
        <v>9331.6981167783742</v>
      </c>
      <c r="I81" s="117">
        <f t="shared" si="28"/>
        <v>11097.327764059837</v>
      </c>
      <c r="J81" s="117">
        <f t="shared" si="28"/>
        <v>10639.293516518843</v>
      </c>
      <c r="K81" s="117">
        <f t="shared" si="28"/>
        <v>10830.549542389168</v>
      </c>
      <c r="L81" s="117">
        <f t="shared" si="28"/>
        <v>11184.012355028939</v>
      </c>
      <c r="M81" s="117">
        <f t="shared" si="28"/>
        <v>9771.7280862242096</v>
      </c>
      <c r="N81" s="117">
        <f t="shared" si="28"/>
        <v>10372.039841424819</v>
      </c>
      <c r="O81" s="117">
        <f t="shared" si="28"/>
        <v>9770.2643438396117</v>
      </c>
      <c r="P81" s="117">
        <f t="shared" si="28"/>
        <v>9230.5629675088694</v>
      </c>
      <c r="Q81" s="117">
        <f t="shared" si="28"/>
        <v>8621.7877985626001</v>
      </c>
      <c r="R81" s="117">
        <f t="shared" ref="R81:V81" si="29">R82+R85+R87+R100</f>
        <v>8859.5988989363905</v>
      </c>
      <c r="S81" s="117">
        <f t="shared" si="29"/>
        <v>8662.842250055317</v>
      </c>
      <c r="T81" s="117">
        <f t="shared" si="29"/>
        <v>8370.447880230231</v>
      </c>
      <c r="U81" s="117">
        <f t="shared" si="29"/>
        <v>7699.3344375149873</v>
      </c>
      <c r="V81" s="117">
        <f t="shared" si="29"/>
        <v>7458.7315713466305</v>
      </c>
      <c r="W81" s="117">
        <f t="shared" ref="W81" si="30">W82+W85+W87+W100</f>
        <v>6447.4649969453521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9556.4377919876897</v>
      </c>
      <c r="D82" s="122">
        <f t="shared" si="31"/>
        <v>8778.0880472384124</v>
      </c>
      <c r="E82" s="122">
        <f t="shared" si="31"/>
        <v>9533.7890156390677</v>
      </c>
      <c r="F82" s="122">
        <f t="shared" si="31"/>
        <v>9263.4548140283077</v>
      </c>
      <c r="G82" s="122">
        <f t="shared" si="31"/>
        <v>8105.3332910157778</v>
      </c>
      <c r="H82" s="122">
        <f t="shared" si="31"/>
        <v>7636.9943941308511</v>
      </c>
      <c r="I82" s="122">
        <f t="shared" si="31"/>
        <v>9445.4073576187839</v>
      </c>
      <c r="J82" s="122">
        <f t="shared" si="31"/>
        <v>9040.9640159446699</v>
      </c>
      <c r="K82" s="122">
        <f t="shared" si="31"/>
        <v>9335.1674189301211</v>
      </c>
      <c r="L82" s="122">
        <f t="shared" si="31"/>
        <v>9580.8812584071566</v>
      </c>
      <c r="M82" s="122">
        <f t="shared" si="31"/>
        <v>8337.4920050031651</v>
      </c>
      <c r="N82" s="122">
        <f t="shared" si="31"/>
        <v>8847.0627545759908</v>
      </c>
      <c r="O82" s="122">
        <f t="shared" si="31"/>
        <v>8305.2076463573248</v>
      </c>
      <c r="P82" s="122">
        <f t="shared" si="31"/>
        <v>7811.6556516913633</v>
      </c>
      <c r="Q82" s="122">
        <f t="shared" si="31"/>
        <v>7222.6396934057666</v>
      </c>
      <c r="R82" s="122">
        <f t="shared" ref="R82:V82" si="32">SUM(R83:R84)</f>
        <v>7342.3070278058985</v>
      </c>
      <c r="S82" s="122">
        <f t="shared" si="32"/>
        <v>7132.6676412946181</v>
      </c>
      <c r="T82" s="122">
        <f t="shared" si="32"/>
        <v>6846.8337203093715</v>
      </c>
      <c r="U82" s="122">
        <f t="shared" si="32"/>
        <v>6185.4360300407016</v>
      </c>
      <c r="V82" s="122">
        <f t="shared" si="32"/>
        <v>5937.002153659877</v>
      </c>
      <c r="W82" s="122">
        <f t="shared" ref="W82" si="33">SUM(W83:W84)</f>
        <v>4911.3350392705006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9468.8623762367934</v>
      </c>
      <c r="D83" s="98">
        <v>8699.3770178734012</v>
      </c>
      <c r="E83" s="98">
        <v>9450.0922905848238</v>
      </c>
      <c r="F83" s="98">
        <v>9183.4219938898914</v>
      </c>
      <c r="G83" s="98">
        <v>8036.9051974975273</v>
      </c>
      <c r="H83" s="98">
        <v>7573.4165442200056</v>
      </c>
      <c r="I83" s="98">
        <v>9368.3111038889183</v>
      </c>
      <c r="J83" s="98">
        <v>8968.5491538371607</v>
      </c>
      <c r="K83" s="98">
        <v>9261.8862948467759</v>
      </c>
      <c r="L83" s="98">
        <v>9505.6568148957449</v>
      </c>
      <c r="M83" s="98">
        <v>8272.7977350891506</v>
      </c>
      <c r="N83" s="98">
        <v>8778.9800261752243</v>
      </c>
      <c r="O83" s="98">
        <v>8241.8160442309654</v>
      </c>
      <c r="P83" s="98">
        <v>7752.3964330560839</v>
      </c>
      <c r="Q83" s="98">
        <v>7168.1272958193877</v>
      </c>
      <c r="R83" s="98">
        <v>7287.3224960793295</v>
      </c>
      <c r="S83" s="98">
        <v>7079.5263142526792</v>
      </c>
      <c r="T83" s="98">
        <v>6796.0403202260013</v>
      </c>
      <c r="U83" s="98">
        <v>6139.6507889427103</v>
      </c>
      <c r="V83" s="98">
        <v>5893.055200486956</v>
      </c>
      <c r="W83" s="98">
        <v>4875.094444626513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87.575415750895516</v>
      </c>
      <c r="D84" s="98">
        <v>78.711029365011186</v>
      </c>
      <c r="E84" s="98">
        <v>83.6967250542437</v>
      </c>
      <c r="F84" s="98">
        <v>80.032820138416838</v>
      </c>
      <c r="G84" s="98">
        <v>68.428093518250321</v>
      </c>
      <c r="H84" s="98">
        <v>63.577849910845693</v>
      </c>
      <c r="I84" s="98">
        <v>77.096253729864813</v>
      </c>
      <c r="J84" s="98">
        <v>72.414862107510075</v>
      </c>
      <c r="K84" s="98">
        <v>73.281124083345006</v>
      </c>
      <c r="L84" s="98">
        <v>75.224443511412332</v>
      </c>
      <c r="M84" s="98">
        <v>64.694269914014555</v>
      </c>
      <c r="N84" s="98">
        <v>68.082728400765788</v>
      </c>
      <c r="O84" s="98">
        <v>63.391602126359139</v>
      </c>
      <c r="P84" s="98">
        <v>59.259218635279751</v>
      </c>
      <c r="Q84" s="98">
        <v>54.512397586378704</v>
      </c>
      <c r="R84" s="98">
        <v>54.984531726568846</v>
      </c>
      <c r="S84" s="98">
        <v>53.141327041938901</v>
      </c>
      <c r="T84" s="98">
        <v>50.793400083370393</v>
      </c>
      <c r="U84" s="98">
        <v>45.785241097991204</v>
      </c>
      <c r="V84" s="98">
        <v>43.946953172921347</v>
      </c>
      <c r="W84" s="98">
        <v>36.240594643987428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0.28009932850275066</v>
      </c>
      <c r="D85" s="122">
        <f t="shared" si="34"/>
        <v>0.50933756702357791</v>
      </c>
      <c r="E85" s="122">
        <f t="shared" si="34"/>
        <v>0.46349861256059055</v>
      </c>
      <c r="F85" s="122">
        <f t="shared" si="34"/>
        <v>0.92857953331945686</v>
      </c>
      <c r="G85" s="122">
        <f t="shared" si="34"/>
        <v>1.4112423480277176</v>
      </c>
      <c r="H85" s="122">
        <f t="shared" si="34"/>
        <v>0.84999665338410191</v>
      </c>
      <c r="I85" s="122">
        <f t="shared" si="34"/>
        <v>1.9848751328974601</v>
      </c>
      <c r="J85" s="122">
        <f t="shared" si="34"/>
        <v>1.3287422868487413</v>
      </c>
      <c r="K85" s="122">
        <f t="shared" si="34"/>
        <v>1.517238940125079</v>
      </c>
      <c r="L85" s="122">
        <f t="shared" si="34"/>
        <v>3.0627669928843027</v>
      </c>
      <c r="M85" s="122">
        <f t="shared" si="34"/>
        <v>0.5950921338559958</v>
      </c>
      <c r="N85" s="122">
        <f t="shared" si="34"/>
        <v>2.0317370539995547</v>
      </c>
      <c r="O85" s="122">
        <f t="shared" si="34"/>
        <v>3.0282460095824555</v>
      </c>
      <c r="P85" s="122">
        <f t="shared" si="34"/>
        <v>4.3534137109560378</v>
      </c>
      <c r="Q85" s="122">
        <f t="shared" si="34"/>
        <v>2.3562497136139626</v>
      </c>
      <c r="R85" s="122">
        <f t="shared" si="34"/>
        <v>2.4334406168900768</v>
      </c>
      <c r="S85" s="122">
        <f t="shared" si="34"/>
        <v>2.3538291706174403</v>
      </c>
      <c r="T85" s="122">
        <f t="shared" si="34"/>
        <v>3.3793527057248558</v>
      </c>
      <c r="U85" s="122">
        <f t="shared" si="34"/>
        <v>2.1830813829579547</v>
      </c>
      <c r="V85" s="122">
        <f t="shared" si="34"/>
        <v>3.9774477907379415</v>
      </c>
      <c r="W85" s="122">
        <f t="shared" si="34"/>
        <v>4.4450498791212771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0.28009932850275066</v>
      </c>
      <c r="D86" s="98">
        <f>IF(RES_hhdet_in_tes!D86=0,0,RES_hhdet_in_tes!D86*1000*11630/RES_hhdet_in_new!D83)</f>
        <v>0.50933756702357791</v>
      </c>
      <c r="E86" s="98">
        <f>IF(RES_hhdet_in_tes!E86=0,0,RES_hhdet_in_tes!E86*1000*11630/RES_hhdet_in_new!E83)</f>
        <v>0.46349861256059055</v>
      </c>
      <c r="F86" s="98">
        <f>IF(RES_hhdet_in_tes!F86=0,0,RES_hhdet_in_tes!F86*1000*11630/RES_hhdet_in_new!F83)</f>
        <v>0.92857953331945686</v>
      </c>
      <c r="G86" s="98">
        <f>IF(RES_hhdet_in_tes!G86=0,0,RES_hhdet_in_tes!G86*1000*11630/RES_hhdet_in_new!G83)</f>
        <v>1.4112423480277176</v>
      </c>
      <c r="H86" s="98">
        <f>IF(RES_hhdet_in_tes!H86=0,0,RES_hhdet_in_tes!H86*1000*11630/RES_hhdet_in_new!H83)</f>
        <v>0.84999665338410191</v>
      </c>
      <c r="I86" s="98">
        <f>IF(RES_hhdet_in_tes!I86=0,0,RES_hhdet_in_tes!I86*1000*11630/RES_hhdet_in_new!I83)</f>
        <v>1.9848751328974601</v>
      </c>
      <c r="J86" s="98">
        <f>IF(RES_hhdet_in_tes!J86=0,0,RES_hhdet_in_tes!J86*1000*11630/RES_hhdet_in_new!J83)</f>
        <v>1.3287422868487413</v>
      </c>
      <c r="K86" s="98">
        <f>IF(RES_hhdet_in_tes!K86=0,0,RES_hhdet_in_tes!K86*1000*11630/RES_hhdet_in_new!K83)</f>
        <v>1.517238940125079</v>
      </c>
      <c r="L86" s="98">
        <f>IF(RES_hhdet_in_tes!L86=0,0,RES_hhdet_in_tes!L86*1000*11630/RES_hhdet_in_new!L83)</f>
        <v>3.0627669928843027</v>
      </c>
      <c r="M86" s="98">
        <f>IF(RES_hhdet_in_tes!M86=0,0,RES_hhdet_in_tes!M86*1000*11630/RES_hhdet_in_new!M83)</f>
        <v>0.5950921338559958</v>
      </c>
      <c r="N86" s="98">
        <f>IF(RES_hhdet_in_tes!N86=0,0,RES_hhdet_in_tes!N86*1000*11630/RES_hhdet_in_new!N83)</f>
        <v>2.0317370539995547</v>
      </c>
      <c r="O86" s="98">
        <f>IF(RES_hhdet_in_tes!O86=0,0,RES_hhdet_in_tes!O86*1000*11630/RES_hhdet_in_new!O83)</f>
        <v>3.0282460095824555</v>
      </c>
      <c r="P86" s="98">
        <f>IF(RES_hhdet_in_tes!P86=0,0,RES_hhdet_in_tes!P86*1000*11630/RES_hhdet_in_new!P83)</f>
        <v>4.3534137109560378</v>
      </c>
      <c r="Q86" s="98">
        <f>IF(RES_hhdet_in_tes!Q86=0,0,RES_hhdet_in_tes!Q86*1000*11630/RES_hhdet_in_new!Q83)</f>
        <v>2.3562497136139626</v>
      </c>
      <c r="R86" s="98">
        <f>IF(RES_hhdet_in_tes!R86=0,0,RES_hhdet_in_tes!R86*1000*11630/RES_hhdet_in_new!R83)</f>
        <v>2.4334406168900768</v>
      </c>
      <c r="S86" s="98">
        <f>IF(RES_hhdet_in_tes!S86=0,0,RES_hhdet_in_tes!S86*1000*11630/RES_hhdet_in_new!S83)</f>
        <v>2.3538291706174403</v>
      </c>
      <c r="T86" s="98">
        <f>IF(RES_hhdet_in_tes!T86=0,0,RES_hhdet_in_tes!T86*1000*11630/RES_hhdet_in_new!T83)</f>
        <v>3.3793527057248558</v>
      </c>
      <c r="U86" s="98">
        <f>IF(RES_hhdet_in_tes!U86=0,0,RES_hhdet_in_tes!U86*1000*11630/RES_hhdet_in_new!U83)</f>
        <v>2.1830813829579547</v>
      </c>
      <c r="V86" s="98">
        <f>IF(RES_hhdet_in_tes!V86=0,0,RES_hhdet_in_tes!V86*1000*11630/RES_hhdet_in_new!V83)</f>
        <v>3.9774477907379415</v>
      </c>
      <c r="W86" s="98">
        <f>IF(RES_hhdet_in_tes!W86=0,0,RES_hhdet_in_tes!W86*1000*11630/RES_hhdet_in_new!W83)</f>
        <v>4.4450498791212771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1148.6670033368678</v>
      </c>
      <c r="D87" s="122">
        <v>1111.9619322946994</v>
      </c>
      <c r="E87" s="122">
        <v>1163.1359614865416</v>
      </c>
      <c r="F87" s="122">
        <v>1165.0916726328323</v>
      </c>
      <c r="G87" s="122">
        <v>1089.4464336195686</v>
      </c>
      <c r="H87" s="122">
        <v>1081.9195604356457</v>
      </c>
      <c r="I87" s="122">
        <v>1078.9250475393458</v>
      </c>
      <c r="J87" s="122">
        <v>1037.5665482571326</v>
      </c>
      <c r="K87" s="122">
        <v>1007.4169167253832</v>
      </c>
      <c r="L87" s="122">
        <v>1041.3993262187171</v>
      </c>
      <c r="M87" s="122">
        <v>933.57978475881907</v>
      </c>
      <c r="N87" s="122">
        <v>1008.3307471757682</v>
      </c>
      <c r="O87" s="122">
        <v>971.58856983898409</v>
      </c>
      <c r="P87" s="122">
        <v>937.09598253599688</v>
      </c>
      <c r="Q87" s="122">
        <v>905.75526558995682</v>
      </c>
      <c r="R87" s="122">
        <v>961.68634348184241</v>
      </c>
      <c r="S87" s="122">
        <v>977.10584569189655</v>
      </c>
      <c r="T87" s="122">
        <v>982.48364169693627</v>
      </c>
      <c r="U87" s="122">
        <v>962.49562519913593</v>
      </c>
      <c r="V87" s="122">
        <v>985.07006552230905</v>
      </c>
      <c r="W87" s="122">
        <v>975.44950150748036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1145.7314567597275</v>
      </c>
      <c r="D88" s="98">
        <v>1108.3007302849132</v>
      </c>
      <c r="E88" s="98">
        <v>1167.4811302332737</v>
      </c>
      <c r="F88" s="98">
        <v>1172.4097587688757</v>
      </c>
      <c r="G88" s="98">
        <v>1089.2192410850321</v>
      </c>
      <c r="H88" s="98">
        <v>1078.9202210352066</v>
      </c>
      <c r="I88" s="98">
        <v>1079.8787270611917</v>
      </c>
      <c r="J88" s="98">
        <v>1037.6360183480649</v>
      </c>
      <c r="K88" s="98">
        <v>1008.9225813974615</v>
      </c>
      <c r="L88" s="98">
        <v>1040.948994973302</v>
      </c>
      <c r="M88" s="98">
        <v>928.03199313402285</v>
      </c>
      <c r="N88" s="98">
        <v>1009.2935903867225</v>
      </c>
      <c r="O88" s="98">
        <v>971.98458014838695</v>
      </c>
      <c r="P88" s="98">
        <v>942.63485211039904</v>
      </c>
      <c r="Q88" s="98">
        <v>906.45010232532161</v>
      </c>
      <c r="R88" s="98">
        <v>959.23968096366104</v>
      </c>
      <c r="S88" s="98">
        <v>976.3777745935904</v>
      </c>
      <c r="T88" s="98">
        <v>983.75761400720637</v>
      </c>
      <c r="U88" s="98">
        <v>951.83603697631327</v>
      </c>
      <c r="V88" s="98">
        <v>991.96263262531181</v>
      </c>
      <c r="W88" s="98">
        <v>970.16249276108465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1165.5439084040866</v>
      </c>
      <c r="D96" s="101">
        <v>1142.8765997273979</v>
      </c>
      <c r="E96" s="101">
        <v>1125.8403829319905</v>
      </c>
      <c r="F96" s="101">
        <v>1109.5885630947778</v>
      </c>
      <c r="G96" s="101">
        <v>1091.1209737530789</v>
      </c>
      <c r="H96" s="101">
        <v>1106.1595869314522</v>
      </c>
      <c r="I96" s="101">
        <v>1064.3317012278121</v>
      </c>
      <c r="J96" s="101">
        <v>1036.1162334414091</v>
      </c>
      <c r="K96" s="101">
        <v>989.45930351598781</v>
      </c>
      <c r="L96" s="101">
        <v>1045.228072241202</v>
      </c>
      <c r="M96" s="101">
        <v>962.07128244073738</v>
      </c>
      <c r="N96" s="101">
        <v>998.68067814013887</v>
      </c>
      <c r="O96" s="101">
        <v>967.56101007902362</v>
      </c>
      <c r="P96" s="101">
        <v>896.59688842878177</v>
      </c>
      <c r="Q96" s="101">
        <v>902.08163803538912</v>
      </c>
      <c r="R96" s="101">
        <v>986.17562294623281</v>
      </c>
      <c r="S96" s="101">
        <v>985.00364715906744</v>
      </c>
      <c r="T96" s="101">
        <v>940.40659656217167</v>
      </c>
      <c r="U96" s="101">
        <v>1008.4452544319846</v>
      </c>
      <c r="V96" s="101">
        <v>947.32350700067627</v>
      </c>
      <c r="W96" s="101">
        <v>1019.1113820714664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769.53472090375044</v>
      </c>
      <c r="D100" s="122">
        <v>674.73657629539321</v>
      </c>
      <c r="E100" s="122">
        <v>676.13733707586459</v>
      </c>
      <c r="F100" s="122">
        <v>674.21048112263554</v>
      </c>
      <c r="G100" s="122">
        <v>588.26830771931043</v>
      </c>
      <c r="H100" s="122">
        <v>611.93416555849137</v>
      </c>
      <c r="I100" s="122">
        <v>571.01048376880976</v>
      </c>
      <c r="J100" s="122">
        <v>559.43421003019114</v>
      </c>
      <c r="K100" s="122">
        <v>486.44796779353811</v>
      </c>
      <c r="L100" s="122">
        <v>558.66900341018129</v>
      </c>
      <c r="M100" s="122">
        <v>500.06120432837088</v>
      </c>
      <c r="N100" s="122">
        <v>514.61460261905972</v>
      </c>
      <c r="O100" s="122">
        <v>490.43988163371921</v>
      </c>
      <c r="P100" s="122">
        <v>477.45791957055434</v>
      </c>
      <c r="Q100" s="122">
        <v>491.03658985326194</v>
      </c>
      <c r="R100" s="122">
        <v>553.17208703175868</v>
      </c>
      <c r="S100" s="122">
        <v>550.71493389818465</v>
      </c>
      <c r="T100" s="122">
        <v>537.75116551819872</v>
      </c>
      <c r="U100" s="122">
        <v>549.21970089219121</v>
      </c>
      <c r="V100" s="122">
        <v>532.68190437370697</v>
      </c>
      <c r="W100" s="122">
        <v>556.23540628825037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760.17980458224758</v>
      </c>
      <c r="D101" s="98">
        <v>631.06577406000508</v>
      </c>
      <c r="E101" s="98">
        <v>696.87565724537899</v>
      </c>
      <c r="F101" s="98">
        <v>695.260865435092</v>
      </c>
      <c r="G101" s="98">
        <v>565.92514434244242</v>
      </c>
      <c r="H101" s="98">
        <v>576.54506865612086</v>
      </c>
      <c r="I101" s="98">
        <v>584.84994195482898</v>
      </c>
      <c r="J101" s="98">
        <v>572.15766255650396</v>
      </c>
      <c r="K101" s="98">
        <v>482.71754175914919</v>
      </c>
      <c r="L101" s="98">
        <v>566.80946341034257</v>
      </c>
      <c r="M101" s="98">
        <v>491.11204445596587</v>
      </c>
      <c r="N101" s="98">
        <v>515.59871697769654</v>
      </c>
      <c r="O101" s="98">
        <v>492.98167912827239</v>
      </c>
      <c r="P101" s="98">
        <v>490.88918735543336</v>
      </c>
      <c r="Q101" s="98">
        <v>491.25364189384118</v>
      </c>
      <c r="R101" s="98">
        <v>534.96604534696473</v>
      </c>
      <c r="S101" s="98">
        <v>549.61887545277523</v>
      </c>
      <c r="T101" s="98">
        <v>548.12608096298175</v>
      </c>
      <c r="U101" s="98">
        <v>532.94074036842267</v>
      </c>
      <c r="V101" s="98">
        <v>549.53646014583035</v>
      </c>
      <c r="W101" s="98">
        <v>541.23835689924465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921.56686616385196</v>
      </c>
      <c r="D102" s="98">
        <v>0</v>
      </c>
      <c r="E102" s="98">
        <v>676.58548605685314</v>
      </c>
      <c r="F102" s="98">
        <v>722.62591170159749</v>
      </c>
      <c r="G102" s="98">
        <v>587.07915465992426</v>
      </c>
      <c r="H102" s="98">
        <v>630.16183549236075</v>
      </c>
      <c r="I102" s="98">
        <v>423.75673018900335</v>
      </c>
      <c r="J102" s="98">
        <v>561.93925970247767</v>
      </c>
      <c r="K102" s="98">
        <v>489.02631952677012</v>
      </c>
      <c r="L102" s="98">
        <v>581.37464581139875</v>
      </c>
      <c r="M102" s="98">
        <v>568.88770697632606</v>
      </c>
      <c r="N102" s="98">
        <v>448.79346199116549</v>
      </c>
      <c r="O102" s="98">
        <v>422.92891896321635</v>
      </c>
      <c r="P102" s="98">
        <v>472.64096313773206</v>
      </c>
      <c r="Q102" s="98">
        <v>493.0133338620052</v>
      </c>
      <c r="R102" s="98">
        <v>618.71236191290916</v>
      </c>
      <c r="S102" s="98">
        <v>615.43757707939915</v>
      </c>
      <c r="T102" s="98">
        <v>536.40467035771053</v>
      </c>
      <c r="U102" s="98">
        <v>640.9705097236905</v>
      </c>
      <c r="V102" s="98">
        <v>481.23707143728325</v>
      </c>
      <c r="W102" s="98">
        <v>513.97740858418047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766.5429017323263</v>
      </c>
      <c r="D103" s="33">
        <v>697.21038532712157</v>
      </c>
      <c r="E103" s="33">
        <v>655.3591203887438</v>
      </c>
      <c r="F103" s="33">
        <v>651.39328387895171</v>
      </c>
      <c r="G103" s="33">
        <v>609.13273618097446</v>
      </c>
      <c r="H103" s="33">
        <v>645.45097205815023</v>
      </c>
      <c r="I103" s="33">
        <v>567.44998517280817</v>
      </c>
      <c r="J103" s="33">
        <v>532.95648615173866</v>
      </c>
      <c r="K103" s="33">
        <v>491.02620164850089</v>
      </c>
      <c r="L103" s="33">
        <v>536.36958465226326</v>
      </c>
      <c r="M103" s="33">
        <v>504.0887545583646</v>
      </c>
      <c r="N103" s="33">
        <v>518.89650046433269</v>
      </c>
      <c r="O103" s="33">
        <v>500.59837718266323</v>
      </c>
      <c r="P103" s="33">
        <v>468.59809979950705</v>
      </c>
      <c r="Q103" s="33">
        <v>489.90608440283609</v>
      </c>
      <c r="R103" s="33">
        <v>546.80193174124429</v>
      </c>
      <c r="S103" s="33">
        <v>541.23567904046672</v>
      </c>
      <c r="T103" s="33">
        <v>520.23480073716769</v>
      </c>
      <c r="U103" s="33">
        <v>557.18772409331473</v>
      </c>
      <c r="V103" s="33">
        <v>519.55806372324707</v>
      </c>
      <c r="W103" s="33">
        <v>566.76717434251236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11562.860848389229</v>
      </c>
      <c r="D124" s="117">
        <f t="shared" si="42"/>
        <v>11298.513146650121</v>
      </c>
      <c r="E124" s="117">
        <f t="shared" si="42"/>
        <v>10658.465077098894</v>
      </c>
      <c r="F124" s="117">
        <f t="shared" si="42"/>
        <v>10439.672518308984</v>
      </c>
      <c r="G124" s="117">
        <f t="shared" si="42"/>
        <v>10636.185601191786</v>
      </c>
      <c r="H124" s="117">
        <f t="shared" si="42"/>
        <v>10601.622789855353</v>
      </c>
      <c r="I124" s="117">
        <f t="shared" si="42"/>
        <v>10581.544098355085</v>
      </c>
      <c r="J124" s="117">
        <f t="shared" si="42"/>
        <v>9986.6678948608478</v>
      </c>
      <c r="K124" s="117">
        <f t="shared" si="42"/>
        <v>10142.037021650534</v>
      </c>
      <c r="L124" s="117">
        <f t="shared" si="42"/>
        <v>10969.669230373693</v>
      </c>
      <c r="M124" s="117">
        <f t="shared" si="42"/>
        <v>10140.669140766455</v>
      </c>
      <c r="N124" s="117">
        <f t="shared" si="42"/>
        <v>10343.48251601608</v>
      </c>
      <c r="O124" s="117">
        <f t="shared" si="42"/>
        <v>10005.828941297041</v>
      </c>
      <c r="P124" s="117">
        <f t="shared" si="42"/>
        <v>8990.7453773585694</v>
      </c>
      <c r="Q124" s="117">
        <f t="shared" si="42"/>
        <v>8420.9286966409436</v>
      </c>
      <c r="R124" s="117">
        <f t="shared" ref="R124:V124" si="43">R125+R128+R130+R139</f>
        <v>8987.213515438445</v>
      </c>
      <c r="S124" s="117">
        <f t="shared" si="43"/>
        <v>8649.3831549463721</v>
      </c>
      <c r="T124" s="117">
        <f t="shared" si="43"/>
        <v>8359.3613033677902</v>
      </c>
      <c r="U124" s="117">
        <f t="shared" si="43"/>
        <v>7963.0228007470778</v>
      </c>
      <c r="V124" s="117">
        <f t="shared" si="43"/>
        <v>7213.0309635465264</v>
      </c>
      <c r="W124" s="117">
        <f t="shared" ref="W124" si="44">W125+W128+W130+W139</f>
        <v>6500.7579722697083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9628.6657250923472</v>
      </c>
      <c r="D125" s="122">
        <f t="shared" si="45"/>
        <v>9411.5177039492901</v>
      </c>
      <c r="E125" s="122">
        <f t="shared" si="45"/>
        <v>8907.9582060193989</v>
      </c>
      <c r="F125" s="122">
        <f t="shared" si="45"/>
        <v>8677.855522433274</v>
      </c>
      <c r="G125" s="122">
        <f t="shared" si="45"/>
        <v>8838.2391576170849</v>
      </c>
      <c r="H125" s="122">
        <f t="shared" si="45"/>
        <v>8725.0814421529849</v>
      </c>
      <c r="I125" s="122">
        <f t="shared" si="45"/>
        <v>8994.0056246902532</v>
      </c>
      <c r="J125" s="122">
        <f t="shared" si="45"/>
        <v>8469.0482766728928</v>
      </c>
      <c r="K125" s="122">
        <f t="shared" si="45"/>
        <v>8702.9721161503039</v>
      </c>
      <c r="L125" s="122">
        <f t="shared" si="45"/>
        <v>9399.0199225782599</v>
      </c>
      <c r="M125" s="122">
        <f t="shared" si="45"/>
        <v>8656.0387101123506</v>
      </c>
      <c r="N125" s="122">
        <f t="shared" si="45"/>
        <v>8818.4120661235702</v>
      </c>
      <c r="O125" s="122">
        <f t="shared" si="45"/>
        <v>8516.6684747042218</v>
      </c>
      <c r="P125" s="122">
        <f t="shared" si="45"/>
        <v>7602.8324879057427</v>
      </c>
      <c r="Q125" s="122">
        <f t="shared" si="45"/>
        <v>7039.0682840936797</v>
      </c>
      <c r="R125" s="122">
        <f t="shared" ref="R125:V125" si="46">SUM(R126:R127)</f>
        <v>7439.6636460557238</v>
      </c>
      <c r="S125" s="122">
        <f t="shared" si="46"/>
        <v>7116.159820705403</v>
      </c>
      <c r="T125" s="122">
        <f t="shared" si="46"/>
        <v>6869.0563910549872</v>
      </c>
      <c r="U125" s="122">
        <f t="shared" si="46"/>
        <v>6407.1094369425491</v>
      </c>
      <c r="V125" s="122">
        <f t="shared" si="46"/>
        <v>5736.7904919891043</v>
      </c>
      <c r="W125" s="122">
        <f t="shared" ref="W125" si="47">SUM(W126:W127)</f>
        <v>4945.2880795400715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9584.3439852750853</v>
      </c>
      <c r="D126" s="98">
        <v>9369.1322525348496</v>
      </c>
      <c r="E126" s="98">
        <v>8868.6845234285011</v>
      </c>
      <c r="F126" s="98">
        <v>8640.2061546055484</v>
      </c>
      <c r="G126" s="98">
        <v>8800.7732351525865</v>
      </c>
      <c r="H126" s="98">
        <v>8688.6115584241725</v>
      </c>
      <c r="I126" s="98">
        <v>8957.149320015149</v>
      </c>
      <c r="J126" s="98">
        <v>8434.994887369392</v>
      </c>
      <c r="K126" s="98">
        <v>8668.6783194364161</v>
      </c>
      <c r="L126" s="98">
        <v>9361.9762198117751</v>
      </c>
      <c r="M126" s="98">
        <v>8622.3249029807084</v>
      </c>
      <c r="N126" s="98">
        <v>8784.3498797841839</v>
      </c>
      <c r="O126" s="98">
        <v>8484.0411412643334</v>
      </c>
      <c r="P126" s="98">
        <v>7573.8851475733536</v>
      </c>
      <c r="Q126" s="98">
        <v>7012.4042091887432</v>
      </c>
      <c r="R126" s="98">
        <v>7411.7021436052564</v>
      </c>
      <c r="S126" s="98">
        <v>7089.5515308454687</v>
      </c>
      <c r="T126" s="98">
        <v>6843.4824006751423</v>
      </c>
      <c r="U126" s="98">
        <v>6383.3083023444706</v>
      </c>
      <c r="V126" s="98">
        <v>5715.4791444979674</v>
      </c>
      <c r="W126" s="98">
        <v>4926.9749469534372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44.321739817262191</v>
      </c>
      <c r="D127" s="98">
        <v>42.385451414440354</v>
      </c>
      <c r="E127" s="98">
        <v>39.273682590896961</v>
      </c>
      <c r="F127" s="98">
        <v>37.6493678277265</v>
      </c>
      <c r="G127" s="98">
        <v>37.465922464498554</v>
      </c>
      <c r="H127" s="98">
        <v>36.469883728812107</v>
      </c>
      <c r="I127" s="98">
        <v>36.856304675103694</v>
      </c>
      <c r="J127" s="98">
        <v>34.053389303501234</v>
      </c>
      <c r="K127" s="98">
        <v>34.293796713886991</v>
      </c>
      <c r="L127" s="98">
        <v>37.043702766484756</v>
      </c>
      <c r="M127" s="98">
        <v>33.713807131642163</v>
      </c>
      <c r="N127" s="98">
        <v>34.062186339385406</v>
      </c>
      <c r="O127" s="98">
        <v>32.627333439888339</v>
      </c>
      <c r="P127" s="98">
        <v>28.947340332389089</v>
      </c>
      <c r="Q127" s="98">
        <v>26.664074904936228</v>
      </c>
      <c r="R127" s="98">
        <v>27.961502450467727</v>
      </c>
      <c r="S127" s="98">
        <v>26.608289859934466</v>
      </c>
      <c r="T127" s="98">
        <v>25.573990379844965</v>
      </c>
      <c r="U127" s="98">
        <v>23.801134598078658</v>
      </c>
      <c r="V127" s="98">
        <v>21.311347491137138</v>
      </c>
      <c r="W127" s="98">
        <v>18.313132586634477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0.29607278487757011</v>
      </c>
      <c r="D128" s="122">
        <f t="shared" si="48"/>
        <v>0.50992721569001676</v>
      </c>
      <c r="E128" s="122">
        <f t="shared" si="48"/>
        <v>0.45453063619882533</v>
      </c>
      <c r="F128" s="122">
        <f t="shared" si="48"/>
        <v>0.91210419960495703</v>
      </c>
      <c r="G128" s="122">
        <f t="shared" si="48"/>
        <v>1.4264473543478926</v>
      </c>
      <c r="H128" s="122">
        <f t="shared" si="48"/>
        <v>0.85761717099379708</v>
      </c>
      <c r="I128" s="122">
        <f t="shared" si="48"/>
        <v>1.979923405110348</v>
      </c>
      <c r="J128" s="122">
        <f t="shared" si="48"/>
        <v>1.3437010569498171</v>
      </c>
      <c r="K128" s="122">
        <f t="shared" si="48"/>
        <v>1.5245786306866711</v>
      </c>
      <c r="L128" s="122">
        <f t="shared" si="48"/>
        <v>3.0190296838170156</v>
      </c>
      <c r="M128" s="122">
        <f t="shared" si="48"/>
        <v>0.61091291425534344</v>
      </c>
      <c r="N128" s="122">
        <f t="shared" si="48"/>
        <v>2.0349761007388762</v>
      </c>
      <c r="O128" s="122">
        <f t="shared" si="48"/>
        <v>3.0423876490117596</v>
      </c>
      <c r="P128" s="122">
        <f t="shared" si="48"/>
        <v>4.379103724225426</v>
      </c>
      <c r="Q128" s="122">
        <f t="shared" si="48"/>
        <v>2.3441490350290697</v>
      </c>
      <c r="R128" s="122">
        <f t="shared" si="48"/>
        <v>2.4235437179325303</v>
      </c>
      <c r="S128" s="122">
        <f t="shared" si="48"/>
        <v>2.3401837841211068</v>
      </c>
      <c r="T128" s="122">
        <f t="shared" si="48"/>
        <v>3.3821304830685368</v>
      </c>
      <c r="U128" s="122">
        <f t="shared" si="48"/>
        <v>2.1725942167347259</v>
      </c>
      <c r="V128" s="122">
        <f t="shared" si="48"/>
        <v>3.992512432392358</v>
      </c>
      <c r="W128" s="122">
        <f t="shared" si="48"/>
        <v>4.3818241884248694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0.29607278487757011</v>
      </c>
      <c r="D129" s="98">
        <f>IF(RES_hhdet_in_tes!D129=0,0,RES_hhdet_in_tes!D129*1000*11630/RES_hhdet_in_new!D126)</f>
        <v>0.50992721569001676</v>
      </c>
      <c r="E129" s="98">
        <f>IF(RES_hhdet_in_tes!E129=0,0,RES_hhdet_in_tes!E129*1000*11630/RES_hhdet_in_new!E126)</f>
        <v>0.45453063619882533</v>
      </c>
      <c r="F129" s="98">
        <f>IF(RES_hhdet_in_tes!F129=0,0,RES_hhdet_in_tes!F129*1000*11630/RES_hhdet_in_new!F126)</f>
        <v>0.91210419960495703</v>
      </c>
      <c r="G129" s="98">
        <f>IF(RES_hhdet_in_tes!G129=0,0,RES_hhdet_in_tes!G129*1000*11630/RES_hhdet_in_new!G126)</f>
        <v>1.4264473543478926</v>
      </c>
      <c r="H129" s="98">
        <f>IF(RES_hhdet_in_tes!H129=0,0,RES_hhdet_in_tes!H129*1000*11630/RES_hhdet_in_new!H126)</f>
        <v>0.85761717099379708</v>
      </c>
      <c r="I129" s="98">
        <f>IF(RES_hhdet_in_tes!I129=0,0,RES_hhdet_in_tes!I129*1000*11630/RES_hhdet_in_new!I126)</f>
        <v>1.979923405110348</v>
      </c>
      <c r="J129" s="98">
        <f>IF(RES_hhdet_in_tes!J129=0,0,RES_hhdet_in_tes!J129*1000*11630/RES_hhdet_in_new!J126)</f>
        <v>1.3437010569498171</v>
      </c>
      <c r="K129" s="98">
        <f>IF(RES_hhdet_in_tes!K129=0,0,RES_hhdet_in_tes!K129*1000*11630/RES_hhdet_in_new!K126)</f>
        <v>1.5245786306866711</v>
      </c>
      <c r="L129" s="98">
        <f>IF(RES_hhdet_in_tes!L129=0,0,RES_hhdet_in_tes!L129*1000*11630/RES_hhdet_in_new!L126)</f>
        <v>3.0190296838170156</v>
      </c>
      <c r="M129" s="98">
        <f>IF(RES_hhdet_in_tes!M129=0,0,RES_hhdet_in_tes!M129*1000*11630/RES_hhdet_in_new!M126)</f>
        <v>0.61091291425534344</v>
      </c>
      <c r="N129" s="98">
        <f>IF(RES_hhdet_in_tes!N129=0,0,RES_hhdet_in_tes!N129*1000*11630/RES_hhdet_in_new!N126)</f>
        <v>2.0349761007388762</v>
      </c>
      <c r="O129" s="98">
        <f>IF(RES_hhdet_in_tes!O129=0,0,RES_hhdet_in_tes!O129*1000*11630/RES_hhdet_in_new!O126)</f>
        <v>3.0423876490117596</v>
      </c>
      <c r="P129" s="98">
        <f>IF(RES_hhdet_in_tes!P129=0,0,RES_hhdet_in_tes!P129*1000*11630/RES_hhdet_in_new!P126)</f>
        <v>4.379103724225426</v>
      </c>
      <c r="Q129" s="98">
        <f>IF(RES_hhdet_in_tes!Q129=0,0,RES_hhdet_in_tes!Q129*1000*11630/RES_hhdet_in_new!Q126)</f>
        <v>2.3441490350290697</v>
      </c>
      <c r="R129" s="98">
        <f>IF(RES_hhdet_in_tes!R129=0,0,RES_hhdet_in_tes!R129*1000*11630/RES_hhdet_in_new!R126)</f>
        <v>2.4235437179325303</v>
      </c>
      <c r="S129" s="98">
        <f>IF(RES_hhdet_in_tes!S129=0,0,RES_hhdet_in_tes!S129*1000*11630/RES_hhdet_in_new!S126)</f>
        <v>2.3401837841211068</v>
      </c>
      <c r="T129" s="98">
        <f>IF(RES_hhdet_in_tes!T129=0,0,RES_hhdet_in_tes!T129*1000*11630/RES_hhdet_in_new!T126)</f>
        <v>3.3821304830685368</v>
      </c>
      <c r="U129" s="98">
        <f>IF(RES_hhdet_in_tes!U129=0,0,RES_hhdet_in_tes!U129*1000*11630/RES_hhdet_in_new!U126)</f>
        <v>2.1725942167347259</v>
      </c>
      <c r="V129" s="98">
        <f>IF(RES_hhdet_in_tes!V129=0,0,RES_hhdet_in_tes!V129*1000*11630/RES_hhdet_in_new!V126)</f>
        <v>3.992512432392358</v>
      </c>
      <c r="W129" s="98">
        <f>IF(RES_hhdet_in_tes!W129=0,0,RES_hhdet_in_tes!W129*1000*11630/RES_hhdet_in_new!W126)</f>
        <v>4.3818241884248694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1157.8141813189288</v>
      </c>
      <c r="D130" s="122">
        <v>1189.2751301580192</v>
      </c>
      <c r="E130" s="122">
        <v>1092.5094471083344</v>
      </c>
      <c r="F130" s="122">
        <v>1102.5871399492521</v>
      </c>
      <c r="G130" s="122">
        <v>1189.6203122455324</v>
      </c>
      <c r="H130" s="122">
        <v>1231.7146229331997</v>
      </c>
      <c r="I130" s="122">
        <v>1033.6388152242771</v>
      </c>
      <c r="J130" s="122">
        <v>978.9073662339257</v>
      </c>
      <c r="K130" s="122">
        <v>946.84631360858327</v>
      </c>
      <c r="L130" s="122">
        <v>1024.2144166300452</v>
      </c>
      <c r="M130" s="122">
        <v>971.98117568302962</v>
      </c>
      <c r="N130" s="122">
        <v>1009.8899588143003</v>
      </c>
      <c r="O130" s="122">
        <v>998.02745111605236</v>
      </c>
      <c r="P130" s="122">
        <v>913.61736092749868</v>
      </c>
      <c r="Q130" s="122">
        <v>888.58811297631848</v>
      </c>
      <c r="R130" s="122">
        <v>979.67661891793273</v>
      </c>
      <c r="S130" s="122">
        <v>979.1677975556654</v>
      </c>
      <c r="T130" s="122">
        <v>964.55084447838385</v>
      </c>
      <c r="U130" s="122">
        <v>991.59222266110146</v>
      </c>
      <c r="V130" s="122">
        <v>952.90584625056965</v>
      </c>
      <c r="W130" s="122">
        <v>984.54527443569793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1157.3044799125544</v>
      </c>
      <c r="D131" s="98">
        <v>1189.5457047415237</v>
      </c>
      <c r="E131" s="98">
        <v>1091.6630300111233</v>
      </c>
      <c r="F131" s="98">
        <v>1102.1540765844431</v>
      </c>
      <c r="G131" s="98">
        <v>1189.6203122455324</v>
      </c>
      <c r="H131" s="98">
        <v>1234.7685801255975</v>
      </c>
      <c r="I131" s="98">
        <v>1031.457773468152</v>
      </c>
      <c r="J131" s="98">
        <v>975.84307317886294</v>
      </c>
      <c r="K131" s="98">
        <v>943.17978404431904</v>
      </c>
      <c r="L131" s="98">
        <v>1022.9523088306572</v>
      </c>
      <c r="M131" s="98">
        <v>972.06569233873654</v>
      </c>
      <c r="N131" s="98">
        <v>1009.9818771345464</v>
      </c>
      <c r="O131" s="98">
        <v>998.52053902733655</v>
      </c>
      <c r="P131" s="98">
        <v>915.26937572909355</v>
      </c>
      <c r="Q131" s="98">
        <v>887.6989386404166</v>
      </c>
      <c r="R131" s="98">
        <v>979.36250830200424</v>
      </c>
      <c r="S131" s="98">
        <v>978.97559891603248</v>
      </c>
      <c r="T131" s="98">
        <v>966.58600350278846</v>
      </c>
      <c r="U131" s="98">
        <v>991.59222266110146</v>
      </c>
      <c r="V131" s="98">
        <v>952.90584625056965</v>
      </c>
      <c r="W131" s="98">
        <v>982.11385269123969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1165.5439084040863</v>
      </c>
      <c r="D135" s="101">
        <v>1142.8765997273981</v>
      </c>
      <c r="E135" s="101">
        <v>1125.8403829319907</v>
      </c>
      <c r="F135" s="101">
        <v>1109.5885630947776</v>
      </c>
      <c r="G135" s="101">
        <v>0</v>
      </c>
      <c r="H135" s="101">
        <v>1106.1595869314524</v>
      </c>
      <c r="I135" s="101">
        <v>1064.3317012278121</v>
      </c>
      <c r="J135" s="101">
        <v>1036.1162334414091</v>
      </c>
      <c r="K135" s="101">
        <v>989.45930351598804</v>
      </c>
      <c r="L135" s="101">
        <v>1045.2280722412022</v>
      </c>
      <c r="M135" s="101">
        <v>962.07128244073726</v>
      </c>
      <c r="N135" s="101">
        <v>998.68067814013909</v>
      </c>
      <c r="O135" s="101">
        <v>967.56101007902384</v>
      </c>
      <c r="P135" s="101">
        <v>896.59688842878177</v>
      </c>
      <c r="Q135" s="101">
        <v>902.08163803538901</v>
      </c>
      <c r="R135" s="101">
        <v>986.17562294623281</v>
      </c>
      <c r="S135" s="101">
        <v>985.00364715906721</v>
      </c>
      <c r="T135" s="101">
        <v>940.40659656217167</v>
      </c>
      <c r="U135" s="101">
        <v>0</v>
      </c>
      <c r="V135" s="101">
        <v>0</v>
      </c>
      <c r="W135" s="101">
        <v>1019.1113820714661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776.08486919307757</v>
      </c>
      <c r="D139" s="122">
        <v>697.21038532712157</v>
      </c>
      <c r="E139" s="122">
        <v>657.54289333496081</v>
      </c>
      <c r="F139" s="122">
        <v>658.31775172685445</v>
      </c>
      <c r="G139" s="122">
        <v>606.89968397482153</v>
      </c>
      <c r="H139" s="122">
        <v>643.96910759817536</v>
      </c>
      <c r="I139" s="122">
        <v>551.91973503544671</v>
      </c>
      <c r="J139" s="122">
        <v>537.36855089707853</v>
      </c>
      <c r="K139" s="122">
        <v>490.69401326096153</v>
      </c>
      <c r="L139" s="122">
        <v>543.41586148156921</v>
      </c>
      <c r="M139" s="122">
        <v>512.0383420568196</v>
      </c>
      <c r="N139" s="122">
        <v>513.14551497747232</v>
      </c>
      <c r="O139" s="122">
        <v>488.09062782775459</v>
      </c>
      <c r="P139" s="122">
        <v>469.91642480110215</v>
      </c>
      <c r="Q139" s="122">
        <v>490.92815053591636</v>
      </c>
      <c r="R139" s="122">
        <v>565.44970674685646</v>
      </c>
      <c r="S139" s="122">
        <v>551.71535290118277</v>
      </c>
      <c r="T139" s="122">
        <v>522.37193735135133</v>
      </c>
      <c r="U139" s="122">
        <v>562.14854692669223</v>
      </c>
      <c r="V139" s="122">
        <v>519.34211287445976</v>
      </c>
      <c r="W139" s="122">
        <v>566.54279410551442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921.56686616385218</v>
      </c>
      <c r="D140" s="98">
        <v>0</v>
      </c>
      <c r="E140" s="98">
        <v>676.58548605685326</v>
      </c>
      <c r="F140" s="98">
        <v>722.62591170159749</v>
      </c>
      <c r="G140" s="98">
        <v>587.07915465992426</v>
      </c>
      <c r="H140" s="98">
        <v>630.16183549236086</v>
      </c>
      <c r="I140" s="98">
        <v>423.75673018900341</v>
      </c>
      <c r="J140" s="98">
        <v>561.9392597024779</v>
      </c>
      <c r="K140" s="98">
        <v>489.02631952677024</v>
      </c>
      <c r="L140" s="98">
        <v>581.37464581139864</v>
      </c>
      <c r="M140" s="98">
        <v>568.88770697632606</v>
      </c>
      <c r="N140" s="98">
        <v>448.79346199116549</v>
      </c>
      <c r="O140" s="98">
        <v>422.92891896321635</v>
      </c>
      <c r="P140" s="98">
        <v>472.64096313773206</v>
      </c>
      <c r="Q140" s="98">
        <v>493.0133338620052</v>
      </c>
      <c r="R140" s="98">
        <v>618.71236191290927</v>
      </c>
      <c r="S140" s="98">
        <v>615.43757707939903</v>
      </c>
      <c r="T140" s="98">
        <v>536.40467035771064</v>
      </c>
      <c r="U140" s="98">
        <v>640.97050972369038</v>
      </c>
      <c r="V140" s="98">
        <v>481.2370714372833</v>
      </c>
      <c r="W140" s="98">
        <v>513.97740858418058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766.5429017323263</v>
      </c>
      <c r="D141" s="33">
        <v>697.21038532712157</v>
      </c>
      <c r="E141" s="33">
        <v>655.35912038874369</v>
      </c>
      <c r="F141" s="33">
        <v>651.39328387895171</v>
      </c>
      <c r="G141" s="33">
        <v>609.13273618097469</v>
      </c>
      <c r="H141" s="33">
        <v>645.45097205815011</v>
      </c>
      <c r="I141" s="33">
        <v>567.44998517280817</v>
      </c>
      <c r="J141" s="33">
        <v>532.95648615173855</v>
      </c>
      <c r="K141" s="33">
        <v>491.02620164850083</v>
      </c>
      <c r="L141" s="33">
        <v>536.36958465226326</v>
      </c>
      <c r="M141" s="33">
        <v>504.08875455836454</v>
      </c>
      <c r="N141" s="33">
        <v>518.8965004643328</v>
      </c>
      <c r="O141" s="33">
        <v>500.59837718266323</v>
      </c>
      <c r="P141" s="33">
        <v>468.598099799507</v>
      </c>
      <c r="Q141" s="33">
        <v>489.90608440283603</v>
      </c>
      <c r="R141" s="33">
        <v>546.80193174124429</v>
      </c>
      <c r="S141" s="33">
        <v>541.23567904046695</v>
      </c>
      <c r="T141" s="33">
        <v>520.23480073716769</v>
      </c>
      <c r="U141" s="33">
        <v>557.18772409331484</v>
      </c>
      <c r="V141" s="33">
        <v>519.55806372324685</v>
      </c>
      <c r="W141" s="33">
        <v>566.76717434251236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0</v>
      </c>
      <c r="S147" s="98">
        <f>IF(RES_hhdet_in_tes!S147=0,0,RES_hhdet_in_tes!S147*1000*11630/RES_hhdet_in_new!S145)</f>
        <v>0</v>
      </c>
      <c r="T147" s="98">
        <f>IF(RES_hhdet_in_tes!T147=0,0,RES_hhdet_in_tes!T147*1000*11630/RES_hhdet_in_new!T145)</f>
        <v>0</v>
      </c>
      <c r="U147" s="98">
        <f>IF(RES_hhdet_in_tes!U147=0,0,RES_hhdet_in_tes!U147*1000*11630/RES_hhdet_in_new!U145)</f>
        <v>0</v>
      </c>
      <c r="V147" s="98">
        <f>IF(RES_hhdet_in_tes!V147=0,0,RES_hhdet_in_tes!V147*1000*11630/RES_hhdet_in_new!V145)</f>
        <v>0</v>
      </c>
      <c r="W147" s="98">
        <f>IF(RES_hhdet_in_tes!W147=0,0,RES_hhdet_in_tes!W147*1000*11630/RES_hhdet_in_new!W145)</f>
        <v>0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12157.914901398108</v>
      </c>
      <c r="D161" s="117">
        <f t="shared" si="54"/>
        <v>11075.608131400542</v>
      </c>
      <c r="E161" s="117">
        <f t="shared" si="54"/>
        <v>10704.424689066987</v>
      </c>
      <c r="F161" s="117">
        <f t="shared" si="54"/>
        <v>10454.739349249146</v>
      </c>
      <c r="G161" s="117">
        <f t="shared" si="54"/>
        <v>10081.935900387498</v>
      </c>
      <c r="H161" s="117">
        <f t="shared" si="54"/>
        <v>9342.2593075816058</v>
      </c>
      <c r="I161" s="117">
        <f t="shared" si="54"/>
        <v>10983.188594011877</v>
      </c>
      <c r="J161" s="117">
        <f t="shared" si="54"/>
        <v>10700.411298172856</v>
      </c>
      <c r="K161" s="117">
        <f t="shared" si="54"/>
        <v>10511.956180690268</v>
      </c>
      <c r="L161" s="117">
        <f t="shared" si="54"/>
        <v>12168.20926292038</v>
      </c>
      <c r="M161" s="117">
        <f t="shared" si="54"/>
        <v>10227.619267125932</v>
      </c>
      <c r="N161" s="117">
        <f t="shared" si="54"/>
        <v>10202.031048463508</v>
      </c>
      <c r="O161" s="117">
        <f t="shared" si="54"/>
        <v>9745.5863366966078</v>
      </c>
      <c r="P161" s="117">
        <f t="shared" si="54"/>
        <v>8985.5437487084582</v>
      </c>
      <c r="Q161" s="117">
        <f t="shared" si="54"/>
        <v>8466.7493267099071</v>
      </c>
      <c r="R161" s="117">
        <f t="shared" ref="R161:V161" si="55">R162+R164+R166+R175</f>
        <v>8789.8635878975201</v>
      </c>
      <c r="S161" s="117">
        <f t="shared" si="55"/>
        <v>8273.5332978352544</v>
      </c>
      <c r="T161" s="117">
        <f t="shared" si="55"/>
        <v>9485.7257905316128</v>
      </c>
      <c r="U161" s="117">
        <f t="shared" si="55"/>
        <v>7738.9475545166461</v>
      </c>
      <c r="V161" s="117">
        <f t="shared" si="55"/>
        <v>6944.3259124390688</v>
      </c>
      <c r="W161" s="117">
        <f t="shared" ref="W161" si="56">W162+W164+W166+W175</f>
        <v>6790.8509511806797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10216.042092290121</v>
      </c>
      <c r="D162" s="122">
        <f t="shared" si="57"/>
        <v>9235.1792124304757</v>
      </c>
      <c r="E162" s="122">
        <f t="shared" si="57"/>
        <v>8920.4764714459598</v>
      </c>
      <c r="F162" s="122">
        <f t="shared" si="57"/>
        <v>8685.9072938618392</v>
      </c>
      <c r="G162" s="122">
        <f t="shared" si="57"/>
        <v>8382.5294790002499</v>
      </c>
      <c r="H162" s="122">
        <f t="shared" si="57"/>
        <v>7590.3599705301385</v>
      </c>
      <c r="I162" s="122">
        <f t="shared" si="57"/>
        <v>9364.6241625180301</v>
      </c>
      <c r="J162" s="122">
        <f t="shared" si="57"/>
        <v>9124.2230765133099</v>
      </c>
      <c r="K162" s="122">
        <f t="shared" si="57"/>
        <v>9028.7906599846774</v>
      </c>
      <c r="L162" s="122">
        <f t="shared" si="57"/>
        <v>10573.273157833362</v>
      </c>
      <c r="M162" s="122">
        <f t="shared" si="57"/>
        <v>8750.2463403177644</v>
      </c>
      <c r="N162" s="122">
        <f t="shared" si="57"/>
        <v>8685.9741513279296</v>
      </c>
      <c r="O162" s="122">
        <f t="shared" si="57"/>
        <v>8285.4139040963855</v>
      </c>
      <c r="P162" s="122">
        <f t="shared" si="57"/>
        <v>7613.0379346176005</v>
      </c>
      <c r="Q162" s="122">
        <f t="shared" si="57"/>
        <v>7067.7865927710036</v>
      </c>
      <c r="R162" s="122">
        <f t="shared" si="57"/>
        <v>7231.2083203842139</v>
      </c>
      <c r="S162" s="122">
        <f t="shared" si="57"/>
        <v>6728.9757568606119</v>
      </c>
      <c r="T162" s="122">
        <f t="shared" si="57"/>
        <v>8011.5409136369444</v>
      </c>
      <c r="U162" s="122">
        <f t="shared" si="57"/>
        <v>6159.9737568265027</v>
      </c>
      <c r="V162" s="122">
        <f t="shared" si="57"/>
        <v>5468.0156769088553</v>
      </c>
      <c r="W162" s="122">
        <f t="shared" si="57"/>
        <v>5190.4496176189223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10216.042092290121</v>
      </c>
      <c r="D163" s="33">
        <v>9235.1792124304757</v>
      </c>
      <c r="E163" s="33">
        <v>8920.4764714459598</v>
      </c>
      <c r="F163" s="33">
        <v>8685.9072938618392</v>
      </c>
      <c r="G163" s="33">
        <v>8382.5294790002499</v>
      </c>
      <c r="H163" s="33">
        <v>7590.3599705301385</v>
      </c>
      <c r="I163" s="33">
        <v>9364.6241625180301</v>
      </c>
      <c r="J163" s="33">
        <v>9124.2230765133099</v>
      </c>
      <c r="K163" s="33">
        <v>9028.7906599846774</v>
      </c>
      <c r="L163" s="33">
        <v>10573.273157833362</v>
      </c>
      <c r="M163" s="33">
        <v>8750.2463403177644</v>
      </c>
      <c r="N163" s="33">
        <v>8685.9741513279296</v>
      </c>
      <c r="O163" s="33">
        <v>8285.4139040963855</v>
      </c>
      <c r="P163" s="33">
        <v>7613.0379346176005</v>
      </c>
      <c r="Q163" s="33">
        <v>7067.7865927710036</v>
      </c>
      <c r="R163" s="33">
        <v>7231.2083203842139</v>
      </c>
      <c r="S163" s="33">
        <v>6728.9757568606119</v>
      </c>
      <c r="T163" s="33">
        <v>8011.5409136369444</v>
      </c>
      <c r="U163" s="33">
        <v>6159.9737568265027</v>
      </c>
      <c r="V163" s="33">
        <v>5468.0156769088553</v>
      </c>
      <c r="W163" s="33">
        <v>5190.4496176189223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0.35886599938801572</v>
      </c>
      <c r="D164" s="122">
        <f t="shared" si="58"/>
        <v>0.34193391554620706</v>
      </c>
      <c r="E164" s="122">
        <f t="shared" si="58"/>
        <v>0.57469174583053084</v>
      </c>
      <c r="F164" s="122">
        <f t="shared" si="58"/>
        <v>0.85885790506011717</v>
      </c>
      <c r="G164" s="122">
        <f t="shared" si="58"/>
        <v>1.3920854122732498</v>
      </c>
      <c r="H164" s="122">
        <f t="shared" si="58"/>
        <v>1.7755660585393305</v>
      </c>
      <c r="I164" s="122">
        <f t="shared" si="58"/>
        <v>2.2849219794452922</v>
      </c>
      <c r="J164" s="122">
        <f t="shared" si="58"/>
        <v>2.711106085786315</v>
      </c>
      <c r="K164" s="122">
        <f t="shared" si="58"/>
        <v>3.0126769507831694</v>
      </c>
      <c r="L164" s="122">
        <f t="shared" si="58"/>
        <v>6.3006196995325228</v>
      </c>
      <c r="M164" s="122">
        <f t="shared" si="58"/>
        <v>3.237634126852901</v>
      </c>
      <c r="N164" s="122">
        <f t="shared" si="58"/>
        <v>4.3036632657998677</v>
      </c>
      <c r="O164" s="122">
        <f t="shared" si="58"/>
        <v>4.6080926173662586</v>
      </c>
      <c r="P164" s="122">
        <f t="shared" si="58"/>
        <v>5.9931518856656147</v>
      </c>
      <c r="Q164" s="122">
        <f t="shared" si="58"/>
        <v>5.9526261947576886</v>
      </c>
      <c r="R164" s="122">
        <f t="shared" si="58"/>
        <v>7.0170433956725171</v>
      </c>
      <c r="S164" s="122">
        <f t="shared" si="58"/>
        <v>7.8477149873987644</v>
      </c>
      <c r="T164" s="122">
        <f t="shared" si="58"/>
        <v>11.405518110547133</v>
      </c>
      <c r="U164" s="122">
        <f t="shared" si="58"/>
        <v>8.3652131216603358</v>
      </c>
      <c r="V164" s="122">
        <f t="shared" si="58"/>
        <v>9.6374172934511488</v>
      </c>
      <c r="W164" s="122">
        <f t="shared" si="58"/>
        <v>14.762077989838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0.35886599938801572</v>
      </c>
      <c r="D165" s="98">
        <f>IF(RES_hhdet_in_tes!D165=0,0,RES_hhdet_in_tes!D165*1000*11630/RES_hhdet_in_new!D163)</f>
        <v>0.34193391554620706</v>
      </c>
      <c r="E165" s="98">
        <f>IF(RES_hhdet_in_tes!E165=0,0,RES_hhdet_in_tes!E165*1000*11630/RES_hhdet_in_new!E163)</f>
        <v>0.57469174583053084</v>
      </c>
      <c r="F165" s="98">
        <f>IF(RES_hhdet_in_tes!F165=0,0,RES_hhdet_in_tes!F165*1000*11630/RES_hhdet_in_new!F163)</f>
        <v>0.85885790506011717</v>
      </c>
      <c r="G165" s="98">
        <f>IF(RES_hhdet_in_tes!G165=0,0,RES_hhdet_in_tes!G165*1000*11630/RES_hhdet_in_new!G163)</f>
        <v>1.3920854122732498</v>
      </c>
      <c r="H165" s="98">
        <f>IF(RES_hhdet_in_tes!H165=0,0,RES_hhdet_in_tes!H165*1000*11630/RES_hhdet_in_new!H163)</f>
        <v>1.7755660585393305</v>
      </c>
      <c r="I165" s="98">
        <f>IF(RES_hhdet_in_tes!I165=0,0,RES_hhdet_in_tes!I165*1000*11630/RES_hhdet_in_new!I163)</f>
        <v>2.2849219794452922</v>
      </c>
      <c r="J165" s="98">
        <f>IF(RES_hhdet_in_tes!J165=0,0,RES_hhdet_in_tes!J165*1000*11630/RES_hhdet_in_new!J163)</f>
        <v>2.711106085786315</v>
      </c>
      <c r="K165" s="98">
        <f>IF(RES_hhdet_in_tes!K165=0,0,RES_hhdet_in_tes!K165*1000*11630/RES_hhdet_in_new!K163)</f>
        <v>3.0126769507831694</v>
      </c>
      <c r="L165" s="98">
        <f>IF(RES_hhdet_in_tes!L165=0,0,RES_hhdet_in_tes!L165*1000*11630/RES_hhdet_in_new!L163)</f>
        <v>6.3006196995325228</v>
      </c>
      <c r="M165" s="98">
        <f>IF(RES_hhdet_in_tes!M165=0,0,RES_hhdet_in_tes!M165*1000*11630/RES_hhdet_in_new!M163)</f>
        <v>3.237634126852901</v>
      </c>
      <c r="N165" s="98">
        <f>IF(RES_hhdet_in_tes!N165=0,0,RES_hhdet_in_tes!N165*1000*11630/RES_hhdet_in_new!N163)</f>
        <v>4.3036632657998677</v>
      </c>
      <c r="O165" s="98">
        <f>IF(RES_hhdet_in_tes!O165=0,0,RES_hhdet_in_tes!O165*1000*11630/RES_hhdet_in_new!O163)</f>
        <v>4.6080926173662586</v>
      </c>
      <c r="P165" s="98">
        <f>IF(RES_hhdet_in_tes!P165=0,0,RES_hhdet_in_tes!P165*1000*11630/RES_hhdet_in_new!P163)</f>
        <v>5.9931518856656147</v>
      </c>
      <c r="Q165" s="98">
        <f>IF(RES_hhdet_in_tes!Q165=0,0,RES_hhdet_in_tes!Q165*1000*11630/RES_hhdet_in_new!Q163)</f>
        <v>5.9526261947576886</v>
      </c>
      <c r="R165" s="98">
        <f>IF(RES_hhdet_in_tes!R165=0,0,RES_hhdet_in_tes!R165*1000*11630/RES_hhdet_in_new!R163)</f>
        <v>7.0170433956725171</v>
      </c>
      <c r="S165" s="98">
        <f>IF(RES_hhdet_in_tes!S165=0,0,RES_hhdet_in_tes!S165*1000*11630/RES_hhdet_in_new!S163)</f>
        <v>7.8477149873987644</v>
      </c>
      <c r="T165" s="98">
        <f>IF(RES_hhdet_in_tes!T165=0,0,RES_hhdet_in_tes!T165*1000*11630/RES_hhdet_in_new!T163)</f>
        <v>11.405518110547133</v>
      </c>
      <c r="U165" s="98">
        <f>IF(RES_hhdet_in_tes!U165=0,0,RES_hhdet_in_tes!U165*1000*11630/RES_hhdet_in_new!U163)</f>
        <v>8.3652131216603358</v>
      </c>
      <c r="V165" s="98">
        <f>IF(RES_hhdet_in_tes!V165=0,0,RES_hhdet_in_tes!V165*1000*11630/RES_hhdet_in_new!V163)</f>
        <v>9.6374172934511488</v>
      </c>
      <c r="W165" s="98">
        <f>IF(RES_hhdet_in_tes!W165=0,0,RES_hhdet_in_tes!W165*1000*11630/RES_hhdet_in_new!W163)</f>
        <v>14.762077989838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1165.5439084040866</v>
      </c>
      <c r="D166" s="122">
        <v>1142.8765997273979</v>
      </c>
      <c r="E166" s="122">
        <v>1125.8403829319907</v>
      </c>
      <c r="F166" s="122">
        <v>1109.5885630947776</v>
      </c>
      <c r="G166" s="122">
        <v>1091.1209737530787</v>
      </c>
      <c r="H166" s="122">
        <v>1106.1595869314524</v>
      </c>
      <c r="I166" s="122">
        <v>1064.3317012278123</v>
      </c>
      <c r="J166" s="122">
        <v>1036.1162334414091</v>
      </c>
      <c r="K166" s="122">
        <v>989.45930351598781</v>
      </c>
      <c r="L166" s="122">
        <v>1045.228072241202</v>
      </c>
      <c r="M166" s="122">
        <v>962.07128244073749</v>
      </c>
      <c r="N166" s="122">
        <v>998.68067814013898</v>
      </c>
      <c r="O166" s="122">
        <v>967.56101007902384</v>
      </c>
      <c r="P166" s="122">
        <v>896.59688842878177</v>
      </c>
      <c r="Q166" s="122">
        <v>902.08163803538912</v>
      </c>
      <c r="R166" s="122">
        <v>986.17562294623281</v>
      </c>
      <c r="S166" s="122">
        <v>985.00364715906733</v>
      </c>
      <c r="T166" s="122">
        <v>940.40659656217179</v>
      </c>
      <c r="U166" s="122">
        <v>1008.4452544319847</v>
      </c>
      <c r="V166" s="122">
        <v>947.32350700067605</v>
      </c>
      <c r="W166" s="122">
        <v>1019.111382071466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1165.5439084040866</v>
      </c>
      <c r="D171" s="101">
        <v>1142.8765997273979</v>
      </c>
      <c r="E171" s="101">
        <v>1125.8403829319907</v>
      </c>
      <c r="F171" s="101">
        <v>1109.5885630947776</v>
      </c>
      <c r="G171" s="101">
        <v>1091.1209737530787</v>
      </c>
      <c r="H171" s="101">
        <v>1106.1595869314524</v>
      </c>
      <c r="I171" s="101">
        <v>1064.3317012278123</v>
      </c>
      <c r="J171" s="101">
        <v>1036.1162334414091</v>
      </c>
      <c r="K171" s="101">
        <v>989.45930351598781</v>
      </c>
      <c r="L171" s="101">
        <v>1045.228072241202</v>
      </c>
      <c r="M171" s="101">
        <v>962.07128244073749</v>
      </c>
      <c r="N171" s="101">
        <v>998.68067814013898</v>
      </c>
      <c r="O171" s="101">
        <v>967.56101007902384</v>
      </c>
      <c r="P171" s="101">
        <v>896.59688842878177</v>
      </c>
      <c r="Q171" s="101">
        <v>902.08163803538912</v>
      </c>
      <c r="R171" s="101">
        <v>986.17562294623281</v>
      </c>
      <c r="S171" s="101">
        <v>985.00364715906733</v>
      </c>
      <c r="T171" s="101">
        <v>940.40659656217179</v>
      </c>
      <c r="U171" s="101">
        <v>1008.4452544319847</v>
      </c>
      <c r="V171" s="101">
        <v>947.32350700067605</v>
      </c>
      <c r="W171" s="101">
        <v>1019.111382071466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775.97003470451364</v>
      </c>
      <c r="D175" s="122">
        <v>697.21038532712146</v>
      </c>
      <c r="E175" s="122">
        <v>657.53314294320558</v>
      </c>
      <c r="F175" s="122">
        <v>658.38463438747056</v>
      </c>
      <c r="G175" s="122">
        <v>606.89336222189604</v>
      </c>
      <c r="H175" s="122">
        <v>643.964184061477</v>
      </c>
      <c r="I175" s="122">
        <v>551.94780828658861</v>
      </c>
      <c r="J175" s="122">
        <v>537.36088213235041</v>
      </c>
      <c r="K175" s="122">
        <v>490.69354023881971</v>
      </c>
      <c r="L175" s="122">
        <v>543.40741314628451</v>
      </c>
      <c r="M175" s="122">
        <v>512.06401024057516</v>
      </c>
      <c r="N175" s="122">
        <v>513.07255572963868</v>
      </c>
      <c r="O175" s="122">
        <v>488.00332990383407</v>
      </c>
      <c r="P175" s="122">
        <v>469.91577377641005</v>
      </c>
      <c r="Q175" s="122">
        <v>490.92846970875621</v>
      </c>
      <c r="R175" s="122">
        <v>565.46260117140139</v>
      </c>
      <c r="S175" s="122">
        <v>551.70617882817692</v>
      </c>
      <c r="T175" s="122">
        <v>522.37276222195078</v>
      </c>
      <c r="U175" s="122">
        <v>562.16333013649808</v>
      </c>
      <c r="V175" s="122">
        <v>519.34931123608624</v>
      </c>
      <c r="W175" s="122">
        <v>566.52787350045287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921.56686616385196</v>
      </c>
      <c r="D176" s="98">
        <v>0</v>
      </c>
      <c r="E176" s="98">
        <v>676.58548605685326</v>
      </c>
      <c r="F176" s="98">
        <v>722.6259117015976</v>
      </c>
      <c r="G176" s="98">
        <v>587.07915465992426</v>
      </c>
      <c r="H176" s="98">
        <v>630.16183549236075</v>
      </c>
      <c r="I176" s="98">
        <v>423.75673018900335</v>
      </c>
      <c r="J176" s="98">
        <v>561.93925970247778</v>
      </c>
      <c r="K176" s="98">
        <v>489.02631952677012</v>
      </c>
      <c r="L176" s="98">
        <v>581.37464581139864</v>
      </c>
      <c r="M176" s="98">
        <v>568.88770697632617</v>
      </c>
      <c r="N176" s="98">
        <v>448.79346199116554</v>
      </c>
      <c r="O176" s="98">
        <v>422.92891896321646</v>
      </c>
      <c r="P176" s="98">
        <v>472.64096313773206</v>
      </c>
      <c r="Q176" s="98">
        <v>493.01333386200514</v>
      </c>
      <c r="R176" s="98">
        <v>618.71236191290905</v>
      </c>
      <c r="S176" s="98">
        <v>615.43757707939903</v>
      </c>
      <c r="T176" s="98">
        <v>536.40467035771064</v>
      </c>
      <c r="U176" s="98">
        <v>640.97050972369061</v>
      </c>
      <c r="V176" s="98">
        <v>481.23707143728319</v>
      </c>
      <c r="W176" s="98">
        <v>513.97740858418047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766.5429017323263</v>
      </c>
      <c r="D177" s="33">
        <v>697.21038532712146</v>
      </c>
      <c r="E177" s="33">
        <v>655.35912038874369</v>
      </c>
      <c r="F177" s="33">
        <v>651.39328387895171</v>
      </c>
      <c r="G177" s="33">
        <v>609.13273618097446</v>
      </c>
      <c r="H177" s="33">
        <v>645.45097205815</v>
      </c>
      <c r="I177" s="33">
        <v>567.44998517280817</v>
      </c>
      <c r="J177" s="33">
        <v>532.95648615173855</v>
      </c>
      <c r="K177" s="33">
        <v>491.02620164850094</v>
      </c>
      <c r="L177" s="33">
        <v>536.36958465226348</v>
      </c>
      <c r="M177" s="33">
        <v>504.0887545583646</v>
      </c>
      <c r="N177" s="33">
        <v>518.89650046433269</v>
      </c>
      <c r="O177" s="33">
        <v>500.59837718266328</v>
      </c>
      <c r="P177" s="33">
        <v>468.598099799507</v>
      </c>
      <c r="Q177" s="33">
        <v>489.90608440283603</v>
      </c>
      <c r="R177" s="33">
        <v>546.80193174124418</v>
      </c>
      <c r="S177" s="33">
        <v>541.23567904046683</v>
      </c>
      <c r="T177" s="33">
        <v>520.23480073716769</v>
      </c>
      <c r="U177" s="33">
        <v>557.18772409331473</v>
      </c>
      <c r="V177" s="33">
        <v>519.55806372324707</v>
      </c>
      <c r="W177" s="33">
        <v>566.76717434251236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5418.7264200084737</v>
      </c>
      <c r="D3" s="117">
        <f t="shared" si="0"/>
        <v>6283.8891558882387</v>
      </c>
      <c r="E3" s="117">
        <f t="shared" si="0"/>
        <v>4761.2042731991514</v>
      </c>
      <c r="F3" s="117">
        <f t="shared" si="0"/>
        <v>6583.5766638009136</v>
      </c>
      <c r="G3" s="117">
        <f t="shared" si="0"/>
        <v>5877.9814926516237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5183.8892050710065</v>
      </c>
      <c r="M3" s="117">
        <f t="shared" si="0"/>
        <v>5738.4658774816271</v>
      </c>
      <c r="N3" s="117">
        <f t="shared" si="0"/>
        <v>5305.2805530098622</v>
      </c>
      <c r="O3" s="117">
        <f t="shared" si="0"/>
        <v>5573.0789430328214</v>
      </c>
      <c r="P3" s="117">
        <f t="shared" si="0"/>
        <v>5567.8042703883912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3367.4014419634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4802.3862760562033</v>
      </c>
      <c r="D4" s="122">
        <f t="shared" si="3"/>
        <v>5694.7329900712512</v>
      </c>
      <c r="E4" s="122">
        <f t="shared" si="3"/>
        <v>4191.1575529498186</v>
      </c>
      <c r="F4" s="122">
        <f t="shared" si="3"/>
        <v>5834.3554301232771</v>
      </c>
      <c r="G4" s="122">
        <f t="shared" si="3"/>
        <v>5361.8641779906802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4469.6563965819769</v>
      </c>
      <c r="M4" s="122">
        <f t="shared" si="3"/>
        <v>5158.5263833877416</v>
      </c>
      <c r="N4" s="122">
        <f t="shared" si="3"/>
        <v>4656.9440508509233</v>
      </c>
      <c r="O4" s="122">
        <f t="shared" si="3"/>
        <v>4812.7018854414273</v>
      </c>
      <c r="P4" s="122">
        <f t="shared" si="3"/>
        <v>4661.4673148903184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3004.6037798318589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4802.3862760562033</v>
      </c>
      <c r="D5" s="98">
        <v>5694.7329900712512</v>
      </c>
      <c r="E5" s="98">
        <v>4191.1575529498186</v>
      </c>
      <c r="F5" s="98">
        <v>5834.3554301232771</v>
      </c>
      <c r="G5" s="98">
        <v>5361.8641779906802</v>
      </c>
      <c r="H5" s="98">
        <v>0</v>
      </c>
      <c r="I5" s="98">
        <v>0</v>
      </c>
      <c r="J5" s="98">
        <v>0</v>
      </c>
      <c r="K5" s="98">
        <v>0</v>
      </c>
      <c r="L5" s="98">
        <v>4469.6563965819769</v>
      </c>
      <c r="M5" s="98">
        <v>5158.5263833877416</v>
      </c>
      <c r="N5" s="98">
        <v>4656.9440508509233</v>
      </c>
      <c r="O5" s="98">
        <v>4812.7018854414273</v>
      </c>
      <c r="P5" s="98">
        <v>4661.4673148903184</v>
      </c>
      <c r="Q5" s="98">
        <v>0</v>
      </c>
      <c r="R5" s="98">
        <v>0</v>
      </c>
      <c r="S5" s="98">
        <v>0</v>
      </c>
      <c r="T5" s="98">
        <v>0</v>
      </c>
      <c r="U5" s="98">
        <v>3004.6037798318589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585.87969453369249</v>
      </c>
      <c r="D9" s="122">
        <v>566.78220881516017</v>
      </c>
      <c r="E9" s="122">
        <v>520.23651731183736</v>
      </c>
      <c r="F9" s="122">
        <v>685.53672530741187</v>
      </c>
      <c r="G9" s="122">
        <v>443.15455782230896</v>
      </c>
      <c r="H9" s="122">
        <v>0</v>
      </c>
      <c r="I9" s="122">
        <v>0</v>
      </c>
      <c r="J9" s="122">
        <v>0</v>
      </c>
      <c r="K9" s="122">
        <v>0</v>
      </c>
      <c r="L9" s="122">
        <v>493.20772193322972</v>
      </c>
      <c r="M9" s="122">
        <v>467.52469504153413</v>
      </c>
      <c r="N9" s="122">
        <v>542.75121974331773</v>
      </c>
      <c r="O9" s="122">
        <v>608.18084587300996</v>
      </c>
      <c r="P9" s="122">
        <v>565.71765304725443</v>
      </c>
      <c r="Q9" s="122">
        <v>0</v>
      </c>
      <c r="R9" s="122">
        <v>0</v>
      </c>
      <c r="S9" s="122">
        <v>0</v>
      </c>
      <c r="T9" s="122">
        <v>0</v>
      </c>
      <c r="U9" s="122">
        <v>362.79766213154102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585.87969453369249</v>
      </c>
      <c r="D10" s="98">
        <v>739.73413282860986</v>
      </c>
      <c r="E10" s="98">
        <v>520.23651731183736</v>
      </c>
      <c r="F10" s="98">
        <v>755.66835960996048</v>
      </c>
      <c r="G10" s="98">
        <v>751.10942003781179</v>
      </c>
      <c r="H10" s="98">
        <v>0</v>
      </c>
      <c r="I10" s="98">
        <v>0</v>
      </c>
      <c r="J10" s="98">
        <v>0</v>
      </c>
      <c r="K10" s="98">
        <v>0</v>
      </c>
      <c r="L10" s="98">
        <v>493.20772193322972</v>
      </c>
      <c r="M10" s="98">
        <v>634.59030628906294</v>
      </c>
      <c r="N10" s="98">
        <v>593.89191218113797</v>
      </c>
      <c r="O10" s="98">
        <v>619.87663137056779</v>
      </c>
      <c r="P10" s="98">
        <v>565.71765304725443</v>
      </c>
      <c r="Q10" s="98">
        <v>0</v>
      </c>
      <c r="R10" s="98">
        <v>0</v>
      </c>
      <c r="S10" s="98">
        <v>0</v>
      </c>
      <c r="T10" s="98">
        <v>0</v>
      </c>
      <c r="U10" s="98">
        <v>483.73021617538802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30.460449418578047</v>
      </c>
      <c r="D19" s="122">
        <v>22.373957001828192</v>
      </c>
      <c r="E19" s="122">
        <v>49.810202937494878</v>
      </c>
      <c r="F19" s="122">
        <v>63.684508370224748</v>
      </c>
      <c r="G19" s="122">
        <v>72.962756838635372</v>
      </c>
      <c r="H19" s="122">
        <v>0</v>
      </c>
      <c r="I19" s="122">
        <v>0</v>
      </c>
      <c r="J19" s="122">
        <v>0</v>
      </c>
      <c r="K19" s="122">
        <v>0</v>
      </c>
      <c r="L19" s="122">
        <v>221.02508655579976</v>
      </c>
      <c r="M19" s="122">
        <v>112.41479905235151</v>
      </c>
      <c r="N19" s="122">
        <v>105.5852824156208</v>
      </c>
      <c r="O19" s="122">
        <v>152.19621171838415</v>
      </c>
      <c r="P19" s="122">
        <v>340.61930245081828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441.26415198050046</v>
      </c>
      <c r="E20" s="98">
        <v>331.88570402159371</v>
      </c>
      <c r="F20" s="98">
        <v>494.71711637451699</v>
      </c>
      <c r="G20" s="98">
        <v>422.79099350571761</v>
      </c>
      <c r="H20" s="98">
        <v>0</v>
      </c>
      <c r="I20" s="98">
        <v>0</v>
      </c>
      <c r="J20" s="98">
        <v>0</v>
      </c>
      <c r="K20" s="98">
        <v>0</v>
      </c>
      <c r="L20" s="98">
        <v>303.95472540049786</v>
      </c>
      <c r="M20" s="98">
        <v>380.15511040721208</v>
      </c>
      <c r="N20" s="98">
        <v>367.23490559132432</v>
      </c>
      <c r="O20" s="98">
        <v>364.49779249560868</v>
      </c>
      <c r="P20" s="98">
        <v>340.61930245081828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365.52539302293656</v>
      </c>
      <c r="D21" s="98">
        <v>0</v>
      </c>
      <c r="E21" s="98">
        <v>267.46060821392018</v>
      </c>
      <c r="F21" s="98">
        <v>285.1886735181489</v>
      </c>
      <c r="G21" s="98">
        <v>231.31704784737266</v>
      </c>
      <c r="H21" s="98">
        <v>0</v>
      </c>
      <c r="I21" s="98">
        <v>0</v>
      </c>
      <c r="J21" s="98">
        <v>0</v>
      </c>
      <c r="K21" s="98">
        <v>0</v>
      </c>
      <c r="L21" s="98">
        <v>227.33280464254889</v>
      </c>
      <c r="M21" s="98">
        <v>222.28148929567868</v>
      </c>
      <c r="N21" s="98">
        <v>175.35706589228732</v>
      </c>
      <c r="O21" s="98">
        <v>165.2510131973502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</v>
      </c>
      <c r="O24" s="117">
        <f t="shared" si="7"/>
        <v>0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</v>
      </c>
      <c r="O25" s="122">
        <f t="shared" si="10"/>
        <v>0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5478.1163032921386</v>
      </c>
      <c r="K43" s="117">
        <f t="shared" si="14"/>
        <v>4486.588346910321</v>
      </c>
      <c r="L43" s="117">
        <f t="shared" si="14"/>
        <v>3901.2254001214005</v>
      </c>
      <c r="M43" s="117">
        <f t="shared" si="14"/>
        <v>4795.1693047107719</v>
      </c>
      <c r="N43" s="117">
        <f t="shared" si="14"/>
        <v>4734.4743896374785</v>
      </c>
      <c r="O43" s="117">
        <f t="shared" si="14"/>
        <v>3800.2548473142865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4918.2673845856825</v>
      </c>
      <c r="K44" s="122">
        <f t="shared" si="17"/>
        <v>4010.2966375406172</v>
      </c>
      <c r="L44" s="122">
        <f t="shared" si="17"/>
        <v>3490.7384042363487</v>
      </c>
      <c r="M44" s="122">
        <f t="shared" si="17"/>
        <v>4293.9781047998749</v>
      </c>
      <c r="N44" s="122">
        <f t="shared" si="17"/>
        <v>4244.6894860403972</v>
      </c>
      <c r="O44" s="122">
        <f t="shared" si="17"/>
        <v>3392.6891619761495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4918.2673845856825</v>
      </c>
      <c r="K45" s="98">
        <v>4010.2966375406172</v>
      </c>
      <c r="L45" s="98">
        <v>3490.7384042363487</v>
      </c>
      <c r="M45" s="98">
        <v>4293.9781047998749</v>
      </c>
      <c r="N45" s="98">
        <v>4244.6894860403972</v>
      </c>
      <c r="O45" s="98">
        <v>3392.6891619761495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526.09886048488238</v>
      </c>
      <c r="K49" s="122">
        <v>445.02769742315985</v>
      </c>
      <c r="L49" s="122">
        <v>374.36869982034818</v>
      </c>
      <c r="M49" s="122">
        <v>473.71820685188061</v>
      </c>
      <c r="N49" s="122">
        <v>475.26489177160465</v>
      </c>
      <c r="O49" s="122">
        <v>380.95747134873324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578.18785657249441</v>
      </c>
      <c r="K50" s="98">
        <v>445.02769742315985</v>
      </c>
      <c r="L50" s="98">
        <v>388.90729010463355</v>
      </c>
      <c r="M50" s="98">
        <v>493.11018023178212</v>
      </c>
      <c r="N50" s="98">
        <v>494.14958945789357</v>
      </c>
      <c r="O50" s="98">
        <v>397.81399662965066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33.750058221573013</v>
      </c>
      <c r="K58" s="122">
        <v>31.264011946544532</v>
      </c>
      <c r="L58" s="122">
        <v>36.118296064704033</v>
      </c>
      <c r="M58" s="122">
        <v>27.472993059016467</v>
      </c>
      <c r="N58" s="122">
        <v>14.520011825476022</v>
      </c>
      <c r="O58" s="122">
        <v>26.608213989403843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220.36802721144733</v>
      </c>
      <c r="K59" s="98">
        <v>191.49207317258526</v>
      </c>
      <c r="L59" s="98">
        <v>227.33280464254889</v>
      </c>
      <c r="M59" s="98">
        <v>222.28148929567868</v>
      </c>
      <c r="N59" s="98">
        <v>175.35706589228735</v>
      </c>
      <c r="O59" s="98">
        <v>165.25101319735018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3939.0694087486786</v>
      </c>
      <c r="D62" s="117">
        <f t="shared" si="21"/>
        <v>3525.0632035878721</v>
      </c>
      <c r="E62" s="117">
        <f t="shared" si="21"/>
        <v>3454.2167383395358</v>
      </c>
      <c r="F62" s="117">
        <f t="shared" si="21"/>
        <v>3319.7028913535191</v>
      </c>
      <c r="G62" s="117">
        <f t="shared" si="21"/>
        <v>3486.6432424281979</v>
      </c>
      <c r="H62" s="117">
        <f t="shared" si="21"/>
        <v>3278.5359649055299</v>
      </c>
      <c r="I62" s="117">
        <f t="shared" si="21"/>
        <v>3314.7866144989543</v>
      </c>
      <c r="J62" s="117">
        <f t="shared" si="21"/>
        <v>3190.8575377388693</v>
      </c>
      <c r="K62" s="117">
        <f t="shared" si="21"/>
        <v>3138.542729482886</v>
      </c>
      <c r="L62" s="117">
        <f t="shared" si="21"/>
        <v>3300.5803309491066</v>
      </c>
      <c r="M62" s="117">
        <f t="shared" si="21"/>
        <v>2962.1759294113772</v>
      </c>
      <c r="N62" s="117">
        <f t="shared" si="21"/>
        <v>3022.356062666563</v>
      </c>
      <c r="O62" s="117">
        <f t="shared" si="21"/>
        <v>2696.6232759487089</v>
      </c>
      <c r="P62" s="117">
        <f t="shared" si="21"/>
        <v>2462.3421109305364</v>
      </c>
      <c r="Q62" s="117">
        <f t="shared" si="21"/>
        <v>2176.5285168984424</v>
      </c>
      <c r="R62" s="117">
        <f t="shared" ref="R62:V62" si="22">R63+R66+R68+R77</f>
        <v>2402.7429711645705</v>
      </c>
      <c r="S62" s="117">
        <f t="shared" si="22"/>
        <v>2135.9893625870022</v>
      </c>
      <c r="T62" s="117">
        <f t="shared" si="22"/>
        <v>2064.7147946233872</v>
      </c>
      <c r="U62" s="117">
        <f t="shared" si="22"/>
        <v>2019.463068248888</v>
      </c>
      <c r="V62" s="117">
        <f t="shared" si="22"/>
        <v>1799.1299331396483</v>
      </c>
      <c r="W62" s="117">
        <f t="shared" ref="W62" si="23">W63+W66+W68+W77</f>
        <v>1656.0548328313894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3335.4637826008129</v>
      </c>
      <c r="D63" s="122">
        <f t="shared" si="24"/>
        <v>2968.395499153009</v>
      </c>
      <c r="E63" s="122">
        <f t="shared" si="24"/>
        <v>2895.2046449299569</v>
      </c>
      <c r="F63" s="122">
        <f t="shared" si="24"/>
        <v>2762.9163894219605</v>
      </c>
      <c r="G63" s="122">
        <f t="shared" si="24"/>
        <v>2892.5384262407838</v>
      </c>
      <c r="H63" s="122">
        <f t="shared" si="24"/>
        <v>2698.2613950017426</v>
      </c>
      <c r="I63" s="122">
        <f t="shared" si="24"/>
        <v>2825.3087467500136</v>
      </c>
      <c r="J63" s="122">
        <f t="shared" si="24"/>
        <v>2711.4279943964284</v>
      </c>
      <c r="K63" s="122">
        <f t="shared" si="24"/>
        <v>2721.8850184235798</v>
      </c>
      <c r="L63" s="122">
        <f t="shared" si="24"/>
        <v>2809.4810323533488</v>
      </c>
      <c r="M63" s="122">
        <f t="shared" si="24"/>
        <v>2514.117668991787</v>
      </c>
      <c r="N63" s="122">
        <f t="shared" si="24"/>
        <v>2556.3649489596492</v>
      </c>
      <c r="O63" s="122">
        <f t="shared" si="24"/>
        <v>2287.5844582803334</v>
      </c>
      <c r="P63" s="122">
        <f t="shared" si="24"/>
        <v>2090.8001434785651</v>
      </c>
      <c r="Q63" s="122">
        <f t="shared" si="24"/>
        <v>1825.4388840671822</v>
      </c>
      <c r="R63" s="122">
        <f t="shared" ref="R63:V63" si="25">SUM(R64:R65)</f>
        <v>1987.0104627766877</v>
      </c>
      <c r="S63" s="122">
        <f t="shared" si="25"/>
        <v>1753.3829818509489</v>
      </c>
      <c r="T63" s="122">
        <f t="shared" si="25"/>
        <v>1685.0502690728092</v>
      </c>
      <c r="U63" s="122">
        <f t="shared" si="25"/>
        <v>1612.5818216843275</v>
      </c>
      <c r="V63" s="122">
        <f t="shared" si="25"/>
        <v>1426.4411760080366</v>
      </c>
      <c r="W63" s="122">
        <f t="shared" ref="W63" si="26">SUM(W64:W65)</f>
        <v>1263.6345956998759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3335.4637826008129</v>
      </c>
      <c r="D64" s="98">
        <v>2968.395499153009</v>
      </c>
      <c r="E64" s="98">
        <v>2895.2046449299569</v>
      </c>
      <c r="F64" s="98">
        <v>2762.9163894219605</v>
      </c>
      <c r="G64" s="98">
        <v>2892.5384262407838</v>
      </c>
      <c r="H64" s="98">
        <v>2698.2613950017426</v>
      </c>
      <c r="I64" s="98">
        <v>2825.3087467500136</v>
      </c>
      <c r="J64" s="98">
        <v>2711.4279943964284</v>
      </c>
      <c r="K64" s="98">
        <v>2721.8850184235798</v>
      </c>
      <c r="L64" s="98">
        <v>2809.4810323533488</v>
      </c>
      <c r="M64" s="98">
        <v>2514.117668991787</v>
      </c>
      <c r="N64" s="98">
        <v>2556.3649489596492</v>
      </c>
      <c r="O64" s="98">
        <v>2287.5844582803334</v>
      </c>
      <c r="P64" s="98">
        <v>2090.8001434785651</v>
      </c>
      <c r="Q64" s="98">
        <v>1825.4388840671822</v>
      </c>
      <c r="R64" s="98">
        <v>1987.0104627766877</v>
      </c>
      <c r="S64" s="98">
        <v>1753.3829818509489</v>
      </c>
      <c r="T64" s="98">
        <v>1685.0502690728092</v>
      </c>
      <c r="U64" s="98">
        <v>1612.5818216843275</v>
      </c>
      <c r="V64" s="98">
        <v>1426.4411760080366</v>
      </c>
      <c r="W64" s="98">
        <v>1263.6345956998759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385.03326936709288</v>
      </c>
      <c r="D68" s="122">
        <v>362.4912990278437</v>
      </c>
      <c r="E68" s="122">
        <v>352.2714510888768</v>
      </c>
      <c r="F68" s="122">
        <v>349.58198556413276</v>
      </c>
      <c r="G68" s="122">
        <v>391.37168874587837</v>
      </c>
      <c r="H68" s="122">
        <v>380.1759190434334</v>
      </c>
      <c r="I68" s="122">
        <v>325.31164633743487</v>
      </c>
      <c r="J68" s="122">
        <v>313.52582731856143</v>
      </c>
      <c r="K68" s="122">
        <v>291.5683339399302</v>
      </c>
      <c r="L68" s="122">
        <v>302.53174480172754</v>
      </c>
      <c r="M68" s="122">
        <v>277.40814044379056</v>
      </c>
      <c r="N68" s="122">
        <v>285.7258865284096</v>
      </c>
      <c r="O68" s="122">
        <v>255.98696889512064</v>
      </c>
      <c r="P68" s="122">
        <v>230.10829941538401</v>
      </c>
      <c r="Q68" s="122">
        <v>209.39251476636258</v>
      </c>
      <c r="R68" s="122">
        <v>238.8912083816621</v>
      </c>
      <c r="S68" s="122">
        <v>217.22775842648713</v>
      </c>
      <c r="T68" s="122">
        <v>213.19164033099193</v>
      </c>
      <c r="U68" s="122">
        <v>223.81529455788453</v>
      </c>
      <c r="V68" s="122">
        <v>211.3620169632641</v>
      </c>
      <c r="W68" s="122">
        <v>220.75113872190664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417.03603461318892</v>
      </c>
      <c r="D69" s="98">
        <v>391.948831228752</v>
      </c>
      <c r="E69" s="98">
        <v>371.64032812469134</v>
      </c>
      <c r="F69" s="98">
        <v>367.42073709086219</v>
      </c>
      <c r="G69" s="98">
        <v>409.11011780414481</v>
      </c>
      <c r="H69" s="98">
        <v>401.86763814801373</v>
      </c>
      <c r="I69" s="98">
        <v>340.98575293369311</v>
      </c>
      <c r="J69" s="98">
        <v>328.62251375866413</v>
      </c>
      <c r="K69" s="98">
        <v>309.7681407718494</v>
      </c>
      <c r="L69" s="98">
        <v>319.56535589215531</v>
      </c>
      <c r="M69" s="98">
        <v>294.05262887041795</v>
      </c>
      <c r="N69" s="98">
        <v>302.51134983621432</v>
      </c>
      <c r="O69" s="98">
        <v>273.17466537807871</v>
      </c>
      <c r="P69" s="98">
        <v>251.38884223080845</v>
      </c>
      <c r="Q69" s="98">
        <v>226.30850395054472</v>
      </c>
      <c r="R69" s="98">
        <v>254.25138760078758</v>
      </c>
      <c r="S69" s="98">
        <v>232.77286753321528</v>
      </c>
      <c r="T69" s="98">
        <v>225.32179601623156</v>
      </c>
      <c r="U69" s="98">
        <v>235.43237413255568</v>
      </c>
      <c r="V69" s="98">
        <v>221.71726003713115</v>
      </c>
      <c r="W69" s="98">
        <v>232.50989966234911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218.57235678077285</v>
      </c>
      <c r="D77" s="122">
        <v>194.17640540701964</v>
      </c>
      <c r="E77" s="122">
        <v>206.74064232070208</v>
      </c>
      <c r="F77" s="122">
        <v>207.20451636742607</v>
      </c>
      <c r="G77" s="122">
        <v>202.73312744153583</v>
      </c>
      <c r="H77" s="122">
        <v>200.09865086035367</v>
      </c>
      <c r="I77" s="122">
        <v>164.16622141150577</v>
      </c>
      <c r="J77" s="122">
        <v>165.90371602387935</v>
      </c>
      <c r="K77" s="122">
        <v>125.08937711937585</v>
      </c>
      <c r="L77" s="122">
        <v>188.56755379403012</v>
      </c>
      <c r="M77" s="122">
        <v>170.65011997579941</v>
      </c>
      <c r="N77" s="122">
        <v>180.26522717850432</v>
      </c>
      <c r="O77" s="122">
        <v>153.05184877325482</v>
      </c>
      <c r="P77" s="122">
        <v>141.43366803658711</v>
      </c>
      <c r="Q77" s="122">
        <v>141.6971180648975</v>
      </c>
      <c r="R77" s="122">
        <v>176.84130000622039</v>
      </c>
      <c r="S77" s="122">
        <v>165.37862230956608</v>
      </c>
      <c r="T77" s="122">
        <v>166.47288521958603</v>
      </c>
      <c r="U77" s="122">
        <v>183.06595200667604</v>
      </c>
      <c r="V77" s="122">
        <v>161.3267401683477</v>
      </c>
      <c r="W77" s="122">
        <v>171.66909840960662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281.31071844932802</v>
      </c>
      <c r="D78" s="98">
        <v>225.20701740910997</v>
      </c>
      <c r="E78" s="98">
        <v>226.40681519306375</v>
      </c>
      <c r="F78" s="98">
        <v>224.80897825080976</v>
      </c>
      <c r="G78" s="98">
        <v>221.98284413907427</v>
      </c>
      <c r="H78" s="98">
        <v>227.20879065433707</v>
      </c>
      <c r="I78" s="98">
        <v>197.78856142890925</v>
      </c>
      <c r="J78" s="98">
        <v>196.72823913726549</v>
      </c>
      <c r="K78" s="98">
        <v>162.75279331912552</v>
      </c>
      <c r="L78" s="98">
        <v>193.27054504067459</v>
      </c>
      <c r="M78" s="98">
        <v>180.21332719735727</v>
      </c>
      <c r="N78" s="98">
        <v>182.06114475936113</v>
      </c>
      <c r="O78" s="98">
        <v>169.12682105565287</v>
      </c>
      <c r="P78" s="98">
        <v>168.17700507831242</v>
      </c>
      <c r="Q78" s="98">
        <v>168.4035376761687</v>
      </c>
      <c r="R78" s="98">
        <v>202.42616506626501</v>
      </c>
      <c r="S78" s="98">
        <v>186.57686058995077</v>
      </c>
      <c r="T78" s="98">
        <v>175.8078133627404</v>
      </c>
      <c r="U78" s="98">
        <v>195.26445581011461</v>
      </c>
      <c r="V78" s="98">
        <v>172.99756722560156</v>
      </c>
      <c r="W78" s="98">
        <v>190.13089838793624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13.218396935033367</v>
      </c>
      <c r="D81" s="117">
        <f t="shared" si="28"/>
        <v>0</v>
      </c>
      <c r="E81" s="117">
        <f t="shared" si="28"/>
        <v>14.496036621232452</v>
      </c>
      <c r="F81" s="117">
        <f t="shared" si="28"/>
        <v>15.780370722518615</v>
      </c>
      <c r="G81" s="117">
        <f t="shared" si="28"/>
        <v>12.762319881234353</v>
      </c>
      <c r="H81" s="117">
        <f t="shared" si="28"/>
        <v>12.591126235976532</v>
      </c>
      <c r="I81" s="117">
        <f t="shared" si="28"/>
        <v>7.5634354194846969</v>
      </c>
      <c r="J81" s="117">
        <f t="shared" si="28"/>
        <v>12.277134128241844</v>
      </c>
      <c r="K81" s="117">
        <f t="shared" si="28"/>
        <v>14.865389776459638</v>
      </c>
      <c r="L81" s="117">
        <f t="shared" si="28"/>
        <v>12.407161114433523</v>
      </c>
      <c r="M81" s="117">
        <f t="shared" si="28"/>
        <v>11.656921289542018</v>
      </c>
      <c r="N81" s="117">
        <f t="shared" si="28"/>
        <v>5.7916095157085712</v>
      </c>
      <c r="O81" s="117">
        <f t="shared" si="28"/>
        <v>13.845034654316921</v>
      </c>
      <c r="P81" s="117">
        <f t="shared" si="28"/>
        <v>38.570175699267587</v>
      </c>
      <c r="Q81" s="117">
        <f t="shared" si="28"/>
        <v>42.246122289858363</v>
      </c>
      <c r="R81" s="117">
        <f t="shared" ref="R81:V81" si="29">R82+R85+R87+R100</f>
        <v>37.266638133517787</v>
      </c>
      <c r="S81" s="117">
        <f t="shared" si="29"/>
        <v>17.568194117692354</v>
      </c>
      <c r="T81" s="117">
        <f t="shared" si="29"/>
        <v>10.938181712081212</v>
      </c>
      <c r="U81" s="117">
        <f t="shared" si="29"/>
        <v>8.02200803021816</v>
      </c>
      <c r="V81" s="117">
        <f t="shared" si="29"/>
        <v>0.55964393591419415</v>
      </c>
      <c r="W81" s="117">
        <f t="shared" ref="W81" si="30">W82+W85+W87+W100</f>
        <v>0.49272406902618271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13.218396935033367</v>
      </c>
      <c r="D100" s="122">
        <v>0</v>
      </c>
      <c r="E100" s="122">
        <v>14.496036621232452</v>
      </c>
      <c r="F100" s="122">
        <v>15.780370722518615</v>
      </c>
      <c r="G100" s="122">
        <v>12.762319881234353</v>
      </c>
      <c r="H100" s="122">
        <v>12.591126235976532</v>
      </c>
      <c r="I100" s="122">
        <v>7.5634354194846969</v>
      </c>
      <c r="J100" s="122">
        <v>12.277134128241844</v>
      </c>
      <c r="K100" s="122">
        <v>14.865389776459638</v>
      </c>
      <c r="L100" s="122">
        <v>12.407161114433523</v>
      </c>
      <c r="M100" s="122">
        <v>11.656921289542018</v>
      </c>
      <c r="N100" s="122">
        <v>5.7916095157085712</v>
      </c>
      <c r="O100" s="122">
        <v>13.845034654316921</v>
      </c>
      <c r="P100" s="122">
        <v>38.570175699267587</v>
      </c>
      <c r="Q100" s="122">
        <v>42.246122289858363</v>
      </c>
      <c r="R100" s="122">
        <v>37.266638133517787</v>
      </c>
      <c r="S100" s="122">
        <v>17.568194117692354</v>
      </c>
      <c r="T100" s="122">
        <v>10.938181712081212</v>
      </c>
      <c r="U100" s="122">
        <v>8.02200803021816</v>
      </c>
      <c r="V100" s="122">
        <v>0.55964393591419415</v>
      </c>
      <c r="W100" s="122">
        <v>0.49272406902618271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365.52539302293656</v>
      </c>
      <c r="D102" s="98">
        <v>0</v>
      </c>
      <c r="E102" s="98">
        <v>267.46060821392024</v>
      </c>
      <c r="F102" s="98">
        <v>285.18867351814896</v>
      </c>
      <c r="G102" s="98">
        <v>231.31704784737266</v>
      </c>
      <c r="H102" s="98">
        <v>247.8933789437649</v>
      </c>
      <c r="I102" s="98">
        <v>166.43429988780744</v>
      </c>
      <c r="J102" s="98">
        <v>220.36802721144736</v>
      </c>
      <c r="K102" s="98">
        <v>191.49207317258529</v>
      </c>
      <c r="L102" s="98">
        <v>227.33280464254889</v>
      </c>
      <c r="M102" s="98">
        <v>222.28148929567868</v>
      </c>
      <c r="N102" s="98">
        <v>175.3570658922873</v>
      </c>
      <c r="O102" s="98">
        <v>165.25101319735015</v>
      </c>
      <c r="P102" s="98">
        <v>184.67499982869381</v>
      </c>
      <c r="Q102" s="98">
        <v>192.63509608238834</v>
      </c>
      <c r="R102" s="98">
        <v>240.59746284571574</v>
      </c>
      <c r="S102" s="98">
        <v>237.47352048742766</v>
      </c>
      <c r="T102" s="98">
        <v>205.12736770722967</v>
      </c>
      <c r="U102" s="98">
        <v>242.86575254827594</v>
      </c>
      <c r="V102" s="98">
        <v>180.79791153180906</v>
      </c>
      <c r="W102" s="98">
        <v>191.59575424083113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22.498659604617107</v>
      </c>
      <c r="D124" s="117">
        <f t="shared" si="42"/>
        <v>0</v>
      </c>
      <c r="E124" s="117">
        <f t="shared" si="42"/>
        <v>27.516403397962772</v>
      </c>
      <c r="F124" s="117">
        <f t="shared" si="42"/>
        <v>27.722967139149524</v>
      </c>
      <c r="G124" s="117">
        <f t="shared" si="42"/>
        <v>23.422183989632238</v>
      </c>
      <c r="H124" s="117">
        <f t="shared" si="42"/>
        <v>24.026496626485578</v>
      </c>
      <c r="I124" s="117">
        <f t="shared" si="42"/>
        <v>17.988083775996309</v>
      </c>
      <c r="J124" s="117">
        <f t="shared" si="42"/>
        <v>33.546755011476129</v>
      </c>
      <c r="K124" s="117">
        <f t="shared" si="42"/>
        <v>31.807596219078992</v>
      </c>
      <c r="L124" s="117">
        <f t="shared" si="42"/>
        <v>35.592660750529213</v>
      </c>
      <c r="M124" s="117">
        <f t="shared" si="42"/>
        <v>27.269671537977995</v>
      </c>
      <c r="N124" s="117">
        <f t="shared" si="42"/>
        <v>14.385623832139684</v>
      </c>
      <c r="O124" s="117">
        <f t="shared" si="42"/>
        <v>26.611724880033385</v>
      </c>
      <c r="P124" s="117">
        <f t="shared" si="42"/>
        <v>60.220108639791469</v>
      </c>
      <c r="Q124" s="117">
        <f t="shared" si="42"/>
        <v>63.363373406503761</v>
      </c>
      <c r="R124" s="117">
        <f t="shared" ref="R124:V124" si="43">R125+R128+R130+R139</f>
        <v>62.391607773137082</v>
      </c>
      <c r="S124" s="117">
        <f t="shared" si="43"/>
        <v>33.53883271231858</v>
      </c>
      <c r="T124" s="117">
        <f t="shared" si="43"/>
        <v>27.111239508158327</v>
      </c>
      <c r="U124" s="117">
        <f t="shared" si="43"/>
        <v>14.380209032463704</v>
      </c>
      <c r="V124" s="117">
        <f t="shared" si="43"/>
        <v>1.0188531174474682</v>
      </c>
      <c r="W124" s="117">
        <f t="shared" ref="W124" si="44">W125+W128+W130+W139</f>
        <v>0.81436809061003934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22.498659604617107</v>
      </c>
      <c r="D139" s="122">
        <v>0</v>
      </c>
      <c r="E139" s="122">
        <v>27.516403397962772</v>
      </c>
      <c r="F139" s="122">
        <v>27.722967139149524</v>
      </c>
      <c r="G139" s="122">
        <v>23.422183989632238</v>
      </c>
      <c r="H139" s="122">
        <v>24.026496626485578</v>
      </c>
      <c r="I139" s="122">
        <v>17.988083775996309</v>
      </c>
      <c r="J139" s="122">
        <v>33.546755011476129</v>
      </c>
      <c r="K139" s="122">
        <v>31.807596219078992</v>
      </c>
      <c r="L139" s="122">
        <v>35.592660750529213</v>
      </c>
      <c r="M139" s="122">
        <v>27.269671537977995</v>
      </c>
      <c r="N139" s="122">
        <v>14.385623832139684</v>
      </c>
      <c r="O139" s="122">
        <v>26.611724880033385</v>
      </c>
      <c r="P139" s="122">
        <v>60.220108639791469</v>
      </c>
      <c r="Q139" s="122">
        <v>63.363373406503761</v>
      </c>
      <c r="R139" s="122">
        <v>62.391607773137082</v>
      </c>
      <c r="S139" s="122">
        <v>33.53883271231858</v>
      </c>
      <c r="T139" s="122">
        <v>27.111239508158327</v>
      </c>
      <c r="U139" s="122">
        <v>14.380209032463704</v>
      </c>
      <c r="V139" s="122">
        <v>1.0188531174474682</v>
      </c>
      <c r="W139" s="122">
        <v>0.81436809061003934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365.52539302293656</v>
      </c>
      <c r="D140" s="98">
        <v>0</v>
      </c>
      <c r="E140" s="98">
        <v>267.46060821392024</v>
      </c>
      <c r="F140" s="98">
        <v>285.18867351814896</v>
      </c>
      <c r="G140" s="98">
        <v>231.31704784737269</v>
      </c>
      <c r="H140" s="98">
        <v>247.89337894376496</v>
      </c>
      <c r="I140" s="98">
        <v>166.43429988780744</v>
      </c>
      <c r="J140" s="98">
        <v>220.36802721144738</v>
      </c>
      <c r="K140" s="98">
        <v>191.49207317258532</v>
      </c>
      <c r="L140" s="98">
        <v>227.33280464254889</v>
      </c>
      <c r="M140" s="98">
        <v>222.28148929567865</v>
      </c>
      <c r="N140" s="98">
        <v>175.35706589228732</v>
      </c>
      <c r="O140" s="98">
        <v>165.25101319735018</v>
      </c>
      <c r="P140" s="98">
        <v>184.67499982869384</v>
      </c>
      <c r="Q140" s="98">
        <v>192.63509608238837</v>
      </c>
      <c r="R140" s="98">
        <v>240.59746284571582</v>
      </c>
      <c r="S140" s="98">
        <v>237.47352048742761</v>
      </c>
      <c r="T140" s="98">
        <v>205.12736770722967</v>
      </c>
      <c r="U140" s="98">
        <v>242.86575254827588</v>
      </c>
      <c r="V140" s="98">
        <v>180.79791153180909</v>
      </c>
      <c r="W140" s="98">
        <v>191.59575424083116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22.227895521665062</v>
      </c>
      <c r="D161" s="117">
        <f t="shared" si="54"/>
        <v>0</v>
      </c>
      <c r="E161" s="117">
        <f t="shared" si="54"/>
        <v>27.39354460291548</v>
      </c>
      <c r="F161" s="117">
        <f t="shared" si="54"/>
        <v>27.990740178633136</v>
      </c>
      <c r="G161" s="117">
        <f t="shared" si="54"/>
        <v>23.48849200506741</v>
      </c>
      <c r="H161" s="117">
        <f t="shared" si="54"/>
        <v>24.106325342991727</v>
      </c>
      <c r="I161" s="117">
        <f t="shared" si="54"/>
        <v>17.955567622751008</v>
      </c>
      <c r="J161" s="117">
        <f t="shared" si="54"/>
        <v>33.488446218105182</v>
      </c>
      <c r="K161" s="117">
        <f t="shared" si="54"/>
        <v>31.852888883893833</v>
      </c>
      <c r="L161" s="117">
        <f t="shared" si="54"/>
        <v>35.549985911180478</v>
      </c>
      <c r="M161" s="117">
        <f t="shared" si="54"/>
        <v>27.357721759468141</v>
      </c>
      <c r="N161" s="117">
        <f t="shared" si="54"/>
        <v>14.568125474128484</v>
      </c>
      <c r="O161" s="117">
        <f t="shared" si="54"/>
        <v>26.797461599570305</v>
      </c>
      <c r="P161" s="117">
        <f t="shared" si="54"/>
        <v>60.190370314537248</v>
      </c>
      <c r="Q161" s="117">
        <f t="shared" si="54"/>
        <v>63.38316064646326</v>
      </c>
      <c r="R161" s="117">
        <f t="shared" ref="R161:V161" si="55">R162+R164+R166+R175</f>
        <v>62.434749857295692</v>
      </c>
      <c r="S161" s="117">
        <f t="shared" si="55"/>
        <v>33.50947228527491</v>
      </c>
      <c r="T161" s="117">
        <f t="shared" si="55"/>
        <v>27.121703633022769</v>
      </c>
      <c r="U161" s="117">
        <f t="shared" si="55"/>
        <v>14.423061932943591</v>
      </c>
      <c r="V161" s="117">
        <f t="shared" si="55"/>
        <v>0.98489134686588586</v>
      </c>
      <c r="W161" s="117">
        <f t="shared" ref="W161" si="56">W162+W164+W166+W175</f>
        <v>0.86852109809986922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22.227895521665062</v>
      </c>
      <c r="D175" s="122">
        <v>0</v>
      </c>
      <c r="E175" s="122">
        <v>27.39354460291548</v>
      </c>
      <c r="F175" s="122">
        <v>27.990740178633136</v>
      </c>
      <c r="G175" s="122">
        <v>23.48849200506741</v>
      </c>
      <c r="H175" s="122">
        <v>24.106325342991727</v>
      </c>
      <c r="I175" s="122">
        <v>17.955567622751008</v>
      </c>
      <c r="J175" s="122">
        <v>33.488446218105182</v>
      </c>
      <c r="K175" s="122">
        <v>31.852888883893833</v>
      </c>
      <c r="L175" s="122">
        <v>35.549985911180478</v>
      </c>
      <c r="M175" s="122">
        <v>27.357721759468141</v>
      </c>
      <c r="N175" s="122">
        <v>14.568125474128484</v>
      </c>
      <c r="O175" s="122">
        <v>26.797461599570305</v>
      </c>
      <c r="P175" s="122">
        <v>60.190370314537248</v>
      </c>
      <c r="Q175" s="122">
        <v>63.38316064646326</v>
      </c>
      <c r="R175" s="122">
        <v>62.434749857295692</v>
      </c>
      <c r="S175" s="122">
        <v>33.50947228527491</v>
      </c>
      <c r="T175" s="122">
        <v>27.121703633022769</v>
      </c>
      <c r="U175" s="122">
        <v>14.423061932943591</v>
      </c>
      <c r="V175" s="122">
        <v>0.98489134686588586</v>
      </c>
      <c r="W175" s="122">
        <v>0.86852109809986922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365.52539302293656</v>
      </c>
      <c r="D176" s="98">
        <v>0</v>
      </c>
      <c r="E176" s="98">
        <v>267.46060821392024</v>
      </c>
      <c r="F176" s="98">
        <v>285.1886735181489</v>
      </c>
      <c r="G176" s="98">
        <v>231.31704784737272</v>
      </c>
      <c r="H176" s="98">
        <v>247.89337894376493</v>
      </c>
      <c r="I176" s="98">
        <v>166.43429988780744</v>
      </c>
      <c r="J176" s="98">
        <v>220.36802721144738</v>
      </c>
      <c r="K176" s="98">
        <v>191.49207317258529</v>
      </c>
      <c r="L176" s="98">
        <v>227.33280464254887</v>
      </c>
      <c r="M176" s="98">
        <v>222.28148929567865</v>
      </c>
      <c r="N176" s="98">
        <v>175.35706589228732</v>
      </c>
      <c r="O176" s="98">
        <v>165.2510131973502</v>
      </c>
      <c r="P176" s="98">
        <v>184.67499982869384</v>
      </c>
      <c r="Q176" s="98">
        <v>192.63509608238834</v>
      </c>
      <c r="R176" s="98">
        <v>240.5974628457158</v>
      </c>
      <c r="S176" s="98">
        <v>237.47352048742769</v>
      </c>
      <c r="T176" s="98">
        <v>205.12736770722969</v>
      </c>
      <c r="U176" s="98">
        <v>242.86575254827594</v>
      </c>
      <c r="V176" s="98">
        <v>180.79791153180904</v>
      </c>
      <c r="W176" s="98">
        <v>191.59575424083113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263.89941232992408</v>
      </c>
      <c r="D3" s="118">
        <f t="shared" si="0"/>
        <v>308.94442828617133</v>
      </c>
      <c r="E3" s="118">
        <f t="shared" si="0"/>
        <v>229.02547841721741</v>
      </c>
      <c r="F3" s="118">
        <f t="shared" si="0"/>
        <v>318.8010895519285</v>
      </c>
      <c r="G3" s="118">
        <f t="shared" si="0"/>
        <v>292.54972810578141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233.2325605092158</v>
      </c>
      <c r="M3" s="118">
        <f t="shared" si="0"/>
        <v>266.41295830587779</v>
      </c>
      <c r="N3" s="118">
        <f t="shared" si="0"/>
        <v>241.57594056721049</v>
      </c>
      <c r="O3" s="118">
        <f t="shared" si="0"/>
        <v>248.71644847958493</v>
      </c>
      <c r="P3" s="118">
        <f t="shared" si="0"/>
        <v>242.96041593566085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167.63684160338119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219.77275285739853</v>
      </c>
      <c r="D4" s="123">
        <f t="shared" si="3"/>
        <v>260.95886012471379</v>
      </c>
      <c r="E4" s="123">
        <f t="shared" si="3"/>
        <v>190.77216673334189</v>
      </c>
      <c r="F4" s="123">
        <f t="shared" si="3"/>
        <v>269.43812392994727</v>
      </c>
      <c r="G4" s="123">
        <f t="shared" si="3"/>
        <v>246.87956331542017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198.45102968474296</v>
      </c>
      <c r="M4" s="123">
        <f t="shared" si="3"/>
        <v>227.49820309133449</v>
      </c>
      <c r="N4" s="123">
        <f t="shared" si="3"/>
        <v>203.85442440794586</v>
      </c>
      <c r="O4" s="123">
        <f t="shared" si="3"/>
        <v>209.59256168349603</v>
      </c>
      <c r="P4" s="123">
        <f t="shared" si="3"/>
        <v>203.58432202679026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136.22229167829846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218.52704482099097</v>
      </c>
      <c r="D5" s="99">
        <v>259.50094536113869</v>
      </c>
      <c r="E5" s="99">
        <v>189.72072740726554</v>
      </c>
      <c r="F5" s="99">
        <v>267.96520808938163</v>
      </c>
      <c r="G5" s="99">
        <v>245.55012282441319</v>
      </c>
      <c r="H5" s="99">
        <v>0</v>
      </c>
      <c r="I5" s="99">
        <v>0</v>
      </c>
      <c r="J5" s="99">
        <v>0</v>
      </c>
      <c r="K5" s="99">
        <v>0</v>
      </c>
      <c r="L5" s="99">
        <v>197.41311292978725</v>
      </c>
      <c r="M5" s="99">
        <v>226.31153131892569</v>
      </c>
      <c r="N5" s="99">
        <v>202.79049962111031</v>
      </c>
      <c r="O5" s="99">
        <v>208.49849410284685</v>
      </c>
      <c r="P5" s="99">
        <v>202.51891267457242</v>
      </c>
      <c r="Q5" s="99">
        <v>0</v>
      </c>
      <c r="R5" s="99">
        <v>0</v>
      </c>
      <c r="S5" s="99">
        <v>0</v>
      </c>
      <c r="T5" s="99">
        <v>0</v>
      </c>
      <c r="U5" s="99">
        <v>135.44496629902463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1.2457080364075563</v>
      </c>
      <c r="D6" s="99">
        <v>1.4579147635751148</v>
      </c>
      <c r="E6" s="99">
        <v>1.0514393260763366</v>
      </c>
      <c r="F6" s="99">
        <v>1.4729158405656129</v>
      </c>
      <c r="G6" s="99">
        <v>1.3294404910069801</v>
      </c>
      <c r="H6" s="99">
        <v>0</v>
      </c>
      <c r="I6" s="99">
        <v>0</v>
      </c>
      <c r="J6" s="99">
        <v>0</v>
      </c>
      <c r="K6" s="99">
        <v>0</v>
      </c>
      <c r="L6" s="99">
        <v>1.0379167549557073</v>
      </c>
      <c r="M6" s="99">
        <v>1.1866717724088129</v>
      </c>
      <c r="N6" s="99">
        <v>1.0639247868355342</v>
      </c>
      <c r="O6" s="99">
        <v>1.0940675806491693</v>
      </c>
      <c r="P6" s="99">
        <v>1.06540935221785</v>
      </c>
      <c r="Q6" s="99">
        <v>0</v>
      </c>
      <c r="R6" s="99">
        <v>0</v>
      </c>
      <c r="S6" s="99">
        <v>0</v>
      </c>
      <c r="T6" s="99">
        <v>0</v>
      </c>
      <c r="U6" s="99">
        <v>0.77732537927381995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2.5335865130122538E-3</v>
      </c>
      <c r="E7" s="123">
        <f t="shared" si="6"/>
        <v>0</v>
      </c>
      <c r="F7" s="123">
        <f t="shared" si="6"/>
        <v>5.6915584434191974E-3</v>
      </c>
      <c r="G7" s="123">
        <f t="shared" si="6"/>
        <v>7.9088987947267281E-3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1.7075475308122794E-2</v>
      </c>
      <c r="M7" s="123">
        <f t="shared" si="6"/>
        <v>1.7646403843129992E-3</v>
      </c>
      <c r="N7" s="123">
        <f t="shared" si="6"/>
        <v>7.6014345832572496E-3</v>
      </c>
      <c r="O7" s="123">
        <f t="shared" si="6"/>
        <v>1.1954593714456637E-2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2.5335865130122538E-3</v>
      </c>
      <c r="E8" s="99">
        <f>RES_hhdet_in_fech!E8/RES_summary!E$21</f>
        <v>0</v>
      </c>
      <c r="F8" s="99">
        <f>RES_hhdet_in_fech!F8/RES_summary!F$21</f>
        <v>5.6915584434191974E-3</v>
      </c>
      <c r="G8" s="99">
        <f>RES_hhdet_in_fech!G8/RES_summary!G$21</f>
        <v>7.9088987947267281E-3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1.7075475308122794E-2</v>
      </c>
      <c r="M8" s="99">
        <f>RES_hhdet_in_fech!M8/RES_summary!M$21</f>
        <v>1.7646403843129992E-3</v>
      </c>
      <c r="N8" s="99">
        <f>RES_hhdet_in_fech!N8/RES_summary!N$21</f>
        <v>7.6014345832572496E-3</v>
      </c>
      <c r="O8" s="99">
        <f>RES_hhdet_in_fech!O8/RES_summary!O$21</f>
        <v>1.1954593714456637E-2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26.659779307093444</v>
      </c>
      <c r="D9" s="123">
        <v>32.584288380129721</v>
      </c>
      <c r="E9" s="123">
        <v>23.549496586869548</v>
      </c>
      <c r="F9" s="123">
        <v>34.070376309009411</v>
      </c>
      <c r="G9" s="123">
        <v>31.479697568360415</v>
      </c>
      <c r="H9" s="123">
        <v>0</v>
      </c>
      <c r="I9" s="123">
        <v>0</v>
      </c>
      <c r="J9" s="123">
        <v>0</v>
      </c>
      <c r="K9" s="123">
        <v>0</v>
      </c>
      <c r="L9" s="123">
        <v>21.783703951450274</v>
      </c>
      <c r="M9" s="123">
        <v>26.51554718425983</v>
      </c>
      <c r="N9" s="123">
        <v>25.629824531246573</v>
      </c>
      <c r="O9" s="123">
        <v>26.760816723100973</v>
      </c>
      <c r="P9" s="123">
        <v>24.57778125140339</v>
      </c>
      <c r="Q9" s="123">
        <v>0</v>
      </c>
      <c r="R9" s="123">
        <v>0</v>
      </c>
      <c r="S9" s="123">
        <v>0</v>
      </c>
      <c r="T9" s="123">
        <v>0</v>
      </c>
      <c r="U9" s="123">
        <v>21.319953937826245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26.659779307093444</v>
      </c>
      <c r="D10" s="99">
        <v>33.708640443653984</v>
      </c>
      <c r="E10" s="99">
        <v>23.549496586869548</v>
      </c>
      <c r="F10" s="99">
        <v>34.706975201400454</v>
      </c>
      <c r="G10" s="99">
        <v>34.397553578832742</v>
      </c>
      <c r="H10" s="99">
        <v>0</v>
      </c>
      <c r="I10" s="99">
        <v>0</v>
      </c>
      <c r="J10" s="99">
        <v>0</v>
      </c>
      <c r="K10" s="99">
        <v>0</v>
      </c>
      <c r="L10" s="99">
        <v>21.783703951450274</v>
      </c>
      <c r="M10" s="99">
        <v>27.84033526297641</v>
      </c>
      <c r="N10" s="99">
        <v>25.86151696843843</v>
      </c>
      <c r="O10" s="99">
        <v>26.85463326978013</v>
      </c>
      <c r="P10" s="99">
        <v>24.57778125140339</v>
      </c>
      <c r="Q10" s="99">
        <v>0</v>
      </c>
      <c r="R10" s="99">
        <v>0</v>
      </c>
      <c r="S10" s="99">
        <v>0</v>
      </c>
      <c r="T10" s="99">
        <v>0</v>
      </c>
      <c r="U10" s="99">
        <v>21.806144047173447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28.899664750267032</v>
      </c>
      <c r="E15" s="102">
        <v>0</v>
      </c>
      <c r="F15" s="102">
        <v>27.847622135886926</v>
      </c>
      <c r="G15" s="102">
        <v>27.280831602070968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22.808194498859152</v>
      </c>
      <c r="N15" s="102">
        <v>23.170895117178166</v>
      </c>
      <c r="O15" s="102">
        <v>21.882356295784934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19.861383609784646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17.466880165432112</v>
      </c>
      <c r="D19" s="123">
        <v>15.398746194814823</v>
      </c>
      <c r="E19" s="123">
        <v>14.703815097005979</v>
      </c>
      <c r="F19" s="123">
        <v>15.286897754528386</v>
      </c>
      <c r="G19" s="123">
        <v>14.18255832320607</v>
      </c>
      <c r="H19" s="123">
        <v>0</v>
      </c>
      <c r="I19" s="123">
        <v>0</v>
      </c>
      <c r="J19" s="123">
        <v>0</v>
      </c>
      <c r="K19" s="123">
        <v>0</v>
      </c>
      <c r="L19" s="123">
        <v>12.980751397714441</v>
      </c>
      <c r="M19" s="123">
        <v>12.397443389899159</v>
      </c>
      <c r="N19" s="123">
        <v>12.084090193434797</v>
      </c>
      <c r="O19" s="123">
        <v>12.351115479273451</v>
      </c>
      <c r="P19" s="123">
        <v>14.798312657467202</v>
      </c>
      <c r="Q19" s="123">
        <v>0</v>
      </c>
      <c r="R19" s="123">
        <v>0</v>
      </c>
      <c r="S19" s="123">
        <v>0</v>
      </c>
      <c r="T19" s="123">
        <v>0</v>
      </c>
      <c r="U19" s="123">
        <v>10.094595987256465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20.107784648124188</v>
      </c>
      <c r="E20" s="99">
        <v>15.023438366981161</v>
      </c>
      <c r="F20" s="99">
        <v>22.721785914896714</v>
      </c>
      <c r="G20" s="99">
        <v>19.361993690651275</v>
      </c>
      <c r="H20" s="99">
        <v>0</v>
      </c>
      <c r="I20" s="99">
        <v>0</v>
      </c>
      <c r="J20" s="99">
        <v>0</v>
      </c>
      <c r="K20" s="99">
        <v>0</v>
      </c>
      <c r="L20" s="99">
        <v>13.424890686657157</v>
      </c>
      <c r="M20" s="99">
        <v>16.677918998733695</v>
      </c>
      <c r="N20" s="99">
        <v>15.991549215535098</v>
      </c>
      <c r="O20" s="99">
        <v>15.790972025306694</v>
      </c>
      <c r="P20" s="99">
        <v>14.798312657467202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25.949595558986996</v>
      </c>
      <c r="D21" s="99">
        <v>0</v>
      </c>
      <c r="E21" s="99">
        <v>18.9660471217998</v>
      </c>
      <c r="F21" s="99">
        <v>20.20833414684375</v>
      </c>
      <c r="G21" s="99">
        <v>16.381924004985368</v>
      </c>
      <c r="H21" s="99">
        <v>0</v>
      </c>
      <c r="I21" s="99">
        <v>0</v>
      </c>
      <c r="J21" s="99">
        <v>0</v>
      </c>
      <c r="K21" s="99">
        <v>0</v>
      </c>
      <c r="L21" s="99">
        <v>15.853873617394344</v>
      </c>
      <c r="M21" s="99">
        <v>15.377695855630186</v>
      </c>
      <c r="N21" s="99">
        <v>12.047674822746519</v>
      </c>
      <c r="O21" s="99">
        <v>11.310496821442932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16.695724220563488</v>
      </c>
      <c r="D22" s="110">
        <v>15.147224853095036</v>
      </c>
      <c r="E22" s="110">
        <v>14.196182440739241</v>
      </c>
      <c r="F22" s="110">
        <v>14.068827201346064</v>
      </c>
      <c r="G22" s="110">
        <v>13.118905857089487</v>
      </c>
      <c r="H22" s="110">
        <v>0</v>
      </c>
      <c r="I22" s="110">
        <v>0</v>
      </c>
      <c r="J22" s="110">
        <v>0</v>
      </c>
      <c r="K22" s="110">
        <v>0</v>
      </c>
      <c r="L22" s="110">
        <v>11.229157838080257</v>
      </c>
      <c r="M22" s="110">
        <v>10.427542361475531</v>
      </c>
      <c r="N22" s="110">
        <v>10.60412059792383</v>
      </c>
      <c r="O22" s="110">
        <v>10.119904092468227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10.094595987256465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</v>
      </c>
      <c r="O29" s="99">
        <f>RES_hhdet_in_fech!O29/RES_summary!O$21</f>
        <v>0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344.25900515886445</v>
      </c>
      <c r="K43" s="118">
        <f t="shared" si="14"/>
        <v>279.73940819336349</v>
      </c>
      <c r="L43" s="118">
        <f t="shared" si="14"/>
        <v>244.74153690655177</v>
      </c>
      <c r="M43" s="118">
        <f t="shared" si="14"/>
        <v>295.64275819415798</v>
      </c>
      <c r="N43" s="118">
        <f t="shared" si="14"/>
        <v>290.61220687853199</v>
      </c>
      <c r="O43" s="118">
        <f t="shared" si="14"/>
        <v>233.5533632603919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298.39931162007019</v>
      </c>
      <c r="K44" s="123">
        <f t="shared" si="17"/>
        <v>242.26822030165019</v>
      </c>
      <c r="L44" s="123">
        <f t="shared" si="17"/>
        <v>209.59063714740287</v>
      </c>
      <c r="M44" s="123">
        <f t="shared" si="17"/>
        <v>255.79420149613583</v>
      </c>
      <c r="N44" s="123">
        <f t="shared" si="17"/>
        <v>251.18907632461676</v>
      </c>
      <c r="O44" s="123">
        <f t="shared" si="17"/>
        <v>200.10010402633395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295.17362566625991</v>
      </c>
      <c r="K45" s="99">
        <v>239.66328681101047</v>
      </c>
      <c r="L45" s="99">
        <v>207.3011623221887</v>
      </c>
      <c r="M45" s="99">
        <v>252.96413168907961</v>
      </c>
      <c r="N45" s="99">
        <v>248.33449163185315</v>
      </c>
      <c r="O45" s="99">
        <v>197.73920045554877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3.2256859538102867</v>
      </c>
      <c r="K46" s="99">
        <v>2.6049334906397164</v>
      </c>
      <c r="L46" s="99">
        <v>2.2894748252141839</v>
      </c>
      <c r="M46" s="99">
        <v>2.8300698070562169</v>
      </c>
      <c r="N46" s="99">
        <v>2.8545846927636007</v>
      </c>
      <c r="O46" s="99">
        <v>2.3609035707851702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6.4347401554002946E-3</v>
      </c>
      <c r="K47" s="123">
        <f t="shared" si="20"/>
        <v>0</v>
      </c>
      <c r="L47" s="123">
        <f t="shared" si="20"/>
        <v>1.228795886659304E-2</v>
      </c>
      <c r="M47" s="123">
        <f t="shared" si="20"/>
        <v>4.8577179118728629E-3</v>
      </c>
      <c r="N47" s="123">
        <f t="shared" si="20"/>
        <v>8.7150205413140443E-3</v>
      </c>
      <c r="O47" s="123">
        <f t="shared" si="20"/>
        <v>1.0738872319766132E-2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6.4347401554002946E-3</v>
      </c>
      <c r="K48" s="99">
        <f>RES_hhdet_in_fech!K48/RES_summary!K$21</f>
        <v>0</v>
      </c>
      <c r="L48" s="99">
        <f>RES_hhdet_in_fech!L48/RES_summary!L$21</f>
        <v>1.228795886659304E-2</v>
      </c>
      <c r="M48" s="99">
        <f>RES_hhdet_in_fech!M48/RES_summary!M$21</f>
        <v>4.8577179118728629E-3</v>
      </c>
      <c r="N48" s="99">
        <f>RES_hhdet_in_fech!N48/RES_summary!N$21</f>
        <v>8.7150205413140443E-3</v>
      </c>
      <c r="O48" s="99">
        <f>RES_hhdet_in_fech!O48/RES_summary!O$21</f>
        <v>1.0738872319766132E-2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33.871419081523165</v>
      </c>
      <c r="K49" s="123">
        <v>26.595738501723257</v>
      </c>
      <c r="L49" s="123">
        <v>23.174686034647497</v>
      </c>
      <c r="M49" s="123">
        <v>28.804339894638073</v>
      </c>
      <c r="N49" s="123">
        <v>28.690764967789619</v>
      </c>
      <c r="O49" s="123">
        <v>23.13091066036726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34.700391946072216</v>
      </c>
      <c r="K50" s="99">
        <v>26.595738501723257</v>
      </c>
      <c r="L50" s="99">
        <v>23.095667431401296</v>
      </c>
      <c r="M50" s="99">
        <v>29.049796138909731</v>
      </c>
      <c r="N50" s="99">
        <v>28.910097544635104</v>
      </c>
      <c r="O50" s="99">
        <v>23.186156428711612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25.498793149577825</v>
      </c>
      <c r="K54" s="102">
        <v>0</v>
      </c>
      <c r="L54" s="102">
        <v>25.209415068237227</v>
      </c>
      <c r="M54" s="102">
        <v>22.808194498859148</v>
      </c>
      <c r="N54" s="102">
        <v>23.170895117178173</v>
      </c>
      <c r="O54" s="102">
        <v>21.882356295784934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11.981839717115717</v>
      </c>
      <c r="K58" s="123">
        <v>10.875449389990012</v>
      </c>
      <c r="L58" s="123">
        <v>11.96392576563483</v>
      </c>
      <c r="M58" s="123">
        <v>11.039359085472174</v>
      </c>
      <c r="N58" s="123">
        <v>10.723650565584309</v>
      </c>
      <c r="O58" s="123">
        <v>10.31160970137093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15.531122551721314</v>
      </c>
      <c r="K59" s="99">
        <v>13.43892909898827</v>
      </c>
      <c r="L59" s="99">
        <v>15.853873617394344</v>
      </c>
      <c r="M59" s="99">
        <v>15.377695855630186</v>
      </c>
      <c r="N59" s="99">
        <v>12.04767482274652</v>
      </c>
      <c r="O59" s="99">
        <v>11.310496821442928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11.339948140644495</v>
      </c>
      <c r="K60" s="110">
        <v>10.375258227258646</v>
      </c>
      <c r="L60" s="110">
        <v>11.229157838080257</v>
      </c>
      <c r="M60" s="110">
        <v>10.427542361475531</v>
      </c>
      <c r="N60" s="110">
        <v>10.60412059792383</v>
      </c>
      <c r="O60" s="110">
        <v>10.119904092468227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324.08698642139967</v>
      </c>
      <c r="D62" s="118">
        <f t="shared" si="21"/>
        <v>288.77389273636823</v>
      </c>
      <c r="E62" s="118">
        <f t="shared" si="21"/>
        <v>281.27198935933927</v>
      </c>
      <c r="F62" s="118">
        <f t="shared" si="21"/>
        <v>269.95192293275744</v>
      </c>
      <c r="G62" s="118">
        <f t="shared" si="21"/>
        <v>283.08374500569806</v>
      </c>
      <c r="H62" s="118">
        <f t="shared" si="21"/>
        <v>266.66813849730192</v>
      </c>
      <c r="I62" s="118">
        <f t="shared" si="21"/>
        <v>269.42969959319396</v>
      </c>
      <c r="J62" s="118">
        <f t="shared" si="21"/>
        <v>258.69899430170875</v>
      </c>
      <c r="K62" s="118">
        <f t="shared" si="21"/>
        <v>254.35606640755847</v>
      </c>
      <c r="L62" s="118">
        <f t="shared" si="21"/>
        <v>263.42954316811705</v>
      </c>
      <c r="M62" s="118">
        <f t="shared" si="21"/>
        <v>234.93756986799156</v>
      </c>
      <c r="N62" s="118">
        <f t="shared" si="21"/>
        <v>237.61672595152078</v>
      </c>
      <c r="O62" s="118">
        <f t="shared" si="21"/>
        <v>212.37346882673836</v>
      </c>
      <c r="P62" s="118">
        <f t="shared" si="21"/>
        <v>194.64776689313473</v>
      </c>
      <c r="Q62" s="118">
        <f t="shared" si="21"/>
        <v>171.89786984512233</v>
      </c>
      <c r="R62" s="118">
        <f t="shared" ref="R62:V62" si="22">R63+R66+R68+R77</f>
        <v>188.40211123197761</v>
      </c>
      <c r="S62" s="118">
        <f t="shared" si="22"/>
        <v>167.53730791226573</v>
      </c>
      <c r="T62" s="118">
        <f t="shared" si="22"/>
        <v>160.46406166864259</v>
      </c>
      <c r="U62" s="118">
        <f t="shared" si="22"/>
        <v>156.60828705243827</v>
      </c>
      <c r="V62" s="118">
        <f t="shared" si="22"/>
        <v>139.58523311724079</v>
      </c>
      <c r="W62" s="118">
        <f t="shared" ref="W62" si="23">W63+W66+W68+W77</f>
        <v>127.99220874982673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269.89382338717712</v>
      </c>
      <c r="D63" s="123">
        <f t="shared" si="24"/>
        <v>240.07860149337347</v>
      </c>
      <c r="E63" s="123">
        <f t="shared" si="24"/>
        <v>233.97132988200593</v>
      </c>
      <c r="F63" s="123">
        <f t="shared" si="24"/>
        <v>223.11651311694507</v>
      </c>
      <c r="G63" s="123">
        <f t="shared" si="24"/>
        <v>233.43158967391773</v>
      </c>
      <c r="H63" s="123">
        <f t="shared" si="24"/>
        <v>217.38325640437742</v>
      </c>
      <c r="I63" s="123">
        <f t="shared" si="24"/>
        <v>227.280226450095</v>
      </c>
      <c r="J63" s="123">
        <f t="shared" si="24"/>
        <v>217.73892200390929</v>
      </c>
      <c r="K63" s="123">
        <f t="shared" si="24"/>
        <v>217.64061088335322</v>
      </c>
      <c r="L63" s="123">
        <f t="shared" si="24"/>
        <v>223.27683733297559</v>
      </c>
      <c r="M63" s="123">
        <f t="shared" si="24"/>
        <v>198.22620962963322</v>
      </c>
      <c r="N63" s="123">
        <f t="shared" si="24"/>
        <v>200.20876516310059</v>
      </c>
      <c r="O63" s="123">
        <f t="shared" si="24"/>
        <v>178.53407220552378</v>
      </c>
      <c r="P63" s="123">
        <f t="shared" si="24"/>
        <v>162.92678464946195</v>
      </c>
      <c r="Q63" s="123">
        <f t="shared" si="24"/>
        <v>141.99674541343282</v>
      </c>
      <c r="R63" s="123">
        <f t="shared" ref="R63:V63" si="25">SUM(R64:R65)</f>
        <v>154.04518321515852</v>
      </c>
      <c r="S63" s="123">
        <f t="shared" si="25"/>
        <v>135.80857560308695</v>
      </c>
      <c r="T63" s="123">
        <f t="shared" si="25"/>
        <v>130.04911759185643</v>
      </c>
      <c r="U63" s="123">
        <f t="shared" si="25"/>
        <v>124.12769416380013</v>
      </c>
      <c r="V63" s="123">
        <f t="shared" si="25"/>
        <v>109.81700561378035</v>
      </c>
      <c r="W63" s="123">
        <f t="shared" ref="W63" si="26">SUM(W64:W65)</f>
        <v>96.504415423993322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266.33961525526433</v>
      </c>
      <c r="D64" s="99">
        <v>236.93321356143099</v>
      </c>
      <c r="E64" s="99">
        <v>230.92064517976365</v>
      </c>
      <c r="F64" s="99">
        <v>220.20769032557459</v>
      </c>
      <c r="G64" s="99">
        <v>230.41083668197663</v>
      </c>
      <c r="H64" s="99">
        <v>214.5663721795782</v>
      </c>
      <c r="I64" s="99">
        <v>224.34852149697832</v>
      </c>
      <c r="J64" s="99">
        <v>214.94078788127774</v>
      </c>
      <c r="K64" s="99">
        <v>214.85731037726077</v>
      </c>
      <c r="L64" s="99">
        <v>220.37680592589277</v>
      </c>
      <c r="M64" s="99">
        <v>195.63207770614028</v>
      </c>
      <c r="N64" s="99">
        <v>197.54649067177493</v>
      </c>
      <c r="O64" s="99">
        <v>176.10885213772329</v>
      </c>
      <c r="P64" s="99">
        <v>160.65610914493556</v>
      </c>
      <c r="Q64" s="99">
        <v>139.97554804558249</v>
      </c>
      <c r="R64" s="99">
        <v>151.83731805394382</v>
      </c>
      <c r="S64" s="99">
        <v>133.8501002741198</v>
      </c>
      <c r="T64" s="99">
        <v>128.16489924050643</v>
      </c>
      <c r="U64" s="99">
        <v>122.31977873709339</v>
      </c>
      <c r="V64" s="99">
        <v>108.20705877538084</v>
      </c>
      <c r="W64" s="99">
        <v>95.087515476262325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3.5542081319128096</v>
      </c>
      <c r="D65" s="99">
        <v>3.1453879319424889</v>
      </c>
      <c r="E65" s="99">
        <v>3.0506847022422918</v>
      </c>
      <c r="F65" s="99">
        <v>2.9088227913704752</v>
      </c>
      <c r="G65" s="99">
        <v>3.0207529919410878</v>
      </c>
      <c r="H65" s="99">
        <v>2.8168842247992107</v>
      </c>
      <c r="I65" s="99">
        <v>2.9317049531166881</v>
      </c>
      <c r="J65" s="99">
        <v>2.7981341226315584</v>
      </c>
      <c r="K65" s="99">
        <v>2.7833005060924569</v>
      </c>
      <c r="L65" s="99">
        <v>2.9000314070828299</v>
      </c>
      <c r="M65" s="99">
        <v>2.5941319234929305</v>
      </c>
      <c r="N65" s="99">
        <v>2.6622744913256624</v>
      </c>
      <c r="O65" s="99">
        <v>2.4252200678004887</v>
      </c>
      <c r="P65" s="99">
        <v>2.2706755045263916</v>
      </c>
      <c r="Q65" s="99">
        <v>2.0211973678503408</v>
      </c>
      <c r="R65" s="99">
        <v>2.2078651612147095</v>
      </c>
      <c r="S65" s="99">
        <v>1.9584753289671439</v>
      </c>
      <c r="T65" s="99">
        <v>1.8842183513500097</v>
      </c>
      <c r="U65" s="99">
        <v>1.8079154267067465</v>
      </c>
      <c r="V65" s="99">
        <v>1.6099468383995124</v>
      </c>
      <c r="W65" s="99">
        <v>1.4168999477309978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2.2524633591392428E-3</v>
      </c>
      <c r="D66" s="123">
        <f t="shared" si="27"/>
        <v>3.7554205098929024E-3</v>
      </c>
      <c r="E66" s="123">
        <f t="shared" si="27"/>
        <v>2.7535891479192995E-3</v>
      </c>
      <c r="F66" s="123">
        <f t="shared" si="27"/>
        <v>5.1225511649463295E-3</v>
      </c>
      <c r="G66" s="123">
        <f t="shared" si="27"/>
        <v>7.0760966504781458E-3</v>
      </c>
      <c r="H66" s="123">
        <f t="shared" si="27"/>
        <v>4.1380980722367216E-3</v>
      </c>
      <c r="I66" s="123">
        <f t="shared" si="27"/>
        <v>9.5801290976669992E-3</v>
      </c>
      <c r="J66" s="123">
        <f t="shared" si="27"/>
        <v>6.4452975633664984E-3</v>
      </c>
      <c r="K66" s="123">
        <f t="shared" si="27"/>
        <v>6.5831031787699466E-3</v>
      </c>
      <c r="L66" s="123">
        <f t="shared" si="27"/>
        <v>1.3711824320427689E-2</v>
      </c>
      <c r="M66" s="123">
        <f t="shared" si="27"/>
        <v>2.0393249724371923E-3</v>
      </c>
      <c r="N66" s="123">
        <f t="shared" si="27"/>
        <v>7.5920616676182131E-3</v>
      </c>
      <c r="O66" s="123">
        <f t="shared" si="27"/>
        <v>1.1026392328327472E-2</v>
      </c>
      <c r="P66" s="123">
        <f t="shared" si="27"/>
        <v>1.541905291930025E-2</v>
      </c>
      <c r="Q66" s="123">
        <f t="shared" si="27"/>
        <v>8.1736012678889462E-3</v>
      </c>
      <c r="R66" s="123">
        <f t="shared" si="27"/>
        <v>7.7254802066843674E-3</v>
      </c>
      <c r="S66" s="123">
        <f t="shared" si="27"/>
        <v>7.7381798530432762E-3</v>
      </c>
      <c r="T66" s="123">
        <f t="shared" si="27"/>
        <v>1.0497521850363331E-2</v>
      </c>
      <c r="U66" s="123">
        <f t="shared" si="27"/>
        <v>6.6171299145276596E-3</v>
      </c>
      <c r="V66" s="123">
        <f t="shared" si="27"/>
        <v>1.2036220284764082E-2</v>
      </c>
      <c r="W66" s="123">
        <f t="shared" si="27"/>
        <v>1.3169558216900993E-2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2.2524633591392428E-3</v>
      </c>
      <c r="D67" s="99">
        <f>RES_hhdet_in_fech!D67/RES_summary!D$21</f>
        <v>3.7554205098929024E-3</v>
      </c>
      <c r="E67" s="99">
        <f>RES_hhdet_in_fech!E67/RES_summary!E$21</f>
        <v>2.7535891479192995E-3</v>
      </c>
      <c r="F67" s="99">
        <f>RES_hhdet_in_fech!F67/RES_summary!F$21</f>
        <v>5.1225511649463295E-3</v>
      </c>
      <c r="G67" s="99">
        <f>RES_hhdet_in_fech!G67/RES_summary!G$21</f>
        <v>7.0760966504781458E-3</v>
      </c>
      <c r="H67" s="99">
        <f>RES_hhdet_in_fech!H67/RES_summary!H$21</f>
        <v>4.1380980722367216E-3</v>
      </c>
      <c r="I67" s="99">
        <f>RES_hhdet_in_fech!I67/RES_summary!I$21</f>
        <v>9.5801290976669992E-3</v>
      </c>
      <c r="J67" s="99">
        <f>RES_hhdet_in_fech!J67/RES_summary!J$21</f>
        <v>6.4452975633664984E-3</v>
      </c>
      <c r="K67" s="99">
        <f>RES_hhdet_in_fech!K67/RES_summary!K$21</f>
        <v>6.5831031787699466E-3</v>
      </c>
      <c r="L67" s="99">
        <f>RES_hhdet_in_fech!L67/RES_summary!L$21</f>
        <v>1.3711824320427689E-2</v>
      </c>
      <c r="M67" s="99">
        <f>RES_hhdet_in_fech!M67/RES_summary!M$21</f>
        <v>2.0393249724371923E-3</v>
      </c>
      <c r="N67" s="99">
        <f>RES_hhdet_in_fech!N67/RES_summary!N$21</f>
        <v>7.5920616676182131E-3</v>
      </c>
      <c r="O67" s="99">
        <f>RES_hhdet_in_fech!O67/RES_summary!O$21</f>
        <v>1.1026392328327472E-2</v>
      </c>
      <c r="P67" s="99">
        <f>RES_hhdet_in_fech!P67/RES_summary!P$21</f>
        <v>1.541905291930025E-2</v>
      </c>
      <c r="Q67" s="99">
        <f>RES_hhdet_in_fech!Q67/RES_summary!Q$21</f>
        <v>8.1736012678889462E-3</v>
      </c>
      <c r="R67" s="99">
        <f>RES_hhdet_in_fech!R67/RES_summary!R$21</f>
        <v>7.7254802066843674E-3</v>
      </c>
      <c r="S67" s="99">
        <f>RES_hhdet_in_fech!S67/RES_summary!S$21</f>
        <v>7.7381798530432762E-3</v>
      </c>
      <c r="T67" s="99">
        <f>RES_hhdet_in_fech!T67/RES_summary!T$21</f>
        <v>1.0497521850363331E-2</v>
      </c>
      <c r="U67" s="99">
        <f>RES_hhdet_in_fech!U67/RES_summary!U$21</f>
        <v>6.6171299145276596E-3</v>
      </c>
      <c r="V67" s="99">
        <f>RES_hhdet_in_fech!V67/RES_summary!V$21</f>
        <v>1.2036220284764082E-2</v>
      </c>
      <c r="W67" s="99">
        <f>RES_hhdet_in_fech!W67/RES_summary!W$21</f>
        <v>1.3169558216900993E-2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33.014215446835998</v>
      </c>
      <c r="D68" s="123">
        <v>31.105552811171215</v>
      </c>
      <c r="E68" s="123">
        <v>29.575224593146569</v>
      </c>
      <c r="F68" s="123">
        <v>29.214134014080432</v>
      </c>
      <c r="G68" s="123">
        <v>32.35833932670959</v>
      </c>
      <c r="H68" s="123">
        <v>31.71690702724198</v>
      </c>
      <c r="I68" s="123">
        <v>27.04281838679</v>
      </c>
      <c r="J68" s="123">
        <v>26.025270056145992</v>
      </c>
      <c r="K68" s="123">
        <v>24.433709096457957</v>
      </c>
      <c r="L68" s="123">
        <v>25.074433160369736</v>
      </c>
      <c r="M68" s="123">
        <v>22.877104211427554</v>
      </c>
      <c r="N68" s="123">
        <v>23.3655313841445</v>
      </c>
      <c r="O68" s="123">
        <v>21.08386462894525</v>
      </c>
      <c r="P68" s="123">
        <v>19.347998053343304</v>
      </c>
      <c r="Q68" s="123">
        <v>17.495356176886389</v>
      </c>
      <c r="R68" s="123">
        <v>19.498728570204229</v>
      </c>
      <c r="S68" s="123">
        <v>17.930301187806343</v>
      </c>
      <c r="T68" s="123">
        <v>17.231113874846102</v>
      </c>
      <c r="U68" s="123">
        <v>17.957178233295608</v>
      </c>
      <c r="V68" s="123">
        <v>16.892971022375647</v>
      </c>
      <c r="W68" s="123">
        <v>17.593841459606136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33.300681478198804</v>
      </c>
      <c r="D69" s="99">
        <v>31.284812337565231</v>
      </c>
      <c r="E69" s="99">
        <v>29.641919957422907</v>
      </c>
      <c r="F69" s="99">
        <v>29.283865484408</v>
      </c>
      <c r="G69" s="99">
        <v>32.588470971783131</v>
      </c>
      <c r="H69" s="99">
        <v>31.956607826625735</v>
      </c>
      <c r="I69" s="99">
        <v>27.076562733261085</v>
      </c>
      <c r="J69" s="99">
        <v>26.050620620864663</v>
      </c>
      <c r="K69" s="99">
        <v>24.452153238034693</v>
      </c>
      <c r="L69" s="99">
        <v>25.066833199828853</v>
      </c>
      <c r="M69" s="99">
        <v>22.881238794181648</v>
      </c>
      <c r="N69" s="99">
        <v>23.37696562959291</v>
      </c>
      <c r="O69" s="99">
        <v>21.03025161702887</v>
      </c>
      <c r="P69" s="99">
        <v>19.31660154186601</v>
      </c>
      <c r="Q69" s="99">
        <v>17.353446967927919</v>
      </c>
      <c r="R69" s="99">
        <v>19.428608720484615</v>
      </c>
      <c r="S69" s="99">
        <v>17.769461653793915</v>
      </c>
      <c r="T69" s="99">
        <v>17.137972565649591</v>
      </c>
      <c r="U69" s="99">
        <v>17.858340906611176</v>
      </c>
      <c r="V69" s="99">
        <v>16.8190409754542</v>
      </c>
      <c r="W69" s="99">
        <v>17.49618818427701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29.567671007002229</v>
      </c>
      <c r="D73" s="102">
        <v>28.899664750267036</v>
      </c>
      <c r="E73" s="102">
        <v>28.362202655370652</v>
      </c>
      <c r="F73" s="102">
        <v>27.847622135886926</v>
      </c>
      <c r="G73" s="102">
        <v>27.280831602070965</v>
      </c>
      <c r="H73" s="102">
        <v>27.51583512225297</v>
      </c>
      <c r="I73" s="102">
        <v>26.34246402606934</v>
      </c>
      <c r="J73" s="102">
        <v>25.498793149577832</v>
      </c>
      <c r="K73" s="102">
        <v>24.138226420177592</v>
      </c>
      <c r="L73" s="102">
        <v>25.209415068237224</v>
      </c>
      <c r="M73" s="102">
        <v>22.808194498859152</v>
      </c>
      <c r="N73" s="102">
        <v>23.170895117178169</v>
      </c>
      <c r="O73" s="102">
        <v>21.882356295784934</v>
      </c>
      <c r="P73" s="102">
        <v>19.687491172775299</v>
      </c>
      <c r="Q73" s="102">
        <v>19.251962060750714</v>
      </c>
      <c r="R73" s="102">
        <v>20.589276759264482</v>
      </c>
      <c r="S73" s="102">
        <v>20.177877013746251</v>
      </c>
      <c r="T73" s="102">
        <v>18.868104281683337</v>
      </c>
      <c r="U73" s="102">
        <v>19.861383609784649</v>
      </c>
      <c r="V73" s="102">
        <v>18.401965424538894</v>
      </c>
      <c r="W73" s="102">
        <v>19.42711894845166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21.176695124027439</v>
      </c>
      <c r="D77" s="123">
        <v>17.585983011313662</v>
      </c>
      <c r="E77" s="123">
        <v>17.722681295038836</v>
      </c>
      <c r="F77" s="123">
        <v>17.616153250566999</v>
      </c>
      <c r="G77" s="123">
        <v>17.286739908420238</v>
      </c>
      <c r="H77" s="123">
        <v>17.563836967610282</v>
      </c>
      <c r="I77" s="123">
        <v>15.097074627211317</v>
      </c>
      <c r="J77" s="123">
        <v>14.928356944090098</v>
      </c>
      <c r="K77" s="123">
        <v>12.275163324568531</v>
      </c>
      <c r="L77" s="123">
        <v>15.064560850451313</v>
      </c>
      <c r="M77" s="123">
        <v>13.832216701958338</v>
      </c>
      <c r="N77" s="123">
        <v>14.034837342608066</v>
      </c>
      <c r="O77" s="123">
        <v>12.744505599941032</v>
      </c>
      <c r="P77" s="123">
        <v>12.357565137410175</v>
      </c>
      <c r="Q77" s="123">
        <v>12.397594653535251</v>
      </c>
      <c r="R77" s="123">
        <v>14.850473966408165</v>
      </c>
      <c r="S77" s="123">
        <v>13.790692941519376</v>
      </c>
      <c r="T77" s="123">
        <v>13.173332680089697</v>
      </c>
      <c r="U77" s="123">
        <v>14.516797525428016</v>
      </c>
      <c r="V77" s="123">
        <v>12.863220260800023</v>
      </c>
      <c r="W77" s="123">
        <v>13.880782308010362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22.4628997352069</v>
      </c>
      <c r="D78" s="99">
        <v>17.975711917953927</v>
      </c>
      <c r="E78" s="99">
        <v>18.058138974401455</v>
      </c>
      <c r="F78" s="99">
        <v>17.917540340560283</v>
      </c>
      <c r="G78" s="99">
        <v>17.682479991666412</v>
      </c>
      <c r="H78" s="99">
        <v>18.067695749684354</v>
      </c>
      <c r="I78" s="99">
        <v>15.705742381831199</v>
      </c>
      <c r="J78" s="99">
        <v>15.595074922162194</v>
      </c>
      <c r="K78" s="99">
        <v>12.847209633118934</v>
      </c>
      <c r="L78" s="99">
        <v>15.160218170237291</v>
      </c>
      <c r="M78" s="99">
        <v>14.023014143205819</v>
      </c>
      <c r="N78" s="99">
        <v>14.069016338819116</v>
      </c>
      <c r="O78" s="99">
        <v>13.02016640915785</v>
      </c>
      <c r="P78" s="99">
        <v>12.922642734554953</v>
      </c>
      <c r="Q78" s="99">
        <v>12.913265782153172</v>
      </c>
      <c r="R78" s="99">
        <v>15.468386595536963</v>
      </c>
      <c r="S78" s="99">
        <v>14.242941648967312</v>
      </c>
      <c r="T78" s="99">
        <v>13.371939756864185</v>
      </c>
      <c r="U78" s="99">
        <v>14.811468608126072</v>
      </c>
      <c r="V78" s="99">
        <v>13.123259647598045</v>
      </c>
      <c r="W78" s="99">
        <v>14.307201468289401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16.695724220563484</v>
      </c>
      <c r="D79" s="110">
        <v>15.147224853095034</v>
      </c>
      <c r="E79" s="110">
        <v>14.196182440739239</v>
      </c>
      <c r="F79" s="110">
        <v>14.068827201346064</v>
      </c>
      <c r="G79" s="110">
        <v>13.118905857089493</v>
      </c>
      <c r="H79" s="110">
        <v>13.844879290396891</v>
      </c>
      <c r="I79" s="110">
        <v>12.125161151847925</v>
      </c>
      <c r="J79" s="110">
        <v>11.339948140644495</v>
      </c>
      <c r="K79" s="110">
        <v>10.375258227258648</v>
      </c>
      <c r="L79" s="110">
        <v>11.229157838080258</v>
      </c>
      <c r="M79" s="110">
        <v>10.427542361475531</v>
      </c>
      <c r="N79" s="110">
        <v>10.60412059792383</v>
      </c>
      <c r="O79" s="110">
        <v>10.119904092468227</v>
      </c>
      <c r="P79" s="110">
        <v>9.3691199345997251</v>
      </c>
      <c r="Q79" s="110">
        <v>9.6615815953267976</v>
      </c>
      <c r="R79" s="110">
        <v>10.579492963813525</v>
      </c>
      <c r="S79" s="110">
        <v>10.262462567383595</v>
      </c>
      <c r="T79" s="110">
        <v>9.6315064776113584</v>
      </c>
      <c r="U79" s="110">
        <v>10.094595987256463</v>
      </c>
      <c r="V79" s="110">
        <v>9.2686758140611918</v>
      </c>
      <c r="W79" s="110">
        <v>9.9156763662490182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330.83230420493368</v>
      </c>
      <c r="D81" s="118">
        <f t="shared" si="28"/>
        <v>298.11798258393441</v>
      </c>
      <c r="E81" s="118">
        <f t="shared" si="28"/>
        <v>315.7519000927258</v>
      </c>
      <c r="F81" s="118">
        <f t="shared" si="28"/>
        <v>301.87262609293066</v>
      </c>
      <c r="G81" s="118">
        <f t="shared" si="28"/>
        <v>260.69448883373195</v>
      </c>
      <c r="H81" s="118">
        <f t="shared" si="28"/>
        <v>243.45358017982051</v>
      </c>
      <c r="I81" s="118">
        <f t="shared" si="28"/>
        <v>284.8781449075596</v>
      </c>
      <c r="J81" s="118">
        <f t="shared" si="28"/>
        <v>267.98211799517895</v>
      </c>
      <c r="K81" s="118">
        <f t="shared" si="28"/>
        <v>266.61819277981925</v>
      </c>
      <c r="L81" s="118">
        <f t="shared" si="28"/>
        <v>269.3079698525155</v>
      </c>
      <c r="M81" s="118">
        <f t="shared" si="28"/>
        <v>229.61334059526351</v>
      </c>
      <c r="N81" s="118">
        <f t="shared" si="28"/>
        <v>238.51996791211263</v>
      </c>
      <c r="O81" s="118">
        <f t="shared" si="28"/>
        <v>221.03197578338691</v>
      </c>
      <c r="P81" s="118">
        <f t="shared" si="28"/>
        <v>206.42865946264973</v>
      </c>
      <c r="Q81" s="118">
        <f t="shared" si="28"/>
        <v>190.20297880825507</v>
      </c>
      <c r="R81" s="118">
        <f t="shared" ref="R81:V81" si="29">R82+R85+R87+R100</f>
        <v>191.50715743982269</v>
      </c>
      <c r="S81" s="118">
        <f t="shared" si="29"/>
        <v>183.57322319051653</v>
      </c>
      <c r="T81" s="118">
        <f t="shared" si="29"/>
        <v>173.81274965164857</v>
      </c>
      <c r="U81" s="118">
        <f t="shared" si="29"/>
        <v>156.30062849827721</v>
      </c>
      <c r="V81" s="118">
        <f t="shared" si="29"/>
        <v>149.1298159148576</v>
      </c>
      <c r="W81" s="118">
        <f t="shared" ref="W81" si="30">W82+W85+W87+W100</f>
        <v>126.03318020640884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280.57470803975144</v>
      </c>
      <c r="D82" s="123">
        <f t="shared" si="31"/>
        <v>252.38388812608829</v>
      </c>
      <c r="E82" s="123">
        <f t="shared" si="31"/>
        <v>268.40308820644219</v>
      </c>
      <c r="F82" s="123">
        <f t="shared" si="31"/>
        <v>255.41858587722754</v>
      </c>
      <c r="G82" s="123">
        <f t="shared" si="31"/>
        <v>218.98074555467386</v>
      </c>
      <c r="H82" s="123">
        <f t="shared" si="31"/>
        <v>201.98067356080739</v>
      </c>
      <c r="I82" s="123">
        <f t="shared" si="31"/>
        <v>244.69141752941991</v>
      </c>
      <c r="J82" s="123">
        <f t="shared" si="31"/>
        <v>229.43086575986717</v>
      </c>
      <c r="K82" s="123">
        <f t="shared" si="31"/>
        <v>231.56332087660277</v>
      </c>
      <c r="L82" s="123">
        <f t="shared" si="31"/>
        <v>231.9185532580845</v>
      </c>
      <c r="M82" s="123">
        <f t="shared" si="31"/>
        <v>196.95405030060951</v>
      </c>
      <c r="N82" s="123">
        <f t="shared" si="31"/>
        <v>204.64902816514217</v>
      </c>
      <c r="O82" s="123">
        <f t="shared" si="31"/>
        <v>189.20530322542299</v>
      </c>
      <c r="P82" s="123">
        <f t="shared" si="31"/>
        <v>175.86749149687657</v>
      </c>
      <c r="Q82" s="123">
        <f t="shared" si="31"/>
        <v>160.37914171712802</v>
      </c>
      <c r="R82" s="123">
        <f t="shared" ref="R82:V82" si="32">SUM(R83:R84)</f>
        <v>159.72767544246017</v>
      </c>
      <c r="S82" s="123">
        <f t="shared" si="32"/>
        <v>152.13066813510943</v>
      </c>
      <c r="T82" s="123">
        <f t="shared" si="32"/>
        <v>142.83500039551276</v>
      </c>
      <c r="U82" s="123">
        <f t="shared" si="32"/>
        <v>126.55002971130655</v>
      </c>
      <c r="V82" s="123">
        <f t="shared" si="32"/>
        <v>119.80710117451034</v>
      </c>
      <c r="W82" s="123">
        <f t="shared" ref="W82" si="33">SUM(W83:W84)</f>
        <v>97.24087111183762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279.16240755400554</v>
      </c>
      <c r="D83" s="99">
        <v>251.1150531709464</v>
      </c>
      <c r="E83" s="99">
        <v>267.05487889486375</v>
      </c>
      <c r="F83" s="99">
        <v>254.13034160047033</v>
      </c>
      <c r="G83" s="99">
        <v>217.87990716555493</v>
      </c>
      <c r="H83" s="99">
        <v>200.95961926382878</v>
      </c>
      <c r="I83" s="99">
        <v>243.4550262446368</v>
      </c>
      <c r="J83" s="99">
        <v>228.27151772319877</v>
      </c>
      <c r="K83" s="99">
        <v>230.39506535004469</v>
      </c>
      <c r="L83" s="99">
        <v>230.72686097917676</v>
      </c>
      <c r="M83" s="99">
        <v>195.93736710506224</v>
      </c>
      <c r="N83" s="99">
        <v>203.58647962594762</v>
      </c>
      <c r="O83" s="99">
        <v>188.2197022170547</v>
      </c>
      <c r="P83" s="99">
        <v>174.94787658191026</v>
      </c>
      <c r="Q83" s="99">
        <v>159.53494137260668</v>
      </c>
      <c r="R83" s="99">
        <v>158.87911210700747</v>
      </c>
      <c r="S83" s="99">
        <v>151.31137432962001</v>
      </c>
      <c r="T83" s="99">
        <v>142.05475918274206</v>
      </c>
      <c r="U83" s="99">
        <v>125.84862965805318</v>
      </c>
      <c r="V83" s="99">
        <v>119.13382094997831</v>
      </c>
      <c r="W83" s="99">
        <v>96.690110758909526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1.4123004857459092</v>
      </c>
      <c r="D84" s="99">
        <v>1.2688349551418929</v>
      </c>
      <c r="E84" s="99">
        <v>1.3482093115784712</v>
      </c>
      <c r="F84" s="99">
        <v>1.2882442767572009</v>
      </c>
      <c r="G84" s="99">
        <v>1.1008383891189273</v>
      </c>
      <c r="H84" s="99">
        <v>1.0210542969786065</v>
      </c>
      <c r="I84" s="99">
        <v>1.2363912847831169</v>
      </c>
      <c r="J84" s="99">
        <v>1.1593480366684004</v>
      </c>
      <c r="K84" s="99">
        <v>1.1682555265580934</v>
      </c>
      <c r="L84" s="99">
        <v>1.1916922789077329</v>
      </c>
      <c r="M84" s="99">
        <v>1.0166831955472859</v>
      </c>
      <c r="N84" s="99">
        <v>1.0625485391945393</v>
      </c>
      <c r="O84" s="99">
        <v>0.9856010083682949</v>
      </c>
      <c r="P84" s="99">
        <v>0.91961491496630077</v>
      </c>
      <c r="Q84" s="99">
        <v>0.84420034452134596</v>
      </c>
      <c r="R84" s="99">
        <v>0.84856333545269824</v>
      </c>
      <c r="S84" s="99">
        <v>0.81929380548942488</v>
      </c>
      <c r="T84" s="99">
        <v>0.78024121277070135</v>
      </c>
      <c r="U84" s="99">
        <v>0.70140005325336285</v>
      </c>
      <c r="V84" s="99">
        <v>0.67328022453201697</v>
      </c>
      <c r="W84" s="99">
        <v>0.55076035292809633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1.6511653805443118E-3</v>
      </c>
      <c r="D85" s="123">
        <f t="shared" si="34"/>
        <v>2.8936542004119525E-3</v>
      </c>
      <c r="E85" s="123">
        <f t="shared" si="34"/>
        <v>2.5392572774530723E-3</v>
      </c>
      <c r="F85" s="123">
        <f t="shared" si="34"/>
        <v>4.9114813578905025E-3</v>
      </c>
      <c r="G85" s="123">
        <f t="shared" si="34"/>
        <v>7.2139010141000189E-3</v>
      </c>
      <c r="H85" s="123">
        <f t="shared" si="34"/>
        <v>4.1977248456118894E-3</v>
      </c>
      <c r="I85" s="123">
        <f t="shared" si="34"/>
        <v>9.4797340004408349E-3</v>
      </c>
      <c r="J85" s="123">
        <f t="shared" si="34"/>
        <v>6.1382215321480367E-3</v>
      </c>
      <c r="K85" s="123">
        <f t="shared" si="34"/>
        <v>6.7637452364295927E-3</v>
      </c>
      <c r="L85" s="123">
        <f t="shared" si="34"/>
        <v>1.3150974894840387E-2</v>
      </c>
      <c r="M85" s="123">
        <f t="shared" si="34"/>
        <v>2.445092974665056E-3</v>
      </c>
      <c r="N85" s="123">
        <f t="shared" si="34"/>
        <v>7.9501242430396919E-3</v>
      </c>
      <c r="O85" s="123">
        <f t="shared" si="34"/>
        <v>1.1253274707526725E-2</v>
      </c>
      <c r="P85" s="123">
        <f t="shared" si="34"/>
        <v>1.5368680886557236E-2</v>
      </c>
      <c r="Q85" s="123">
        <f t="shared" si="34"/>
        <v>7.9706799656354445E-3</v>
      </c>
      <c r="R85" s="123">
        <f t="shared" si="34"/>
        <v>8.0035173587822417E-3</v>
      </c>
      <c r="S85" s="123">
        <f t="shared" si="34"/>
        <v>7.5868379001351191E-3</v>
      </c>
      <c r="T85" s="123">
        <f t="shared" si="34"/>
        <v>1.0682867359985819E-2</v>
      </c>
      <c r="U85" s="123">
        <f t="shared" si="34"/>
        <v>6.7858320527255473E-3</v>
      </c>
      <c r="V85" s="123">
        <f t="shared" si="34"/>
        <v>1.2189681495688064E-2</v>
      </c>
      <c r="W85" s="123">
        <f t="shared" si="34"/>
        <v>1.332925869833956E-2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1.6511653805443118E-3</v>
      </c>
      <c r="D86" s="99">
        <f>RES_hhdet_in_fech!D86/RES_summary!D$21</f>
        <v>2.8936542004119525E-3</v>
      </c>
      <c r="E86" s="99">
        <f>RES_hhdet_in_fech!E86/RES_summary!E$21</f>
        <v>2.5392572774530723E-3</v>
      </c>
      <c r="F86" s="99">
        <f>RES_hhdet_in_fech!F86/RES_summary!F$21</f>
        <v>4.9114813578905025E-3</v>
      </c>
      <c r="G86" s="99">
        <f>RES_hhdet_in_fech!G86/RES_summary!G$21</f>
        <v>7.2139010141000189E-3</v>
      </c>
      <c r="H86" s="99">
        <f>RES_hhdet_in_fech!H86/RES_summary!H$21</f>
        <v>4.1977248456118894E-3</v>
      </c>
      <c r="I86" s="99">
        <f>RES_hhdet_in_fech!I86/RES_summary!I$21</f>
        <v>9.4797340004408349E-3</v>
      </c>
      <c r="J86" s="99">
        <f>RES_hhdet_in_fech!J86/RES_summary!J$21</f>
        <v>6.1382215321480367E-3</v>
      </c>
      <c r="K86" s="99">
        <f>RES_hhdet_in_fech!K86/RES_summary!K$21</f>
        <v>6.7637452364295927E-3</v>
      </c>
      <c r="L86" s="99">
        <f>RES_hhdet_in_fech!L86/RES_summary!L$21</f>
        <v>1.3150974894840387E-2</v>
      </c>
      <c r="M86" s="99">
        <f>RES_hhdet_in_fech!M86/RES_summary!M$21</f>
        <v>2.445092974665056E-3</v>
      </c>
      <c r="N86" s="99">
        <f>RES_hhdet_in_fech!N86/RES_summary!N$21</f>
        <v>7.9501242430396919E-3</v>
      </c>
      <c r="O86" s="99">
        <f>RES_hhdet_in_fech!O86/RES_summary!O$21</f>
        <v>1.1253274707526725E-2</v>
      </c>
      <c r="P86" s="99">
        <f>RES_hhdet_in_fech!P86/RES_summary!P$21</f>
        <v>1.5368680886557236E-2</v>
      </c>
      <c r="Q86" s="99">
        <f>RES_hhdet_in_fech!Q86/RES_summary!Q$21</f>
        <v>7.9706799656354445E-3</v>
      </c>
      <c r="R86" s="99">
        <f>RES_hhdet_in_fech!R86/RES_summary!R$21</f>
        <v>8.0035173587822417E-3</v>
      </c>
      <c r="S86" s="99">
        <f>RES_hhdet_in_fech!S86/RES_summary!S$21</f>
        <v>7.5868379001351191E-3</v>
      </c>
      <c r="T86" s="99">
        <f>RES_hhdet_in_fech!T86/RES_summary!T$21</f>
        <v>1.0682867359985819E-2</v>
      </c>
      <c r="U86" s="99">
        <f>RES_hhdet_in_fech!U86/RES_summary!U$21</f>
        <v>6.7858320527255473E-3</v>
      </c>
      <c r="V86" s="99">
        <f>RES_hhdet_in_fech!V86/RES_summary!V$21</f>
        <v>1.2189681495688064E-2</v>
      </c>
      <c r="W86" s="99">
        <f>RES_hhdet_in_fech!W86/RES_summary!W$21</f>
        <v>1.332925869833956E-2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31.319897865939168</v>
      </c>
      <c r="D87" s="123">
        <v>29.719499005586069</v>
      </c>
      <c r="E87" s="123">
        <v>30.379763585651911</v>
      </c>
      <c r="F87" s="123">
        <v>29.730807912205631</v>
      </c>
      <c r="G87" s="123">
        <v>27.187514077433253</v>
      </c>
      <c r="H87" s="123">
        <v>26.384094176551656</v>
      </c>
      <c r="I87" s="123">
        <v>25.672230768311504</v>
      </c>
      <c r="J87" s="123">
        <v>24.099270691629307</v>
      </c>
      <c r="K87" s="123">
        <v>22.865470298510381</v>
      </c>
      <c r="L87" s="123">
        <v>23.086161741825126</v>
      </c>
      <c r="M87" s="123">
        <v>20.296903364768312</v>
      </c>
      <c r="N87" s="123">
        <v>21.233990407441095</v>
      </c>
      <c r="O87" s="123">
        <v>20.091029000262555</v>
      </c>
      <c r="P87" s="123">
        <v>19.12901950796315</v>
      </c>
      <c r="Q87" s="123">
        <v>18.227145020137566</v>
      </c>
      <c r="R87" s="123">
        <v>18.818464546049135</v>
      </c>
      <c r="S87" s="123">
        <v>18.682568544593146</v>
      </c>
      <c r="T87" s="123">
        <v>18.239042180286784</v>
      </c>
      <c r="U87" s="123">
        <v>17.735539211011428</v>
      </c>
      <c r="V87" s="123">
        <v>17.795652101744349</v>
      </c>
      <c r="W87" s="123">
        <v>17.209543947051564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31.624677891520768</v>
      </c>
      <c r="D88" s="99">
        <v>29.81659139158052</v>
      </c>
      <c r="E88" s="99">
        <v>30.614822084236735</v>
      </c>
      <c r="F88" s="99">
        <v>29.979105995609828</v>
      </c>
      <c r="G88" s="99">
        <v>27.174853261179983</v>
      </c>
      <c r="H88" s="99">
        <v>26.244058223615738</v>
      </c>
      <c r="I88" s="99">
        <v>25.628430825574686</v>
      </c>
      <c r="J88" s="99">
        <v>24.032233555028562</v>
      </c>
      <c r="K88" s="99">
        <v>22.758755452488245</v>
      </c>
      <c r="L88" s="99">
        <v>22.836427936239836</v>
      </c>
      <c r="M88" s="99">
        <v>19.807911172196576</v>
      </c>
      <c r="N88" s="99">
        <v>21.04073422003459</v>
      </c>
      <c r="O88" s="99">
        <v>19.914896523323506</v>
      </c>
      <c r="P88" s="99">
        <v>19.052639979467905</v>
      </c>
      <c r="Q88" s="99">
        <v>18.033309222613536</v>
      </c>
      <c r="R88" s="99">
        <v>18.64154713714326</v>
      </c>
      <c r="S88" s="99">
        <v>18.544721210247225</v>
      </c>
      <c r="T88" s="99">
        <v>18.219995983101295</v>
      </c>
      <c r="U88" s="99">
        <v>17.242376887505301</v>
      </c>
      <c r="V88" s="99">
        <v>17.68493855787489</v>
      </c>
      <c r="W88" s="99">
        <v>16.941018215297774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29.567671007002236</v>
      </c>
      <c r="D96" s="102">
        <v>28.899664750267032</v>
      </c>
      <c r="E96" s="102">
        <v>28.362202655370645</v>
      </c>
      <c r="F96" s="102">
        <v>27.847622135886926</v>
      </c>
      <c r="G96" s="102">
        <v>27.280831602070965</v>
      </c>
      <c r="H96" s="102">
        <v>27.515835122252966</v>
      </c>
      <c r="I96" s="102">
        <v>26.34246402606934</v>
      </c>
      <c r="J96" s="102">
        <v>25.498793149577828</v>
      </c>
      <c r="K96" s="102">
        <v>24.138226420177592</v>
      </c>
      <c r="L96" s="102">
        <v>25.209415068237224</v>
      </c>
      <c r="M96" s="102">
        <v>22.808194498859152</v>
      </c>
      <c r="N96" s="102">
        <v>23.170895117178169</v>
      </c>
      <c r="O96" s="102">
        <v>21.882356295784934</v>
      </c>
      <c r="P96" s="102">
        <v>19.687491172775296</v>
      </c>
      <c r="Q96" s="102">
        <v>19.251962060750714</v>
      </c>
      <c r="R96" s="102">
        <v>20.589276759264482</v>
      </c>
      <c r="S96" s="102">
        <v>20.177877013746251</v>
      </c>
      <c r="T96" s="102">
        <v>18.86810428168334</v>
      </c>
      <c r="U96" s="102">
        <v>19.861383609784649</v>
      </c>
      <c r="V96" s="102">
        <v>18.40196542453889</v>
      </c>
      <c r="W96" s="102">
        <v>19.42711894845166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18.936047133862495</v>
      </c>
      <c r="D100" s="123">
        <v>16.011701798059622</v>
      </c>
      <c r="E100" s="123">
        <v>16.96650904335424</v>
      </c>
      <c r="F100" s="123">
        <v>16.718320822139635</v>
      </c>
      <c r="G100" s="123">
        <v>14.519015300610731</v>
      </c>
      <c r="H100" s="123">
        <v>15.084614717615827</v>
      </c>
      <c r="I100" s="123">
        <v>14.505016875827719</v>
      </c>
      <c r="J100" s="123">
        <v>14.445843322150347</v>
      </c>
      <c r="K100" s="123">
        <v>12.18263785946967</v>
      </c>
      <c r="L100" s="123">
        <v>14.290103877711021</v>
      </c>
      <c r="M100" s="123">
        <v>12.359941836911029</v>
      </c>
      <c r="N100" s="123">
        <v>12.628999215286317</v>
      </c>
      <c r="O100" s="123">
        <v>11.724390282993843</v>
      </c>
      <c r="P100" s="123">
        <v>11.416779776923443</v>
      </c>
      <c r="Q100" s="123">
        <v>11.588721391023849</v>
      </c>
      <c r="R100" s="123">
        <v>12.953013933954585</v>
      </c>
      <c r="S100" s="123">
        <v>12.752399672913809</v>
      </c>
      <c r="T100" s="123">
        <v>12.728024208489057</v>
      </c>
      <c r="U100" s="123">
        <v>12.008273743906512</v>
      </c>
      <c r="V100" s="123">
        <v>11.514872957107222</v>
      </c>
      <c r="W100" s="123">
        <v>11.569435888821319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21.334115643560843</v>
      </c>
      <c r="D101" s="99">
        <v>17.691541724050918</v>
      </c>
      <c r="E101" s="99">
        <v>19.509137400292527</v>
      </c>
      <c r="F101" s="99">
        <v>19.436808521654264</v>
      </c>
      <c r="G101" s="99">
        <v>15.802009305205829</v>
      </c>
      <c r="H101" s="99">
        <v>16.060577451301764</v>
      </c>
      <c r="I101" s="99">
        <v>16.258372052139272</v>
      </c>
      <c r="J101" s="99">
        <v>15.868812759595109</v>
      </c>
      <c r="K101" s="99">
        <v>13.323685867264357</v>
      </c>
      <c r="L101" s="99">
        <v>15.537525808611957</v>
      </c>
      <c r="M101" s="99">
        <v>13.3508139906923</v>
      </c>
      <c r="N101" s="99">
        <v>13.919735583818436</v>
      </c>
      <c r="O101" s="99">
        <v>13.258900807123389</v>
      </c>
      <c r="P101" s="99">
        <v>13.177738419375208</v>
      </c>
      <c r="Q101" s="99">
        <v>13.160226230141852</v>
      </c>
      <c r="R101" s="99">
        <v>14.254185075393146</v>
      </c>
      <c r="S101" s="99">
        <v>14.584098093491148</v>
      </c>
      <c r="T101" s="99">
        <v>14.438742218810312</v>
      </c>
      <c r="U101" s="99">
        <v>13.94802289999882</v>
      </c>
      <c r="V101" s="99">
        <v>14.333141014791064</v>
      </c>
      <c r="W101" s="99">
        <v>13.958379454425511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25.949595558986992</v>
      </c>
      <c r="D102" s="99">
        <v>0</v>
      </c>
      <c r="E102" s="99">
        <v>18.966047121799797</v>
      </c>
      <c r="F102" s="99">
        <v>20.208334146843754</v>
      </c>
      <c r="G102" s="99">
        <v>16.381924004985368</v>
      </c>
      <c r="H102" s="99">
        <v>17.525728026043947</v>
      </c>
      <c r="I102" s="99">
        <v>11.749885466422608</v>
      </c>
      <c r="J102" s="99">
        <v>15.531122551721314</v>
      </c>
      <c r="K102" s="99">
        <v>13.438929098988273</v>
      </c>
      <c r="L102" s="99">
        <v>15.853873617394342</v>
      </c>
      <c r="M102" s="99">
        <v>15.377695855630186</v>
      </c>
      <c r="N102" s="99">
        <v>12.047674822746519</v>
      </c>
      <c r="O102" s="99">
        <v>11.310496821442927</v>
      </c>
      <c r="P102" s="99">
        <v>12.616135154073456</v>
      </c>
      <c r="Q102" s="99">
        <v>13.132693095941327</v>
      </c>
      <c r="R102" s="99">
        <v>16.34567710164746</v>
      </c>
      <c r="S102" s="99">
        <v>16.117237531300979</v>
      </c>
      <c r="T102" s="99">
        <v>13.871178102001085</v>
      </c>
      <c r="U102" s="99">
        <v>16.378521932338934</v>
      </c>
      <c r="V102" s="99">
        <v>12.193507145716161</v>
      </c>
      <c r="W102" s="99">
        <v>12.81803270574018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16.695724220563484</v>
      </c>
      <c r="D103" s="110">
        <v>15.147224853095034</v>
      </c>
      <c r="E103" s="110">
        <v>14.196182440739241</v>
      </c>
      <c r="F103" s="110">
        <v>14.06882720134606</v>
      </c>
      <c r="G103" s="110">
        <v>13.118905857089491</v>
      </c>
      <c r="H103" s="110">
        <v>13.844879290396893</v>
      </c>
      <c r="I103" s="110">
        <v>12.125161151847923</v>
      </c>
      <c r="J103" s="110">
        <v>11.339948140644495</v>
      </c>
      <c r="K103" s="110">
        <v>10.375258227258648</v>
      </c>
      <c r="L103" s="110">
        <v>11.229157838080258</v>
      </c>
      <c r="M103" s="110">
        <v>10.427542361475533</v>
      </c>
      <c r="N103" s="110">
        <v>10.604120597923831</v>
      </c>
      <c r="O103" s="110">
        <v>10.119904092468227</v>
      </c>
      <c r="P103" s="110">
        <v>9.3691199345997251</v>
      </c>
      <c r="Q103" s="110">
        <v>9.6615815953267976</v>
      </c>
      <c r="R103" s="110">
        <v>10.579492963813529</v>
      </c>
      <c r="S103" s="110">
        <v>10.262462567383594</v>
      </c>
      <c r="T103" s="110">
        <v>9.6315064776113566</v>
      </c>
      <c r="U103" s="110">
        <v>10.094595987256463</v>
      </c>
      <c r="V103" s="110">
        <v>9.2686758140611918</v>
      </c>
      <c r="W103" s="110">
        <v>9.9156763662490199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244.88935793034227</v>
      </c>
      <c r="D124" s="118">
        <f t="shared" si="42"/>
        <v>237.28887245952913</v>
      </c>
      <c r="E124" s="118">
        <f t="shared" si="42"/>
        <v>223.19541809202565</v>
      </c>
      <c r="F124" s="118">
        <f t="shared" si="42"/>
        <v>217.58975232368311</v>
      </c>
      <c r="G124" s="118">
        <f t="shared" si="42"/>
        <v>219.93638237634002</v>
      </c>
      <c r="H124" s="118">
        <f t="shared" si="42"/>
        <v>217.90674573639231</v>
      </c>
      <c r="I124" s="118">
        <f t="shared" si="42"/>
        <v>216.30640237535462</v>
      </c>
      <c r="J124" s="118">
        <f t="shared" si="42"/>
        <v>202.94087596142347</v>
      </c>
      <c r="K124" s="118">
        <f t="shared" si="42"/>
        <v>204.16550102699105</v>
      </c>
      <c r="L124" s="118">
        <f t="shared" si="42"/>
        <v>218.02829688472093</v>
      </c>
      <c r="M124" s="118">
        <f t="shared" si="42"/>
        <v>198.02674388533799</v>
      </c>
      <c r="N124" s="118">
        <f t="shared" si="42"/>
        <v>198.16618772908038</v>
      </c>
      <c r="O124" s="118">
        <f t="shared" si="42"/>
        <v>188.51362513328723</v>
      </c>
      <c r="P124" s="118">
        <f t="shared" si="42"/>
        <v>167.27704431766452</v>
      </c>
      <c r="Q124" s="118">
        <f t="shared" si="42"/>
        <v>154.15485473069927</v>
      </c>
      <c r="R124" s="118">
        <f t="shared" ref="R124:V124" si="43">R125+R128+R130+R139</f>
        <v>161.94833578241867</v>
      </c>
      <c r="S124" s="118">
        <f t="shared" si="43"/>
        <v>153.37313119114987</v>
      </c>
      <c r="T124" s="118">
        <f t="shared" si="43"/>
        <v>146.04564812529028</v>
      </c>
      <c r="U124" s="118">
        <f t="shared" si="43"/>
        <v>136.86198606480278</v>
      </c>
      <c r="V124" s="118">
        <f t="shared" si="43"/>
        <v>122.46770356814989</v>
      </c>
      <c r="W124" s="118">
        <f t="shared" ref="W124" si="44">W125+W128+W130+W139</f>
        <v>108.70837615801643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203.92349491554793</v>
      </c>
      <c r="D125" s="123">
        <f t="shared" si="45"/>
        <v>198.26525545481172</v>
      </c>
      <c r="E125" s="123">
        <f t="shared" si="45"/>
        <v>186.5768864886889</v>
      </c>
      <c r="F125" s="123">
        <f t="shared" si="45"/>
        <v>180.71212943877771</v>
      </c>
      <c r="G125" s="123">
        <f t="shared" si="45"/>
        <v>183.01000316095195</v>
      </c>
      <c r="H125" s="123">
        <f t="shared" si="45"/>
        <v>179.41888045369402</v>
      </c>
      <c r="I125" s="123">
        <f t="shared" si="45"/>
        <v>183.7060809865813</v>
      </c>
      <c r="J125" s="123">
        <f t="shared" si="45"/>
        <v>171.73963855317103</v>
      </c>
      <c r="K125" s="123">
        <f t="shared" si="45"/>
        <v>174.71895541926628</v>
      </c>
      <c r="L125" s="123">
        <f t="shared" si="45"/>
        <v>186.35924058577118</v>
      </c>
      <c r="M125" s="123">
        <f t="shared" si="45"/>
        <v>168.82830334392582</v>
      </c>
      <c r="N125" s="123">
        <f t="shared" si="45"/>
        <v>168.89115023701436</v>
      </c>
      <c r="O125" s="123">
        <f t="shared" si="45"/>
        <v>160.14265696500598</v>
      </c>
      <c r="P125" s="123">
        <f t="shared" si="45"/>
        <v>140.32053931161681</v>
      </c>
      <c r="Q125" s="123">
        <f t="shared" si="45"/>
        <v>127.64689062181822</v>
      </c>
      <c r="R125" s="123">
        <f t="shared" ref="R125:V125" si="46">SUM(R126:R127)</f>
        <v>132.87404091640903</v>
      </c>
      <c r="S125" s="123">
        <f t="shared" si="46"/>
        <v>125.54212034207031</v>
      </c>
      <c r="T125" s="123">
        <f t="shared" si="46"/>
        <v>119.44568069505766</v>
      </c>
      <c r="U125" s="123">
        <f t="shared" si="46"/>
        <v>109.98071788440225</v>
      </c>
      <c r="V125" s="123">
        <f t="shared" si="46"/>
        <v>97.54033752666254</v>
      </c>
      <c r="W125" s="123">
        <f t="shared" ref="W125" si="47">SUM(W126:W127)</f>
        <v>82.68090747453796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203.20873251178071</v>
      </c>
      <c r="D126" s="99">
        <v>197.58199489046677</v>
      </c>
      <c r="E126" s="99">
        <v>185.94425546836274</v>
      </c>
      <c r="F126" s="99">
        <v>180.10610827716286</v>
      </c>
      <c r="G126" s="99">
        <v>182.4072693478044</v>
      </c>
      <c r="H126" s="99">
        <v>178.8331775470397</v>
      </c>
      <c r="I126" s="99">
        <v>183.11501706732426</v>
      </c>
      <c r="J126" s="99">
        <v>171.19445032962233</v>
      </c>
      <c r="K126" s="99">
        <v>174.17224004011771</v>
      </c>
      <c r="L126" s="99">
        <v>185.7724008232108</v>
      </c>
      <c r="M126" s="99">
        <v>168.29848422371288</v>
      </c>
      <c r="N126" s="99">
        <v>168.35955100198314</v>
      </c>
      <c r="O126" s="99">
        <v>159.63537316620528</v>
      </c>
      <c r="P126" s="99">
        <v>139.8713196537926</v>
      </c>
      <c r="Q126" s="99">
        <v>127.23396031205846</v>
      </c>
      <c r="R126" s="99">
        <v>132.44251763088522</v>
      </c>
      <c r="S126" s="99">
        <v>125.1318933441689</v>
      </c>
      <c r="T126" s="99">
        <v>119.05283671854487</v>
      </c>
      <c r="U126" s="99">
        <v>109.61610001466441</v>
      </c>
      <c r="V126" s="99">
        <v>97.213841426524397</v>
      </c>
      <c r="W126" s="99">
        <v>82.402596716513273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0.71476240376721389</v>
      </c>
      <c r="D127" s="99">
        <v>0.68326056434496063</v>
      </c>
      <c r="E127" s="99">
        <v>0.6326310203261637</v>
      </c>
      <c r="F127" s="99">
        <v>0.60602116161484521</v>
      </c>
      <c r="G127" s="99">
        <v>0.60273381314756547</v>
      </c>
      <c r="H127" s="99">
        <v>0.58570290665430969</v>
      </c>
      <c r="I127" s="99">
        <v>0.59106391925704482</v>
      </c>
      <c r="J127" s="99">
        <v>0.54518822354871888</v>
      </c>
      <c r="K127" s="99">
        <v>0.54671537914855484</v>
      </c>
      <c r="L127" s="99">
        <v>0.58683976256036641</v>
      </c>
      <c r="M127" s="99">
        <v>0.52981912021295807</v>
      </c>
      <c r="N127" s="99">
        <v>0.53159923503123097</v>
      </c>
      <c r="O127" s="99">
        <v>0.50728379880070851</v>
      </c>
      <c r="P127" s="99">
        <v>0.44921965782421241</v>
      </c>
      <c r="Q127" s="99">
        <v>0.41293030975975242</v>
      </c>
      <c r="R127" s="99">
        <v>0.43152328552381969</v>
      </c>
      <c r="S127" s="99">
        <v>0.41022699790140571</v>
      </c>
      <c r="T127" s="99">
        <v>0.39284397651279357</v>
      </c>
      <c r="U127" s="99">
        <v>0.36461786973783722</v>
      </c>
      <c r="V127" s="99">
        <v>0.32649610013814845</v>
      </c>
      <c r="W127" s="99">
        <v>0.27831075802469457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1.7453277561370038E-3</v>
      </c>
      <c r="D128" s="123">
        <f t="shared" si="48"/>
        <v>2.897004118915665E-3</v>
      </c>
      <c r="E128" s="123">
        <f t="shared" si="48"/>
        <v>2.4901266034369493E-3</v>
      </c>
      <c r="F128" s="123">
        <f t="shared" si="48"/>
        <v>4.8243393398939103E-3</v>
      </c>
      <c r="G128" s="123">
        <f t="shared" si="48"/>
        <v>7.2916250213662416E-3</v>
      </c>
      <c r="H128" s="123">
        <f t="shared" si="48"/>
        <v>4.2353589186159219E-3</v>
      </c>
      <c r="I128" s="123">
        <f t="shared" si="48"/>
        <v>9.456084622459112E-3</v>
      </c>
      <c r="J128" s="123">
        <f t="shared" si="48"/>
        <v>6.2073246574400279E-3</v>
      </c>
      <c r="K128" s="123">
        <f t="shared" si="48"/>
        <v>6.7964650643749149E-3</v>
      </c>
      <c r="L128" s="123">
        <f t="shared" si="48"/>
        <v>1.2963174694940072E-2</v>
      </c>
      <c r="M128" s="123">
        <f t="shared" si="48"/>
        <v>2.5100968233254454E-3</v>
      </c>
      <c r="N128" s="123">
        <f t="shared" si="48"/>
        <v>7.9627985327347713E-3</v>
      </c>
      <c r="O128" s="123">
        <f t="shared" si="48"/>
        <v>1.1305826499160952E-2</v>
      </c>
      <c r="P128" s="123">
        <f t="shared" si="48"/>
        <v>1.5459373304536032E-2</v>
      </c>
      <c r="Q128" s="123">
        <f t="shared" si="48"/>
        <v>7.9297460035812842E-3</v>
      </c>
      <c r="R128" s="123">
        <f t="shared" si="48"/>
        <v>7.9709667380458843E-3</v>
      </c>
      <c r="S128" s="123">
        <f t="shared" si="48"/>
        <v>7.5428562311488263E-3</v>
      </c>
      <c r="T128" s="123">
        <f t="shared" si="48"/>
        <v>1.0691648517060028E-2</v>
      </c>
      <c r="U128" s="123">
        <f t="shared" si="48"/>
        <v>6.7532340244269313E-3</v>
      </c>
      <c r="V128" s="123">
        <f t="shared" si="48"/>
        <v>1.223585009255604E-2</v>
      </c>
      <c r="W128" s="123">
        <f t="shared" si="48"/>
        <v>1.3139665418040933E-2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1.7453277561370038E-3</v>
      </c>
      <c r="D129" s="99">
        <f>RES_hhdet_in_fech!D129/RES_summary!D$21</f>
        <v>2.897004118915665E-3</v>
      </c>
      <c r="E129" s="99">
        <f>RES_hhdet_in_fech!E129/RES_summary!E$21</f>
        <v>2.4901266034369493E-3</v>
      </c>
      <c r="F129" s="99">
        <f>RES_hhdet_in_fech!F129/RES_summary!F$21</f>
        <v>4.8243393398939103E-3</v>
      </c>
      <c r="G129" s="99">
        <f>RES_hhdet_in_fech!G129/RES_summary!G$21</f>
        <v>7.2916250213662416E-3</v>
      </c>
      <c r="H129" s="99">
        <f>RES_hhdet_in_fech!H129/RES_summary!H$21</f>
        <v>4.2353589186159219E-3</v>
      </c>
      <c r="I129" s="99">
        <f>RES_hhdet_in_fech!I129/RES_summary!I$21</f>
        <v>9.456084622459112E-3</v>
      </c>
      <c r="J129" s="99">
        <f>RES_hhdet_in_fech!J129/RES_summary!J$21</f>
        <v>6.2073246574400279E-3</v>
      </c>
      <c r="K129" s="99">
        <f>RES_hhdet_in_fech!K129/RES_summary!K$21</f>
        <v>6.7964650643749149E-3</v>
      </c>
      <c r="L129" s="99">
        <f>RES_hhdet_in_fech!L129/RES_summary!L$21</f>
        <v>1.2963174694940072E-2</v>
      </c>
      <c r="M129" s="99">
        <f>RES_hhdet_in_fech!M129/RES_summary!M$21</f>
        <v>2.5100968233254454E-3</v>
      </c>
      <c r="N129" s="99">
        <f>RES_hhdet_in_fech!N129/RES_summary!N$21</f>
        <v>7.9627985327347713E-3</v>
      </c>
      <c r="O129" s="99">
        <f>RES_hhdet_in_fech!O129/RES_summary!O$21</f>
        <v>1.1305826499160952E-2</v>
      </c>
      <c r="P129" s="99">
        <f>RES_hhdet_in_fech!P129/RES_summary!P$21</f>
        <v>1.5459373304536032E-2</v>
      </c>
      <c r="Q129" s="99">
        <f>RES_hhdet_in_fech!Q129/RES_summary!Q$21</f>
        <v>7.9297460035812842E-3</v>
      </c>
      <c r="R129" s="99">
        <f>RES_hhdet_in_fech!R129/RES_summary!R$21</f>
        <v>7.9709667380458843E-3</v>
      </c>
      <c r="S129" s="99">
        <f>RES_hhdet_in_fech!S129/RES_summary!S$21</f>
        <v>7.5428562311488263E-3</v>
      </c>
      <c r="T129" s="99">
        <f>RES_hhdet_in_fech!T129/RES_summary!T$21</f>
        <v>1.0691648517060028E-2</v>
      </c>
      <c r="U129" s="99">
        <f>RES_hhdet_in_fech!U129/RES_summary!U$21</f>
        <v>6.7532340244269313E-3</v>
      </c>
      <c r="V129" s="99">
        <f>RES_hhdet_in_fech!V129/RES_summary!V$21</f>
        <v>1.223585009255604E-2</v>
      </c>
      <c r="W129" s="99">
        <f>RES_hhdet_in_fech!W129/RES_summary!W$21</f>
        <v>1.3139665418040933E-2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23.698803212987059</v>
      </c>
      <c r="D130" s="123">
        <v>23.873495147503462</v>
      </c>
      <c r="E130" s="123">
        <v>21.929134358464033</v>
      </c>
      <c r="F130" s="123">
        <v>22.207154692278372</v>
      </c>
      <c r="G130" s="123">
        <v>23.469782343639668</v>
      </c>
      <c r="H130" s="123">
        <v>24.281992820380911</v>
      </c>
      <c r="I130" s="123">
        <v>20.506263643183576</v>
      </c>
      <c r="J130" s="123">
        <v>19.217056985528437</v>
      </c>
      <c r="K130" s="123">
        <v>18.555602978571553</v>
      </c>
      <c r="L130" s="123">
        <v>19.702860553275528</v>
      </c>
      <c r="M130" s="123">
        <v>18.161099278832314</v>
      </c>
      <c r="N130" s="123">
        <v>18.544530421297104</v>
      </c>
      <c r="O130" s="123">
        <v>18.048027345311443</v>
      </c>
      <c r="P130" s="123">
        <v>16.513116387445489</v>
      </c>
      <c r="Q130" s="123">
        <v>15.696701660810593</v>
      </c>
      <c r="R130" s="123">
        <v>16.991547091562673</v>
      </c>
      <c r="S130" s="123">
        <v>16.734124526575336</v>
      </c>
      <c r="T130" s="123">
        <v>16.397421096405139</v>
      </c>
      <c r="U130" s="123">
        <v>16.407844396581854</v>
      </c>
      <c r="V130" s="123">
        <v>15.629972032515463</v>
      </c>
      <c r="W130" s="123">
        <v>16.086316332565584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23.311807639213171</v>
      </c>
      <c r="D131" s="99">
        <v>23.844184871202248</v>
      </c>
      <c r="E131" s="99">
        <v>21.765770838674595</v>
      </c>
      <c r="F131" s="99">
        <v>21.858271363924704</v>
      </c>
      <c r="G131" s="99">
        <v>23.469782343639668</v>
      </c>
      <c r="H131" s="99">
        <v>24.203333960717604</v>
      </c>
      <c r="I131" s="99">
        <v>20.091542240617486</v>
      </c>
      <c r="J131" s="99">
        <v>18.880586759131162</v>
      </c>
      <c r="K131" s="99">
        <v>18.075259920286211</v>
      </c>
      <c r="L131" s="99">
        <v>19.372129645255942</v>
      </c>
      <c r="M131" s="99">
        <v>18.12146646572873</v>
      </c>
      <c r="N131" s="99">
        <v>18.506593315067626</v>
      </c>
      <c r="O131" s="99">
        <v>17.985970170629724</v>
      </c>
      <c r="P131" s="99">
        <v>16.205010127083476</v>
      </c>
      <c r="Q131" s="99">
        <v>15.462422901832772</v>
      </c>
      <c r="R131" s="99">
        <v>16.817661204287578</v>
      </c>
      <c r="S131" s="99">
        <v>16.620707528494858</v>
      </c>
      <c r="T131" s="99">
        <v>16.189163079903111</v>
      </c>
      <c r="U131" s="99">
        <v>16.407844396581854</v>
      </c>
      <c r="V131" s="99">
        <v>15.629972032515463</v>
      </c>
      <c r="W131" s="99">
        <v>15.851320243049189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29.567671007002236</v>
      </c>
      <c r="D135" s="102">
        <v>28.899664750267039</v>
      </c>
      <c r="E135" s="102">
        <v>28.362202655370655</v>
      </c>
      <c r="F135" s="102">
        <v>27.847622135886922</v>
      </c>
      <c r="G135" s="102">
        <v>0</v>
      </c>
      <c r="H135" s="102">
        <v>27.51583512225297</v>
      </c>
      <c r="I135" s="102">
        <v>26.342464026069337</v>
      </c>
      <c r="J135" s="102">
        <v>25.498793149577832</v>
      </c>
      <c r="K135" s="102">
        <v>24.138226420177595</v>
      </c>
      <c r="L135" s="102">
        <v>25.209415068237231</v>
      </c>
      <c r="M135" s="102">
        <v>22.808194498859148</v>
      </c>
      <c r="N135" s="102">
        <v>23.170895117178173</v>
      </c>
      <c r="O135" s="102">
        <v>21.882356295784934</v>
      </c>
      <c r="P135" s="102">
        <v>19.687491172775296</v>
      </c>
      <c r="Q135" s="102">
        <v>19.251962060750714</v>
      </c>
      <c r="R135" s="102">
        <v>20.589276759264482</v>
      </c>
      <c r="S135" s="102">
        <v>20.177877013746247</v>
      </c>
      <c r="T135" s="102">
        <v>18.868104281683337</v>
      </c>
      <c r="U135" s="102">
        <v>0</v>
      </c>
      <c r="V135" s="102">
        <v>0</v>
      </c>
      <c r="W135" s="102">
        <v>19.427118948451664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17.265314474051152</v>
      </c>
      <c r="D139" s="123">
        <v>15.147224853095034</v>
      </c>
      <c r="E139" s="123">
        <v>14.686907118269255</v>
      </c>
      <c r="F139" s="123">
        <v>14.665643853287117</v>
      </c>
      <c r="G139" s="123">
        <v>13.449305246727018</v>
      </c>
      <c r="H139" s="123">
        <v>14.201637103398784</v>
      </c>
      <c r="I139" s="123">
        <v>12.084601660967284</v>
      </c>
      <c r="J139" s="123">
        <v>11.97797309806653</v>
      </c>
      <c r="K139" s="123">
        <v>10.88414616408882</v>
      </c>
      <c r="L139" s="123">
        <v>11.953232570979308</v>
      </c>
      <c r="M139" s="123">
        <v>11.034831165756527</v>
      </c>
      <c r="N139" s="123">
        <v>10.722544272236169</v>
      </c>
      <c r="O139" s="123">
        <v>10.311634996470643</v>
      </c>
      <c r="P139" s="123">
        <v>10.427929245297682</v>
      </c>
      <c r="Q139" s="123">
        <v>10.803332702066877</v>
      </c>
      <c r="R139" s="123">
        <v>12.074776807708917</v>
      </c>
      <c r="S139" s="123">
        <v>11.089343466273087</v>
      </c>
      <c r="T139" s="123">
        <v>10.191854685310419</v>
      </c>
      <c r="U139" s="123">
        <v>10.466670549794241</v>
      </c>
      <c r="V139" s="123">
        <v>9.2851581588793195</v>
      </c>
      <c r="W139" s="123">
        <v>9.9280126854948545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25.949595558987003</v>
      </c>
      <c r="D140" s="99">
        <v>0</v>
      </c>
      <c r="E140" s="99">
        <v>18.9660471217998</v>
      </c>
      <c r="F140" s="99">
        <v>20.208334146843754</v>
      </c>
      <c r="G140" s="99">
        <v>16.381924004985372</v>
      </c>
      <c r="H140" s="99">
        <v>17.52572802604395</v>
      </c>
      <c r="I140" s="99">
        <v>11.74988546642261</v>
      </c>
      <c r="J140" s="99">
        <v>15.531122551721317</v>
      </c>
      <c r="K140" s="99">
        <v>13.438929098988273</v>
      </c>
      <c r="L140" s="99">
        <v>15.85387361739434</v>
      </c>
      <c r="M140" s="99">
        <v>15.377695855630186</v>
      </c>
      <c r="N140" s="99">
        <v>12.04767482274652</v>
      </c>
      <c r="O140" s="99">
        <v>11.310496821442927</v>
      </c>
      <c r="P140" s="99">
        <v>12.616135154073456</v>
      </c>
      <c r="Q140" s="99">
        <v>13.132693095941327</v>
      </c>
      <c r="R140" s="99">
        <v>16.345677101647464</v>
      </c>
      <c r="S140" s="99">
        <v>16.117237531300976</v>
      </c>
      <c r="T140" s="99">
        <v>13.871178102001084</v>
      </c>
      <c r="U140" s="99">
        <v>16.378521932338931</v>
      </c>
      <c r="V140" s="99">
        <v>12.193507145716165</v>
      </c>
      <c r="W140" s="99">
        <v>12.818032705740181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16.695724220563484</v>
      </c>
      <c r="D141" s="110">
        <v>15.147224853095034</v>
      </c>
      <c r="E141" s="110">
        <v>14.196182440739241</v>
      </c>
      <c r="F141" s="110">
        <v>14.068827201346062</v>
      </c>
      <c r="G141" s="110">
        <v>13.118905857089491</v>
      </c>
      <c r="H141" s="110">
        <v>13.844879290396889</v>
      </c>
      <c r="I141" s="110">
        <v>12.125161151847923</v>
      </c>
      <c r="J141" s="110">
        <v>11.339948140644495</v>
      </c>
      <c r="K141" s="110">
        <v>10.375258227258648</v>
      </c>
      <c r="L141" s="110">
        <v>11.229157838080257</v>
      </c>
      <c r="M141" s="110">
        <v>10.427542361475529</v>
      </c>
      <c r="N141" s="110">
        <v>10.604120597923831</v>
      </c>
      <c r="O141" s="110">
        <v>10.119904092468227</v>
      </c>
      <c r="P141" s="110">
        <v>9.3691199345997251</v>
      </c>
      <c r="Q141" s="110">
        <v>9.6615815953267976</v>
      </c>
      <c r="R141" s="110">
        <v>10.579492963813527</v>
      </c>
      <c r="S141" s="110">
        <v>10.262462567383597</v>
      </c>
      <c r="T141" s="110">
        <v>9.6315064776113584</v>
      </c>
      <c r="U141" s="110">
        <v>10.094595987256465</v>
      </c>
      <c r="V141" s="110">
        <v>9.26867581406119</v>
      </c>
      <c r="W141" s="110">
        <v>9.9156763662490199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0</v>
      </c>
      <c r="S147" s="99">
        <f>RES_hhdet_in_fech!S147/RES_summary!S$21</f>
        <v>0</v>
      </c>
      <c r="T147" s="99">
        <f>RES_hhdet_in_fech!T147/RES_summary!T$21</f>
        <v>0</v>
      </c>
      <c r="U147" s="99">
        <f>RES_hhdet_in_fech!U147/RES_summary!U$21</f>
        <v>0</v>
      </c>
      <c r="V147" s="99">
        <f>RES_hhdet_in_fech!V147/RES_summary!V$21</f>
        <v>0</v>
      </c>
      <c r="W147" s="99">
        <f>RES_hhdet_in_fech!W147/RES_summary!W$21</f>
        <v>0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283.92492363878762</v>
      </c>
      <c r="D161" s="118">
        <f t="shared" si="54"/>
        <v>256.88602703483889</v>
      </c>
      <c r="E161" s="118">
        <f t="shared" si="54"/>
        <v>247.10651630167783</v>
      </c>
      <c r="F161" s="118">
        <f t="shared" si="54"/>
        <v>239.74277364556895</v>
      </c>
      <c r="G161" s="118">
        <f t="shared" si="54"/>
        <v>229.6729555297803</v>
      </c>
      <c r="H161" s="118">
        <f t="shared" si="54"/>
        <v>211.34000498880422</v>
      </c>
      <c r="I161" s="118">
        <f t="shared" si="54"/>
        <v>245.93860222495991</v>
      </c>
      <c r="J161" s="118">
        <f t="shared" si="54"/>
        <v>237.85970056509584</v>
      </c>
      <c r="K161" s="118">
        <f t="shared" si="54"/>
        <v>230.97823392445781</v>
      </c>
      <c r="L161" s="118">
        <f t="shared" si="54"/>
        <v>263.39537135542457</v>
      </c>
      <c r="M161" s="118">
        <f t="shared" si="54"/>
        <v>217.62684914768369</v>
      </c>
      <c r="N161" s="118">
        <f t="shared" si="54"/>
        <v>212.62718016635878</v>
      </c>
      <c r="O161" s="118">
        <f t="shared" si="54"/>
        <v>199.11924353392479</v>
      </c>
      <c r="P161" s="118">
        <f t="shared" si="54"/>
        <v>180.11975252230343</v>
      </c>
      <c r="Q161" s="118">
        <f t="shared" si="54"/>
        <v>166.11126680311082</v>
      </c>
      <c r="R161" s="118">
        <f t="shared" ref="R161:V161" si="55">R162+R164+R166+R175</f>
        <v>168.32580877024699</v>
      </c>
      <c r="S161" s="118">
        <f t="shared" si="55"/>
        <v>154.22250326094036</v>
      </c>
      <c r="T161" s="118">
        <f t="shared" si="55"/>
        <v>171.31848393243521</v>
      </c>
      <c r="U161" s="118">
        <f t="shared" si="55"/>
        <v>137.07778150209998</v>
      </c>
      <c r="V161" s="118">
        <f t="shared" si="55"/>
        <v>121.01064451327049</v>
      </c>
      <c r="W161" s="118">
        <f t="shared" ref="W161" si="56">W162+W164+W166+W175</f>
        <v>116.57991285570374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237.0966775027575</v>
      </c>
      <c r="D162" s="123">
        <f t="shared" si="57"/>
        <v>212.83719483274655</v>
      </c>
      <c r="E162" s="123">
        <f t="shared" si="57"/>
        <v>204.05644915492519</v>
      </c>
      <c r="F162" s="123">
        <f t="shared" si="57"/>
        <v>197.21920036426096</v>
      </c>
      <c r="G162" s="123">
        <f t="shared" si="57"/>
        <v>188.93476734717498</v>
      </c>
      <c r="H162" s="123">
        <f t="shared" si="57"/>
        <v>169.61257875801846</v>
      </c>
      <c r="I162" s="123">
        <f t="shared" si="57"/>
        <v>207.50055046731416</v>
      </c>
      <c r="J162" s="123">
        <f t="shared" si="57"/>
        <v>200.37151913950837</v>
      </c>
      <c r="K162" s="123">
        <f t="shared" si="57"/>
        <v>195.94170640195136</v>
      </c>
      <c r="L162" s="123">
        <f t="shared" si="57"/>
        <v>226.20653812973441</v>
      </c>
      <c r="M162" s="123">
        <f t="shared" si="57"/>
        <v>183.7685599528636</v>
      </c>
      <c r="N162" s="123">
        <f t="shared" si="57"/>
        <v>178.71539830673322</v>
      </c>
      <c r="O162" s="123">
        <f t="shared" si="57"/>
        <v>166.90678990673337</v>
      </c>
      <c r="P162" s="123">
        <f t="shared" si="57"/>
        <v>149.98369759057823</v>
      </c>
      <c r="Q162" s="123">
        <f t="shared" si="57"/>
        <v>136.03547905310847</v>
      </c>
      <c r="R162" s="123">
        <f t="shared" si="57"/>
        <v>135.63764239828984</v>
      </c>
      <c r="S162" s="123">
        <f t="shared" si="57"/>
        <v>122.93071197160924</v>
      </c>
      <c r="T162" s="123">
        <f t="shared" si="57"/>
        <v>142.22225336963939</v>
      </c>
      <c r="U162" s="123">
        <f t="shared" si="57"/>
        <v>106.72261635772425</v>
      </c>
      <c r="V162" s="123">
        <f t="shared" si="57"/>
        <v>93.294534555226861</v>
      </c>
      <c r="W162" s="123">
        <f t="shared" si="57"/>
        <v>87.179694223880105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237.0966775027575</v>
      </c>
      <c r="D163" s="110">
        <v>212.83719483274655</v>
      </c>
      <c r="E163" s="110">
        <v>204.05644915492519</v>
      </c>
      <c r="F163" s="110">
        <v>197.21920036426096</v>
      </c>
      <c r="G163" s="110">
        <v>188.93476734717498</v>
      </c>
      <c r="H163" s="110">
        <v>169.61257875801846</v>
      </c>
      <c r="I163" s="110">
        <v>207.50055046731416</v>
      </c>
      <c r="J163" s="110">
        <v>200.37151913950837</v>
      </c>
      <c r="K163" s="110">
        <v>195.94170640195136</v>
      </c>
      <c r="L163" s="110">
        <v>226.20653812973441</v>
      </c>
      <c r="M163" s="110">
        <v>183.7685599528636</v>
      </c>
      <c r="N163" s="110">
        <v>178.71539830673322</v>
      </c>
      <c r="O163" s="110">
        <v>166.90678990673337</v>
      </c>
      <c r="P163" s="110">
        <v>149.98369759057823</v>
      </c>
      <c r="Q163" s="110">
        <v>136.03547905310847</v>
      </c>
      <c r="R163" s="110">
        <v>135.63764239828984</v>
      </c>
      <c r="S163" s="110">
        <v>122.93071197160924</v>
      </c>
      <c r="T163" s="110">
        <v>142.22225336963939</v>
      </c>
      <c r="U163" s="110">
        <v>106.72261635772425</v>
      </c>
      <c r="V163" s="110">
        <v>93.294534555226861</v>
      </c>
      <c r="W163" s="110">
        <v>87.179694223880105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2.1154892359483428E-3</v>
      </c>
      <c r="D164" s="123">
        <f t="shared" si="58"/>
        <v>1.9425987302793739E-3</v>
      </c>
      <c r="E164" s="123">
        <f t="shared" si="58"/>
        <v>3.1484240909170394E-3</v>
      </c>
      <c r="F164" s="123">
        <f t="shared" si="58"/>
        <v>4.5427068316919892E-3</v>
      </c>
      <c r="G164" s="123">
        <f t="shared" si="58"/>
        <v>7.1159757793171083E-3</v>
      </c>
      <c r="H164" s="123">
        <f t="shared" si="58"/>
        <v>8.7686671815490804E-3</v>
      </c>
      <c r="I164" s="123">
        <f t="shared" si="58"/>
        <v>1.0912753259840003E-2</v>
      </c>
      <c r="J164" s="123">
        <f t="shared" si="58"/>
        <v>1.2524151535191963E-2</v>
      </c>
      <c r="K164" s="123">
        <f t="shared" si="58"/>
        <v>1.3430303451795831E-2</v>
      </c>
      <c r="L164" s="123">
        <f t="shared" si="58"/>
        <v>2.70537365992892E-2</v>
      </c>
      <c r="M164" s="123">
        <f t="shared" si="58"/>
        <v>1.3302673666359536E-2</v>
      </c>
      <c r="N164" s="123">
        <f t="shared" si="58"/>
        <v>1.6840101230600677E-2</v>
      </c>
      <c r="O164" s="123">
        <f t="shared" si="58"/>
        <v>1.7124147753140587E-2</v>
      </c>
      <c r="P164" s="123">
        <f t="shared" si="58"/>
        <v>2.1157382447632416E-2</v>
      </c>
      <c r="Q164" s="123">
        <f t="shared" si="58"/>
        <v>2.013643888393286E-2</v>
      </c>
      <c r="R164" s="123">
        <f t="shared" si="58"/>
        <v>2.3078857250425428E-2</v>
      </c>
      <c r="S164" s="123">
        <f t="shared" si="58"/>
        <v>2.5294673988697908E-2</v>
      </c>
      <c r="T164" s="123">
        <f t="shared" si="58"/>
        <v>3.6055318209454609E-2</v>
      </c>
      <c r="U164" s="123">
        <f t="shared" si="58"/>
        <v>2.6002205768403234E-2</v>
      </c>
      <c r="V164" s="123">
        <f t="shared" si="58"/>
        <v>2.953578611937227E-2</v>
      </c>
      <c r="W164" s="123">
        <f t="shared" si="58"/>
        <v>4.4266670071768294E-2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2.1154892359483428E-3</v>
      </c>
      <c r="D165" s="99">
        <f>RES_hhdet_in_fech!D165/RES_summary!D$21</f>
        <v>1.9425987302793739E-3</v>
      </c>
      <c r="E165" s="99">
        <f>RES_hhdet_in_fech!E165/RES_summary!E$21</f>
        <v>3.1484240909170394E-3</v>
      </c>
      <c r="F165" s="99">
        <f>RES_hhdet_in_fech!F165/RES_summary!F$21</f>
        <v>4.5427068316919892E-3</v>
      </c>
      <c r="G165" s="99">
        <f>RES_hhdet_in_fech!G165/RES_summary!G$21</f>
        <v>7.1159757793171083E-3</v>
      </c>
      <c r="H165" s="99">
        <f>RES_hhdet_in_fech!H165/RES_summary!H$21</f>
        <v>8.7686671815490804E-3</v>
      </c>
      <c r="I165" s="99">
        <f>RES_hhdet_in_fech!I165/RES_summary!I$21</f>
        <v>1.0912753259840003E-2</v>
      </c>
      <c r="J165" s="99">
        <f>RES_hhdet_in_fech!J165/RES_summary!J$21</f>
        <v>1.2524151535191963E-2</v>
      </c>
      <c r="K165" s="99">
        <f>RES_hhdet_in_fech!K165/RES_summary!K$21</f>
        <v>1.3430303451795831E-2</v>
      </c>
      <c r="L165" s="99">
        <f>RES_hhdet_in_fech!L165/RES_summary!L$21</f>
        <v>2.70537365992892E-2</v>
      </c>
      <c r="M165" s="99">
        <f>RES_hhdet_in_fech!M165/RES_summary!M$21</f>
        <v>1.3302673666359536E-2</v>
      </c>
      <c r="N165" s="99">
        <f>RES_hhdet_in_fech!N165/RES_summary!N$21</f>
        <v>1.6840101230600677E-2</v>
      </c>
      <c r="O165" s="99">
        <f>RES_hhdet_in_fech!O165/RES_summary!O$21</f>
        <v>1.7124147753140587E-2</v>
      </c>
      <c r="P165" s="99">
        <f>RES_hhdet_in_fech!P165/RES_summary!P$21</f>
        <v>2.1157382447632416E-2</v>
      </c>
      <c r="Q165" s="99">
        <f>RES_hhdet_in_fech!Q165/RES_summary!Q$21</f>
        <v>2.013643888393286E-2</v>
      </c>
      <c r="R165" s="99">
        <f>RES_hhdet_in_fech!R165/RES_summary!R$21</f>
        <v>2.3078857250425428E-2</v>
      </c>
      <c r="S165" s="99">
        <f>RES_hhdet_in_fech!S165/RES_summary!S$21</f>
        <v>2.5294673988697908E-2</v>
      </c>
      <c r="T165" s="99">
        <f>RES_hhdet_in_fech!T165/RES_summary!T$21</f>
        <v>3.6055318209454609E-2</v>
      </c>
      <c r="U165" s="99">
        <f>RES_hhdet_in_fech!U165/RES_summary!U$21</f>
        <v>2.6002205768403234E-2</v>
      </c>
      <c r="V165" s="99">
        <f>RES_hhdet_in_fech!V165/RES_summary!V$21</f>
        <v>2.953578611937227E-2</v>
      </c>
      <c r="W165" s="99">
        <f>RES_hhdet_in_fech!W165/RES_summary!W$21</f>
        <v>4.4266670071768294E-2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29.567671007002232</v>
      </c>
      <c r="D166" s="123">
        <v>28.899664750267032</v>
      </c>
      <c r="E166" s="123">
        <v>28.362202655370648</v>
      </c>
      <c r="F166" s="123">
        <v>27.847622135886919</v>
      </c>
      <c r="G166" s="123">
        <v>27.280831602070965</v>
      </c>
      <c r="H166" s="123">
        <v>27.51583512225297</v>
      </c>
      <c r="I166" s="123">
        <v>26.342464026069344</v>
      </c>
      <c r="J166" s="123">
        <v>25.498793149577825</v>
      </c>
      <c r="K166" s="123">
        <v>24.138226420177585</v>
      </c>
      <c r="L166" s="123">
        <v>25.209415068237231</v>
      </c>
      <c r="M166" s="123">
        <v>22.808194498859148</v>
      </c>
      <c r="N166" s="123">
        <v>23.170895117178176</v>
      </c>
      <c r="O166" s="123">
        <v>21.882356295784934</v>
      </c>
      <c r="P166" s="123">
        <v>19.687491172775299</v>
      </c>
      <c r="Q166" s="123">
        <v>19.251962060750717</v>
      </c>
      <c r="R166" s="123">
        <v>20.589276759264482</v>
      </c>
      <c r="S166" s="123">
        <v>20.177877013746254</v>
      </c>
      <c r="T166" s="123">
        <v>18.86810428168334</v>
      </c>
      <c r="U166" s="123">
        <v>19.861383609784649</v>
      </c>
      <c r="V166" s="123">
        <v>18.40196542453889</v>
      </c>
      <c r="W166" s="123">
        <v>19.42711894845166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29.567671007002232</v>
      </c>
      <c r="D171" s="102">
        <v>28.899664750267032</v>
      </c>
      <c r="E171" s="102">
        <v>28.362202655370648</v>
      </c>
      <c r="F171" s="102">
        <v>27.847622135886919</v>
      </c>
      <c r="G171" s="102">
        <v>27.280831602070965</v>
      </c>
      <c r="H171" s="102">
        <v>27.51583512225297</v>
      </c>
      <c r="I171" s="102">
        <v>26.342464026069344</v>
      </c>
      <c r="J171" s="102">
        <v>25.498793149577825</v>
      </c>
      <c r="K171" s="102">
        <v>24.138226420177585</v>
      </c>
      <c r="L171" s="102">
        <v>25.209415068237231</v>
      </c>
      <c r="M171" s="102">
        <v>22.808194498859148</v>
      </c>
      <c r="N171" s="102">
        <v>23.170895117178176</v>
      </c>
      <c r="O171" s="102">
        <v>21.882356295784934</v>
      </c>
      <c r="P171" s="102">
        <v>19.687491172775299</v>
      </c>
      <c r="Q171" s="102">
        <v>19.251962060750717</v>
      </c>
      <c r="R171" s="102">
        <v>20.589276759264482</v>
      </c>
      <c r="S171" s="102">
        <v>20.177877013746254</v>
      </c>
      <c r="T171" s="102">
        <v>18.86810428168334</v>
      </c>
      <c r="U171" s="102">
        <v>19.861383609784649</v>
      </c>
      <c r="V171" s="102">
        <v>18.40196542453889</v>
      </c>
      <c r="W171" s="102">
        <v>19.42711894845166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17.258459639791937</v>
      </c>
      <c r="D175" s="123">
        <v>15.147224853095031</v>
      </c>
      <c r="E175" s="123">
        <v>14.684716067291069</v>
      </c>
      <c r="F175" s="123">
        <v>14.671408438589355</v>
      </c>
      <c r="G175" s="123">
        <v>13.450240604755006</v>
      </c>
      <c r="H175" s="123">
        <v>14.202822441351223</v>
      </c>
      <c r="I175" s="123">
        <v>12.08467497831656</v>
      </c>
      <c r="J175" s="123">
        <v>11.976864124474446</v>
      </c>
      <c r="K175" s="123">
        <v>10.884870798877078</v>
      </c>
      <c r="L175" s="123">
        <v>11.952364420853655</v>
      </c>
      <c r="M175" s="123">
        <v>11.036792022294563</v>
      </c>
      <c r="N175" s="123">
        <v>10.724046641216793</v>
      </c>
      <c r="O175" s="123">
        <v>10.312973183653314</v>
      </c>
      <c r="P175" s="123">
        <v>10.427406376502274</v>
      </c>
      <c r="Q175" s="123">
        <v>10.803689250367707</v>
      </c>
      <c r="R175" s="123">
        <v>12.075810755442221</v>
      </c>
      <c r="S175" s="123">
        <v>11.088619601596164</v>
      </c>
      <c r="T175" s="123">
        <v>10.192070962903008</v>
      </c>
      <c r="U175" s="123">
        <v>10.467779328822663</v>
      </c>
      <c r="V175" s="123">
        <v>9.2846087473853824</v>
      </c>
      <c r="W175" s="123">
        <v>9.9288330133002027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25.949595558986996</v>
      </c>
      <c r="D176" s="99">
        <v>0</v>
      </c>
      <c r="E176" s="99">
        <v>18.9660471217998</v>
      </c>
      <c r="F176" s="99">
        <v>20.20833414684375</v>
      </c>
      <c r="G176" s="99">
        <v>16.381924004985368</v>
      </c>
      <c r="H176" s="99">
        <v>17.525728026043947</v>
      </c>
      <c r="I176" s="99">
        <v>11.749885466422608</v>
      </c>
      <c r="J176" s="99">
        <v>15.531122551721317</v>
      </c>
      <c r="K176" s="99">
        <v>13.43892909898827</v>
      </c>
      <c r="L176" s="99">
        <v>15.85387361739434</v>
      </c>
      <c r="M176" s="99">
        <v>15.377695855630186</v>
      </c>
      <c r="N176" s="99">
        <v>12.04767482274652</v>
      </c>
      <c r="O176" s="99">
        <v>11.310496821442932</v>
      </c>
      <c r="P176" s="99">
        <v>12.616135154073456</v>
      </c>
      <c r="Q176" s="99">
        <v>13.132693095941327</v>
      </c>
      <c r="R176" s="99">
        <v>16.34567710164746</v>
      </c>
      <c r="S176" s="99">
        <v>16.117237531300976</v>
      </c>
      <c r="T176" s="99">
        <v>13.871178102001087</v>
      </c>
      <c r="U176" s="99">
        <v>16.378521932338934</v>
      </c>
      <c r="V176" s="99">
        <v>12.193507145716161</v>
      </c>
      <c r="W176" s="99">
        <v>12.81803270574018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16.695724220563481</v>
      </c>
      <c r="D177" s="110">
        <v>15.147224853095031</v>
      </c>
      <c r="E177" s="110">
        <v>14.196182440739243</v>
      </c>
      <c r="F177" s="110">
        <v>14.06882720134606</v>
      </c>
      <c r="G177" s="110">
        <v>13.118905857089489</v>
      </c>
      <c r="H177" s="110">
        <v>13.844879290396891</v>
      </c>
      <c r="I177" s="110">
        <v>12.125161151847923</v>
      </c>
      <c r="J177" s="110">
        <v>11.339948140644493</v>
      </c>
      <c r="K177" s="110">
        <v>10.375258227258648</v>
      </c>
      <c r="L177" s="110">
        <v>11.229157838080258</v>
      </c>
      <c r="M177" s="110">
        <v>10.427542361475529</v>
      </c>
      <c r="N177" s="110">
        <v>10.60412059792383</v>
      </c>
      <c r="O177" s="110">
        <v>10.119904092468227</v>
      </c>
      <c r="P177" s="110">
        <v>9.3691199345997234</v>
      </c>
      <c r="Q177" s="110">
        <v>9.6615815953267941</v>
      </c>
      <c r="R177" s="110">
        <v>10.579492963813527</v>
      </c>
      <c r="S177" s="110">
        <v>10.262462567383594</v>
      </c>
      <c r="T177" s="110">
        <v>9.6315064776113584</v>
      </c>
      <c r="U177" s="110">
        <v>10.094595987256465</v>
      </c>
      <c r="V177" s="110">
        <v>9.2686758140611918</v>
      </c>
      <c r="W177" s="110">
        <v>9.9156763662490199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164.687296439638</v>
      </c>
      <c r="D3" s="118">
        <f t="shared" si="0"/>
        <v>193.97271982133995</v>
      </c>
      <c r="E3" s="118">
        <f t="shared" si="0"/>
        <v>144.75459832644123</v>
      </c>
      <c r="F3" s="118">
        <f t="shared" si="0"/>
        <v>202.55848011918701</v>
      </c>
      <c r="G3" s="118">
        <f t="shared" si="0"/>
        <v>187.39163328468916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154.69200796607251</v>
      </c>
      <c r="M3" s="118">
        <f t="shared" si="0"/>
        <v>179.02816816106358</v>
      </c>
      <c r="N3" s="118">
        <f t="shared" si="0"/>
        <v>163.86246887622551</v>
      </c>
      <c r="O3" s="118">
        <f t="shared" si="0"/>
        <v>169.74482237987283</v>
      </c>
      <c r="P3" s="118">
        <f t="shared" si="0"/>
        <v>165.91815898626402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130.05244721778635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135.93462565761462</v>
      </c>
      <c r="D4" s="123">
        <f t="shared" si="3"/>
        <v>162.59098963988387</v>
      </c>
      <c r="E4" s="123">
        <f t="shared" si="3"/>
        <v>119.76813538475794</v>
      </c>
      <c r="F4" s="123">
        <f t="shared" si="3"/>
        <v>170.48367545149932</v>
      </c>
      <c r="G4" s="123">
        <f t="shared" si="3"/>
        <v>157.47272379157121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132.19316383288736</v>
      </c>
      <c r="M4" s="123">
        <f t="shared" si="3"/>
        <v>152.93265428563299</v>
      </c>
      <c r="N4" s="123">
        <f t="shared" si="3"/>
        <v>138.25252859838361</v>
      </c>
      <c r="O4" s="123">
        <f t="shared" si="3"/>
        <v>143.33852011386321</v>
      </c>
      <c r="P4" s="123">
        <f t="shared" si="3"/>
        <v>140.44415669467784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105.01411137564787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134.68891762120705</v>
      </c>
      <c r="D5" s="99">
        <v>161.13307487630877</v>
      </c>
      <c r="E5" s="99">
        <v>118.71669605868161</v>
      </c>
      <c r="F5" s="99">
        <v>169.01075961093372</v>
      </c>
      <c r="G5" s="99">
        <v>156.14328330056424</v>
      </c>
      <c r="H5" s="99">
        <v>0</v>
      </c>
      <c r="I5" s="99">
        <v>0</v>
      </c>
      <c r="J5" s="99">
        <v>0</v>
      </c>
      <c r="K5" s="99">
        <v>0</v>
      </c>
      <c r="L5" s="99">
        <v>131.15524707793165</v>
      </c>
      <c r="M5" s="99">
        <v>151.74598251322419</v>
      </c>
      <c r="N5" s="99">
        <v>137.18860381154806</v>
      </c>
      <c r="O5" s="99">
        <v>142.24445253321403</v>
      </c>
      <c r="P5" s="99">
        <v>139.37874734246</v>
      </c>
      <c r="Q5" s="99">
        <v>0</v>
      </c>
      <c r="R5" s="99">
        <v>0</v>
      </c>
      <c r="S5" s="99">
        <v>0</v>
      </c>
      <c r="T5" s="99">
        <v>0</v>
      </c>
      <c r="U5" s="99">
        <v>104.23678599637405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1.2457080364075563</v>
      </c>
      <c r="D6" s="99">
        <v>1.4579147635751148</v>
      </c>
      <c r="E6" s="99">
        <v>1.0514393260763366</v>
      </c>
      <c r="F6" s="99">
        <v>1.4729158405656129</v>
      </c>
      <c r="G6" s="99">
        <v>1.3294404910069801</v>
      </c>
      <c r="H6" s="99">
        <v>0</v>
      </c>
      <c r="I6" s="99">
        <v>0</v>
      </c>
      <c r="J6" s="99">
        <v>0</v>
      </c>
      <c r="K6" s="99">
        <v>0</v>
      </c>
      <c r="L6" s="99">
        <v>1.0379167549557073</v>
      </c>
      <c r="M6" s="99">
        <v>1.1866717724088129</v>
      </c>
      <c r="N6" s="99">
        <v>1.0639247868355342</v>
      </c>
      <c r="O6" s="99">
        <v>1.0940675806491693</v>
      </c>
      <c r="P6" s="99">
        <v>1.06540935221785</v>
      </c>
      <c r="Q6" s="99">
        <v>0</v>
      </c>
      <c r="R6" s="99">
        <v>0</v>
      </c>
      <c r="S6" s="99">
        <v>0</v>
      </c>
      <c r="T6" s="99">
        <v>0</v>
      </c>
      <c r="U6" s="99">
        <v>0.77732537927381995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7.1889317398639539E-3</v>
      </c>
      <c r="E7" s="123">
        <f t="shared" si="6"/>
        <v>0</v>
      </c>
      <c r="F7" s="123">
        <f t="shared" si="6"/>
        <v>1.7320798451223796E-2</v>
      </c>
      <c r="G7" s="123">
        <f t="shared" si="6"/>
        <v>2.4890668761685632E-2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6.2999043063174831E-2</v>
      </c>
      <c r="M7" s="123">
        <f t="shared" si="6"/>
        <v>6.7493954584302443E-3</v>
      </c>
      <c r="N7" s="123">
        <f t="shared" si="6"/>
        <v>3.0318029739831678E-2</v>
      </c>
      <c r="O7" s="123">
        <f t="shared" si="6"/>
        <v>5.0016864738308534E-2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7.1889317398639539E-3</v>
      </c>
      <c r="E8" s="99">
        <f>RES_hhdet_in_tesh!E8/RES_summary!E$21</f>
        <v>0</v>
      </c>
      <c r="F8" s="99">
        <f>RES_hhdet_in_tesh!F8/RES_summary!F$21</f>
        <v>1.7320798451223796E-2</v>
      </c>
      <c r="G8" s="99">
        <f>RES_hhdet_in_tesh!G8/RES_summary!G$21</f>
        <v>2.4890668761685632E-2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6.2999043063174831E-2</v>
      </c>
      <c r="M8" s="99">
        <f>RES_hhdet_in_tesh!M8/RES_summary!M$21</f>
        <v>6.7493954584302443E-3</v>
      </c>
      <c r="N8" s="99">
        <f>RES_hhdet_in_tesh!N8/RES_summary!N$21</f>
        <v>3.0318029739831678E-2</v>
      </c>
      <c r="O8" s="99">
        <f>RES_hhdet_in_tesh!O8/RES_summary!O$21</f>
        <v>5.0016864738308534E-2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16.182545501484292</v>
      </c>
      <c r="D9" s="123">
        <v>20.112974319365279</v>
      </c>
      <c r="E9" s="123">
        <v>14.534127970754136</v>
      </c>
      <c r="F9" s="123">
        <v>21.259417548696419</v>
      </c>
      <c r="G9" s="123">
        <v>19.945111159213514</v>
      </c>
      <c r="H9" s="123">
        <v>0</v>
      </c>
      <c r="I9" s="123">
        <v>0</v>
      </c>
      <c r="J9" s="123">
        <v>0</v>
      </c>
      <c r="K9" s="123">
        <v>0</v>
      </c>
      <c r="L9" s="123">
        <v>14.355205439051327</v>
      </c>
      <c r="M9" s="123">
        <v>17.633343354956818</v>
      </c>
      <c r="N9" s="123">
        <v>17.227512638822763</v>
      </c>
      <c r="O9" s="123">
        <v>18.156344575620608</v>
      </c>
      <c r="P9" s="123">
        <v>16.831225399763703</v>
      </c>
      <c r="Q9" s="123">
        <v>0</v>
      </c>
      <c r="R9" s="123">
        <v>0</v>
      </c>
      <c r="S9" s="123">
        <v>0</v>
      </c>
      <c r="T9" s="123">
        <v>0</v>
      </c>
      <c r="U9" s="123">
        <v>16.502583054144139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16.182545501484292</v>
      </c>
      <c r="D10" s="99">
        <v>20.628554581102478</v>
      </c>
      <c r="E10" s="99">
        <v>14.534127970754136</v>
      </c>
      <c r="F10" s="99">
        <v>21.60713937726095</v>
      </c>
      <c r="G10" s="99">
        <v>21.607125808889762</v>
      </c>
      <c r="H10" s="99">
        <v>0</v>
      </c>
      <c r="I10" s="99">
        <v>0</v>
      </c>
      <c r="J10" s="99">
        <v>0</v>
      </c>
      <c r="K10" s="99">
        <v>0</v>
      </c>
      <c r="L10" s="99">
        <v>14.355205439051327</v>
      </c>
      <c r="M10" s="99">
        <v>18.531770693414199</v>
      </c>
      <c r="N10" s="99">
        <v>17.382171184193179</v>
      </c>
      <c r="O10" s="99">
        <v>18.216207717399392</v>
      </c>
      <c r="P10" s="99">
        <v>16.831225399763703</v>
      </c>
      <c r="Q10" s="99">
        <v>0</v>
      </c>
      <c r="R10" s="99">
        <v>0</v>
      </c>
      <c r="S10" s="99">
        <v>0</v>
      </c>
      <c r="T10" s="99">
        <v>0</v>
      </c>
      <c r="U10" s="99">
        <v>16.85386938976082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18.423361895359019</v>
      </c>
      <c r="E15" s="102">
        <v>0</v>
      </c>
      <c r="F15" s="102">
        <v>17.860436674478152</v>
      </c>
      <c r="G15" s="102">
        <v>17.553431541386708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15.11913971787842</v>
      </c>
      <c r="N15" s="102">
        <v>15.58613646376253</v>
      </c>
      <c r="O15" s="102">
        <v>15.043461203123607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15.4487240472941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12.570125280539076</v>
      </c>
      <c r="D19" s="123">
        <v>11.261566930350927</v>
      </c>
      <c r="E19" s="123">
        <v>10.452334970929154</v>
      </c>
      <c r="F19" s="123">
        <v>10.798066320540007</v>
      </c>
      <c r="G19" s="123">
        <v>9.9489076651427428</v>
      </c>
      <c r="H19" s="123">
        <v>0</v>
      </c>
      <c r="I19" s="123">
        <v>0</v>
      </c>
      <c r="J19" s="123">
        <v>0</v>
      </c>
      <c r="K19" s="123">
        <v>0</v>
      </c>
      <c r="L19" s="123">
        <v>8.0806396510706318</v>
      </c>
      <c r="M19" s="123">
        <v>8.4554211250153291</v>
      </c>
      <c r="N19" s="123">
        <v>8.3521096092793048</v>
      </c>
      <c r="O19" s="123">
        <v>8.1999408256507067</v>
      </c>
      <c r="P19" s="123">
        <v>8.642776891822475</v>
      </c>
      <c r="Q19" s="123">
        <v>0</v>
      </c>
      <c r="R19" s="123">
        <v>0</v>
      </c>
      <c r="S19" s="123">
        <v>0</v>
      </c>
      <c r="T19" s="123">
        <v>0</v>
      </c>
      <c r="U19" s="123">
        <v>8.5357527879943298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11.68129919170727</v>
      </c>
      <c r="E20" s="99">
        <v>8.7334101782795219</v>
      </c>
      <c r="F20" s="99">
        <v>13.217332858018889</v>
      </c>
      <c r="G20" s="99">
        <v>11.270269760576969</v>
      </c>
      <c r="H20" s="99">
        <v>0</v>
      </c>
      <c r="I20" s="99">
        <v>0</v>
      </c>
      <c r="J20" s="99">
        <v>0</v>
      </c>
      <c r="K20" s="99">
        <v>0</v>
      </c>
      <c r="L20" s="99">
        <v>7.8382581652822658</v>
      </c>
      <c r="M20" s="99">
        <v>9.7405384155880821</v>
      </c>
      <c r="N20" s="99">
        <v>9.3396723818189784</v>
      </c>
      <c r="O20" s="99">
        <v>9.2225276812805674</v>
      </c>
      <c r="P20" s="99">
        <v>8.642776891822475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14.861811634816414</v>
      </c>
      <c r="D21" s="99">
        <v>0</v>
      </c>
      <c r="E21" s="99">
        <v>10.898620606594987</v>
      </c>
      <c r="F21" s="99">
        <v>11.631711757451662</v>
      </c>
      <c r="G21" s="99">
        <v>9.4446482091272159</v>
      </c>
      <c r="H21" s="99">
        <v>0</v>
      </c>
      <c r="I21" s="99">
        <v>0</v>
      </c>
      <c r="J21" s="99">
        <v>0</v>
      </c>
      <c r="K21" s="99">
        <v>0</v>
      </c>
      <c r="L21" s="99">
        <v>9.2100339228306005</v>
      </c>
      <c r="M21" s="99">
        <v>8.9401823778981484</v>
      </c>
      <c r="N21" s="99">
        <v>7.0041969327628948</v>
      </c>
      <c r="O21" s="99">
        <v>6.5756212970823666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12.361790157422952</v>
      </c>
      <c r="D22" s="110">
        <v>11.239147996509937</v>
      </c>
      <c r="E22" s="110">
        <v>10.556700611204869</v>
      </c>
      <c r="F22" s="110">
        <v>10.485119335090545</v>
      </c>
      <c r="G22" s="110">
        <v>9.7994356642162721</v>
      </c>
      <c r="H22" s="110">
        <v>0</v>
      </c>
      <c r="I22" s="110">
        <v>0</v>
      </c>
      <c r="J22" s="110">
        <v>0</v>
      </c>
      <c r="K22" s="110">
        <v>0</v>
      </c>
      <c r="L22" s="110">
        <v>8.4970717340578048</v>
      </c>
      <c r="M22" s="110">
        <v>7.9218540761803755</v>
      </c>
      <c r="N22" s="110">
        <v>8.098275899226941</v>
      </c>
      <c r="O22" s="110">
        <v>7.7832117944469195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8.5357527879943298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0</v>
      </c>
      <c r="O29" s="99">
        <f>RES_hhdet_in_tesh!O29/RES_summary!O$21</f>
        <v>0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190.05254309235292</v>
      </c>
      <c r="K43" s="118">
        <f t="shared" si="14"/>
        <v>156.5182026493398</v>
      </c>
      <c r="L43" s="118">
        <f t="shared" si="14"/>
        <v>139.47704955727539</v>
      </c>
      <c r="M43" s="118">
        <f t="shared" si="14"/>
        <v>171.96042530866367</v>
      </c>
      <c r="N43" s="118">
        <f t="shared" si="14"/>
        <v>175.0609055497408</v>
      </c>
      <c r="O43" s="118">
        <f t="shared" si="14"/>
        <v>147.25470542976478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163.02560652060995</v>
      </c>
      <c r="K44" s="123">
        <f t="shared" si="17"/>
        <v>134.29831618768125</v>
      </c>
      <c r="L44" s="123">
        <f t="shared" si="17"/>
        <v>118.01229554121075</v>
      </c>
      <c r="M44" s="123">
        <f t="shared" si="17"/>
        <v>147.58845487625413</v>
      </c>
      <c r="N44" s="123">
        <f t="shared" si="17"/>
        <v>150.08923635525667</v>
      </c>
      <c r="O44" s="123">
        <f t="shared" si="17"/>
        <v>125.14141250818851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159.79992056679967</v>
      </c>
      <c r="K45" s="99">
        <v>131.69338269704153</v>
      </c>
      <c r="L45" s="99">
        <v>115.72282071599656</v>
      </c>
      <c r="M45" s="99">
        <v>144.75838506919791</v>
      </c>
      <c r="N45" s="99">
        <v>147.23465166249306</v>
      </c>
      <c r="O45" s="99">
        <v>122.78050893740334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3.2256859538102867</v>
      </c>
      <c r="K46" s="99">
        <v>2.6049334906397164</v>
      </c>
      <c r="L46" s="99">
        <v>2.2894748252141839</v>
      </c>
      <c r="M46" s="99">
        <v>2.8300698070562169</v>
      </c>
      <c r="N46" s="99">
        <v>2.8545846927636007</v>
      </c>
      <c r="O46" s="99">
        <v>2.3609035707851702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2.2300537725234854E-2</v>
      </c>
      <c r="K47" s="123">
        <f t="shared" si="20"/>
        <v>0</v>
      </c>
      <c r="L47" s="123">
        <f t="shared" si="20"/>
        <v>4.5335759961350107E-2</v>
      </c>
      <c r="M47" s="123">
        <f t="shared" si="20"/>
        <v>1.8579796486690003E-2</v>
      </c>
      <c r="N47" s="123">
        <f t="shared" si="20"/>
        <v>3.4759524542482177E-2</v>
      </c>
      <c r="O47" s="123">
        <f t="shared" si="20"/>
        <v>4.4930403917463599E-2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2.2300537725234854E-2</v>
      </c>
      <c r="K48" s="99">
        <f>RES_hhdet_in_tesh!K48/RES_summary!K$21</f>
        <v>0</v>
      </c>
      <c r="L48" s="99">
        <f>RES_hhdet_in_tesh!L48/RES_summary!L$21</f>
        <v>4.5335759961350107E-2</v>
      </c>
      <c r="M48" s="99">
        <f>RES_hhdet_in_tesh!M48/RES_summary!M$21</f>
        <v>1.8579796486690003E-2</v>
      </c>
      <c r="N48" s="99">
        <f>RES_hhdet_in_tesh!N48/RES_summary!N$21</f>
        <v>3.4759524542482177E-2</v>
      </c>
      <c r="O48" s="99">
        <f>RES_hhdet_in_tesh!O48/RES_summary!O$21</f>
        <v>4.4930403917463599E-2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18.401040647075082</v>
      </c>
      <c r="K49" s="123">
        <v>14.397099458556145</v>
      </c>
      <c r="L49" s="123">
        <v>12.809072155604978</v>
      </c>
      <c r="M49" s="123">
        <v>16.305675758406583</v>
      </c>
      <c r="N49" s="123">
        <v>16.92922629660023</v>
      </c>
      <c r="O49" s="123">
        <v>14.479593260923135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18.580547450331256</v>
      </c>
      <c r="K50" s="99">
        <v>14.397099458556145</v>
      </c>
      <c r="L50" s="99">
        <v>12.663470392610819</v>
      </c>
      <c r="M50" s="99">
        <v>16.354247409188439</v>
      </c>
      <c r="N50" s="99">
        <v>16.982594104527561</v>
      </c>
      <c r="O50" s="99">
        <v>14.454643351976207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16.588021934187708</v>
      </c>
      <c r="K54" s="102">
        <v>0</v>
      </c>
      <c r="L54" s="102">
        <v>16.558317552704604</v>
      </c>
      <c r="M54" s="102">
        <v>15.119139717878419</v>
      </c>
      <c r="N54" s="102">
        <v>15.586136463762529</v>
      </c>
      <c r="O54" s="102">
        <v>15.043461203123609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8.6035953869426258</v>
      </c>
      <c r="K58" s="123">
        <v>7.8227870031024107</v>
      </c>
      <c r="L58" s="123">
        <v>8.6103461004983384</v>
      </c>
      <c r="M58" s="123">
        <v>8.047714877516281</v>
      </c>
      <c r="N58" s="123">
        <v>8.0076833733413846</v>
      </c>
      <c r="O58" s="123">
        <v>7.5887692567356781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8.9965396398289528</v>
      </c>
      <c r="K59" s="99">
        <v>7.7961099473548785</v>
      </c>
      <c r="L59" s="99">
        <v>9.2100339228306023</v>
      </c>
      <c r="M59" s="99">
        <v>8.9401823778981502</v>
      </c>
      <c r="N59" s="99">
        <v>7.0041969327628966</v>
      </c>
      <c r="O59" s="99">
        <v>6.5756212970823649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8.5325310007823347</v>
      </c>
      <c r="K60" s="110">
        <v>7.8279922822726604</v>
      </c>
      <c r="L60" s="110">
        <v>8.497071734057803</v>
      </c>
      <c r="M60" s="110">
        <v>7.9218540761803773</v>
      </c>
      <c r="N60" s="110">
        <v>8.0982758992269428</v>
      </c>
      <c r="O60" s="110">
        <v>7.7832117944469204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188.78917647384469</v>
      </c>
      <c r="D62" s="118">
        <f t="shared" si="21"/>
        <v>170.55416583723039</v>
      </c>
      <c r="E62" s="118">
        <f t="shared" si="21"/>
        <v>168.42900429800477</v>
      </c>
      <c r="F62" s="118">
        <f t="shared" si="21"/>
        <v>163.96349358646796</v>
      </c>
      <c r="G62" s="118">
        <f t="shared" si="21"/>
        <v>174.42346708715692</v>
      </c>
      <c r="H62" s="118">
        <f t="shared" si="21"/>
        <v>166.66955362191263</v>
      </c>
      <c r="I62" s="118">
        <f t="shared" si="21"/>
        <v>171.14319267885907</v>
      </c>
      <c r="J62" s="118">
        <f t="shared" si="21"/>
        <v>166.59626224828435</v>
      </c>
      <c r="K62" s="118">
        <f t="shared" si="21"/>
        <v>166.52363262421758</v>
      </c>
      <c r="L62" s="118">
        <f t="shared" si="21"/>
        <v>174.44180256251593</v>
      </c>
      <c r="M62" s="118">
        <f t="shared" si="21"/>
        <v>158.49118755214963</v>
      </c>
      <c r="N62" s="118">
        <f t="shared" si="21"/>
        <v>164.09306212470929</v>
      </c>
      <c r="O62" s="118">
        <f t="shared" si="21"/>
        <v>151.1805518080086</v>
      </c>
      <c r="P62" s="118">
        <f t="shared" si="21"/>
        <v>143.06097033260647</v>
      </c>
      <c r="Q62" s="118">
        <f t="shared" si="21"/>
        <v>129.48182031543922</v>
      </c>
      <c r="R62" s="118">
        <f t="shared" ref="R62:V62" si="22">R63+R66+R68+R77</f>
        <v>143.82115429039408</v>
      </c>
      <c r="S62" s="118">
        <f t="shared" si="22"/>
        <v>129.38364508181667</v>
      </c>
      <c r="T62" s="118">
        <f t="shared" si="22"/>
        <v>125.10419329480506</v>
      </c>
      <c r="U62" s="118">
        <f t="shared" si="22"/>
        <v>122.91596186214819</v>
      </c>
      <c r="V62" s="118">
        <f t="shared" si="22"/>
        <v>110.48895534552055</v>
      </c>
      <c r="W62" s="118">
        <f t="shared" ref="W62" si="23">W63+W66+W68+W77</f>
        <v>101.65530692316551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157.26998495819609</v>
      </c>
      <c r="D63" s="123">
        <f t="shared" si="24"/>
        <v>142.20043883488631</v>
      </c>
      <c r="E63" s="123">
        <f t="shared" si="24"/>
        <v>140.83027866834189</v>
      </c>
      <c r="F63" s="123">
        <f t="shared" si="24"/>
        <v>136.41878609092555</v>
      </c>
      <c r="G63" s="123">
        <f t="shared" si="24"/>
        <v>144.93618084066543</v>
      </c>
      <c r="H63" s="123">
        <f t="shared" si="24"/>
        <v>137.03619249749022</v>
      </c>
      <c r="I63" s="123">
        <f t="shared" si="24"/>
        <v>145.42954492258346</v>
      </c>
      <c r="J63" s="123">
        <f t="shared" si="24"/>
        <v>141.41721140868799</v>
      </c>
      <c r="K63" s="123">
        <f t="shared" si="24"/>
        <v>143.49409409325935</v>
      </c>
      <c r="L63" s="123">
        <f t="shared" si="24"/>
        <v>149.48378541766019</v>
      </c>
      <c r="M63" s="123">
        <f t="shared" si="24"/>
        <v>135.28426803426953</v>
      </c>
      <c r="N63" s="123">
        <f t="shared" si="24"/>
        <v>139.97789113915033</v>
      </c>
      <c r="O63" s="123">
        <f t="shared" si="24"/>
        <v>128.5505552549204</v>
      </c>
      <c r="P63" s="123">
        <f t="shared" si="24"/>
        <v>121.09219956315269</v>
      </c>
      <c r="Q63" s="123">
        <f t="shared" si="24"/>
        <v>108.33242684381501</v>
      </c>
      <c r="R63" s="123">
        <f t="shared" ref="R63:V63" si="25">SUM(R64:R65)</f>
        <v>119.25478692197792</v>
      </c>
      <c r="S63" s="123">
        <f t="shared" si="25"/>
        <v>106.32227953954175</v>
      </c>
      <c r="T63" s="123">
        <f t="shared" si="25"/>
        <v>102.72585420850002</v>
      </c>
      <c r="U63" s="123">
        <f t="shared" si="25"/>
        <v>98.782129035543861</v>
      </c>
      <c r="V63" s="123">
        <f t="shared" si="25"/>
        <v>87.964107057030219</v>
      </c>
      <c r="W63" s="123">
        <f t="shared" ref="W63" si="26">SUM(W64:W65)</f>
        <v>77.657603298562876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153.71577682628327</v>
      </c>
      <c r="D64" s="99">
        <v>139.05505090294383</v>
      </c>
      <c r="E64" s="99">
        <v>137.77959396609961</v>
      </c>
      <c r="F64" s="99">
        <v>133.50996329955507</v>
      </c>
      <c r="G64" s="99">
        <v>141.91542784872433</v>
      </c>
      <c r="H64" s="99">
        <v>134.21930827269099</v>
      </c>
      <c r="I64" s="99">
        <v>142.49783996946678</v>
      </c>
      <c r="J64" s="99">
        <v>138.61907728605644</v>
      </c>
      <c r="K64" s="99">
        <v>140.7107935871669</v>
      </c>
      <c r="L64" s="99">
        <v>146.58375401057737</v>
      </c>
      <c r="M64" s="99">
        <v>132.69013611077659</v>
      </c>
      <c r="N64" s="99">
        <v>137.31561664782467</v>
      </c>
      <c r="O64" s="99">
        <v>126.12533518711992</v>
      </c>
      <c r="P64" s="99">
        <v>118.8215240586263</v>
      </c>
      <c r="Q64" s="99">
        <v>106.31122947596468</v>
      </c>
      <c r="R64" s="99">
        <v>117.04692176076321</v>
      </c>
      <c r="S64" s="99">
        <v>104.36380421057461</v>
      </c>
      <c r="T64" s="99">
        <v>100.84163585715001</v>
      </c>
      <c r="U64" s="99">
        <v>96.974213608837118</v>
      </c>
      <c r="V64" s="99">
        <v>86.35416021863071</v>
      </c>
      <c r="W64" s="99">
        <v>76.240703350831879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3.5542081319128096</v>
      </c>
      <c r="D65" s="99">
        <v>3.1453879319424889</v>
      </c>
      <c r="E65" s="99">
        <v>3.0506847022422918</v>
      </c>
      <c r="F65" s="99">
        <v>2.9088227913704752</v>
      </c>
      <c r="G65" s="99">
        <v>3.0207529919410878</v>
      </c>
      <c r="H65" s="99">
        <v>2.8168842247992107</v>
      </c>
      <c r="I65" s="99">
        <v>2.9317049531166881</v>
      </c>
      <c r="J65" s="99">
        <v>2.7981341226315584</v>
      </c>
      <c r="K65" s="99">
        <v>2.7833005060924569</v>
      </c>
      <c r="L65" s="99">
        <v>2.9000314070828299</v>
      </c>
      <c r="M65" s="99">
        <v>2.5941319234929305</v>
      </c>
      <c r="N65" s="99">
        <v>2.6622744913256624</v>
      </c>
      <c r="O65" s="99">
        <v>2.4252200678004887</v>
      </c>
      <c r="P65" s="99">
        <v>2.2706755045263916</v>
      </c>
      <c r="Q65" s="99">
        <v>2.0211973678503408</v>
      </c>
      <c r="R65" s="99">
        <v>2.2078651612147095</v>
      </c>
      <c r="S65" s="99">
        <v>1.9584753289671439</v>
      </c>
      <c r="T65" s="99">
        <v>1.8842183513500097</v>
      </c>
      <c r="U65" s="99">
        <v>1.8079154267067465</v>
      </c>
      <c r="V65" s="99">
        <v>1.6099468383995124</v>
      </c>
      <c r="W65" s="99">
        <v>1.4168999477309978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6.1620345510531678E-3</v>
      </c>
      <c r="D66" s="123">
        <f t="shared" si="27"/>
        <v>1.0655827839881853E-2</v>
      </c>
      <c r="E66" s="123">
        <f t="shared" si="27"/>
        <v>8.0963585247545763E-3</v>
      </c>
      <c r="F66" s="123">
        <f t="shared" si="27"/>
        <v>1.5589170728222305E-2</v>
      </c>
      <c r="G66" s="123">
        <f t="shared" si="27"/>
        <v>2.2269696758562506E-2</v>
      </c>
      <c r="H66" s="123">
        <f t="shared" si="27"/>
        <v>1.3456962051185984E-2</v>
      </c>
      <c r="I66" s="123">
        <f t="shared" si="27"/>
        <v>3.2168518544322962E-2</v>
      </c>
      <c r="J66" s="123">
        <f t="shared" si="27"/>
        <v>2.2337125974168797E-2</v>
      </c>
      <c r="K66" s="123">
        <f t="shared" si="27"/>
        <v>2.3541987401898438E-2</v>
      </c>
      <c r="L66" s="123">
        <f t="shared" si="27"/>
        <v>5.0589034580278275E-2</v>
      </c>
      <c r="M66" s="123">
        <f t="shared" si="27"/>
        <v>7.8000089024311799E-3</v>
      </c>
      <c r="N66" s="123">
        <f t="shared" si="27"/>
        <v>3.0280646225972443E-2</v>
      </c>
      <c r="O66" s="123">
        <f t="shared" si="27"/>
        <v>4.6133359845642E-2</v>
      </c>
      <c r="P66" s="123">
        <f t="shared" si="27"/>
        <v>6.7779932534441659E-2</v>
      </c>
      <c r="Q66" s="123">
        <f t="shared" si="27"/>
        <v>3.7418780705719468E-2</v>
      </c>
      <c r="R66" s="123">
        <f t="shared" si="27"/>
        <v>3.6250089049821563E-2</v>
      </c>
      <c r="S66" s="123">
        <f t="shared" si="27"/>
        <v>3.7013506566306038E-2</v>
      </c>
      <c r="T66" s="123">
        <f t="shared" si="27"/>
        <v>5.1009853228659252E-2</v>
      </c>
      <c r="U66" s="123">
        <f t="shared" si="27"/>
        <v>3.2611950133850508E-2</v>
      </c>
      <c r="V66" s="123">
        <f t="shared" si="27"/>
        <v>6.0168522181186179E-2</v>
      </c>
      <c r="W66" s="123">
        <f t="shared" si="27"/>
        <v>6.6743534660002587E-2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6.1620345510531678E-3</v>
      </c>
      <c r="D67" s="99">
        <f>RES_hhdet_in_tesh!D67/RES_summary!D$21</f>
        <v>1.0655827839881853E-2</v>
      </c>
      <c r="E67" s="99">
        <f>RES_hhdet_in_tesh!E67/RES_summary!E$21</f>
        <v>8.0963585247545763E-3</v>
      </c>
      <c r="F67" s="99">
        <f>RES_hhdet_in_tesh!F67/RES_summary!F$21</f>
        <v>1.5589170728222305E-2</v>
      </c>
      <c r="G67" s="99">
        <f>RES_hhdet_in_tesh!G67/RES_summary!G$21</f>
        <v>2.2269696758562506E-2</v>
      </c>
      <c r="H67" s="99">
        <f>RES_hhdet_in_tesh!H67/RES_summary!H$21</f>
        <v>1.3456962051185984E-2</v>
      </c>
      <c r="I67" s="99">
        <f>RES_hhdet_in_tesh!I67/RES_summary!I$21</f>
        <v>3.2168518544322962E-2</v>
      </c>
      <c r="J67" s="99">
        <f>RES_hhdet_in_tesh!J67/RES_summary!J$21</f>
        <v>2.2337125974168797E-2</v>
      </c>
      <c r="K67" s="99">
        <f>RES_hhdet_in_tesh!K67/RES_summary!K$21</f>
        <v>2.3541987401898438E-2</v>
      </c>
      <c r="L67" s="99">
        <f>RES_hhdet_in_tesh!L67/RES_summary!L$21</f>
        <v>5.0589034580278275E-2</v>
      </c>
      <c r="M67" s="99">
        <f>RES_hhdet_in_tesh!M67/RES_summary!M$21</f>
        <v>7.8000089024311799E-3</v>
      </c>
      <c r="N67" s="99">
        <f>RES_hhdet_in_tesh!N67/RES_summary!N$21</f>
        <v>3.0280646225972443E-2</v>
      </c>
      <c r="O67" s="99">
        <f>RES_hhdet_in_tesh!O67/RES_summary!O$21</f>
        <v>4.6133359845642E-2</v>
      </c>
      <c r="P67" s="99">
        <f>RES_hhdet_in_tesh!P67/RES_summary!P$21</f>
        <v>6.7779932534441659E-2</v>
      </c>
      <c r="Q67" s="99">
        <f>RES_hhdet_in_tesh!Q67/RES_summary!Q$21</f>
        <v>3.7418780705719468E-2</v>
      </c>
      <c r="R67" s="99">
        <f>RES_hhdet_in_tesh!R67/RES_summary!R$21</f>
        <v>3.6250089049821563E-2</v>
      </c>
      <c r="S67" s="99">
        <f>RES_hhdet_in_tesh!S67/RES_summary!S$21</f>
        <v>3.7013506566306038E-2</v>
      </c>
      <c r="T67" s="99">
        <f>RES_hhdet_in_tesh!T67/RES_summary!T$21</f>
        <v>5.1009853228659252E-2</v>
      </c>
      <c r="U67" s="99">
        <f>RES_hhdet_in_tesh!U67/RES_summary!U$21</f>
        <v>3.2611950133850508E-2</v>
      </c>
      <c r="V67" s="99">
        <f>RES_hhdet_in_tesh!V67/RES_summary!V$21</f>
        <v>6.0168522181186179E-2</v>
      </c>
      <c r="W67" s="99">
        <f>RES_hhdet_in_tesh!W67/RES_summary!W$21</f>
        <v>6.6743534660002587E-2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18.845646450261167</v>
      </c>
      <c r="D68" s="123">
        <v>17.978737576682764</v>
      </c>
      <c r="E68" s="123">
        <v>17.278703402561401</v>
      </c>
      <c r="F68" s="123">
        <v>17.283202433814221</v>
      </c>
      <c r="G68" s="123">
        <v>19.383724696504725</v>
      </c>
      <c r="H68" s="123">
        <v>19.272386308032704</v>
      </c>
      <c r="I68" s="123">
        <v>16.658634960826678</v>
      </c>
      <c r="J68" s="123">
        <v>16.265875305971708</v>
      </c>
      <c r="K68" s="123">
        <v>15.514561077572075</v>
      </c>
      <c r="L68" s="123">
        <v>16.180135732223931</v>
      </c>
      <c r="M68" s="123">
        <v>15.123599452815357</v>
      </c>
      <c r="N68" s="123">
        <v>15.974361120985382</v>
      </c>
      <c r="O68" s="123">
        <v>15.051515541457951</v>
      </c>
      <c r="P68" s="123">
        <v>14.479491562129798</v>
      </c>
      <c r="Q68" s="123">
        <v>13.645003056059107</v>
      </c>
      <c r="R68" s="123">
        <v>15.635605137855404</v>
      </c>
      <c r="S68" s="123">
        <v>14.705599330459631</v>
      </c>
      <c r="T68" s="123">
        <v>14.443298631770508</v>
      </c>
      <c r="U68" s="123">
        <v>15.310580247369403</v>
      </c>
      <c r="V68" s="123">
        <v>14.5877072710179</v>
      </c>
      <c r="W68" s="123">
        <v>15.285454835876143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18.849743758571666</v>
      </c>
      <c r="D69" s="99">
        <v>17.942605577873859</v>
      </c>
      <c r="E69" s="99">
        <v>17.231603159866907</v>
      </c>
      <c r="F69" s="99">
        <v>17.253746859393512</v>
      </c>
      <c r="G69" s="99">
        <v>19.466680429434533</v>
      </c>
      <c r="H69" s="99">
        <v>19.358403658978371</v>
      </c>
      <c r="I69" s="99">
        <v>16.638878773139659</v>
      </c>
      <c r="J69" s="99">
        <v>16.250363516478934</v>
      </c>
      <c r="K69" s="99">
        <v>15.49836267109592</v>
      </c>
      <c r="L69" s="99">
        <v>16.158842753347422</v>
      </c>
      <c r="M69" s="99">
        <v>15.123867036911571</v>
      </c>
      <c r="N69" s="99">
        <v>15.99716805254547</v>
      </c>
      <c r="O69" s="99">
        <v>15.052056332746114</v>
      </c>
      <c r="P69" s="99">
        <v>14.531802419007001</v>
      </c>
      <c r="Q69" s="99">
        <v>13.618748681251537</v>
      </c>
      <c r="R69" s="99">
        <v>15.662365167529018</v>
      </c>
      <c r="S69" s="99">
        <v>14.671216914459816</v>
      </c>
      <c r="T69" s="99">
        <v>14.44316450390799</v>
      </c>
      <c r="U69" s="99">
        <v>15.303409926325692</v>
      </c>
      <c r="V69" s="99">
        <v>14.59135396269661</v>
      </c>
      <c r="W69" s="99">
        <v>15.274677884428527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18.796350709650433</v>
      </c>
      <c r="D73" s="102">
        <v>18.423361895359022</v>
      </c>
      <c r="E73" s="102">
        <v>18.135339066567465</v>
      </c>
      <c r="F73" s="102">
        <v>17.860436674478148</v>
      </c>
      <c r="G73" s="102">
        <v>17.553431541386708</v>
      </c>
      <c r="H73" s="102">
        <v>17.764819051985086</v>
      </c>
      <c r="I73" s="102">
        <v>17.068669044896829</v>
      </c>
      <c r="J73" s="102">
        <v>16.588021934187708</v>
      </c>
      <c r="K73" s="102">
        <v>15.774066160914577</v>
      </c>
      <c r="L73" s="102">
        <v>16.558317552704601</v>
      </c>
      <c r="M73" s="102">
        <v>15.11913971787842</v>
      </c>
      <c r="N73" s="102">
        <v>15.586136463762529</v>
      </c>
      <c r="O73" s="102">
        <v>15.043461203123606</v>
      </c>
      <c r="P73" s="102">
        <v>13.913849866737978</v>
      </c>
      <c r="Q73" s="102">
        <v>13.969989641514955</v>
      </c>
      <c r="R73" s="102">
        <v>15.219416255299954</v>
      </c>
      <c r="S73" s="102">
        <v>15.186060104690808</v>
      </c>
      <c r="T73" s="102">
        <v>14.445655974888398</v>
      </c>
      <c r="U73" s="102">
        <v>15.448724047294103</v>
      </c>
      <c r="V73" s="102">
        <v>14.513274241975731</v>
      </c>
      <c r="W73" s="102">
        <v>15.487774137719402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12.667383030836392</v>
      </c>
      <c r="D77" s="123">
        <v>10.364333597821426</v>
      </c>
      <c r="E77" s="123">
        <v>10.311925868576711</v>
      </c>
      <c r="F77" s="123">
        <v>10.245915890999996</v>
      </c>
      <c r="G77" s="123">
        <v>10.081291853228198</v>
      </c>
      <c r="H77" s="123">
        <v>10.347517854338516</v>
      </c>
      <c r="I77" s="123">
        <v>9.0228442769046016</v>
      </c>
      <c r="J77" s="123">
        <v>8.8908384076504738</v>
      </c>
      <c r="K77" s="123">
        <v>7.491435465984277</v>
      </c>
      <c r="L77" s="123">
        <v>8.7272923780515583</v>
      </c>
      <c r="M77" s="123">
        <v>8.0755200561623095</v>
      </c>
      <c r="N77" s="123">
        <v>8.110529218347601</v>
      </c>
      <c r="O77" s="123">
        <v>7.5323476517846233</v>
      </c>
      <c r="P77" s="123">
        <v>7.4214992747895252</v>
      </c>
      <c r="Q77" s="123">
        <v>7.4669716348593722</v>
      </c>
      <c r="R77" s="123">
        <v>8.8945121415109316</v>
      </c>
      <c r="S77" s="123">
        <v>8.3187527052489667</v>
      </c>
      <c r="T77" s="123">
        <v>7.8840306013058683</v>
      </c>
      <c r="U77" s="123">
        <v>8.7906406291010803</v>
      </c>
      <c r="V77" s="123">
        <v>7.8769724952912474</v>
      </c>
      <c r="W77" s="123">
        <v>8.6455052540664958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12.75509950376062</v>
      </c>
      <c r="D78" s="99">
        <v>10.224532749604862</v>
      </c>
      <c r="E78" s="99">
        <v>10.288641707565711</v>
      </c>
      <c r="F78" s="99">
        <v>10.225592743668598</v>
      </c>
      <c r="G78" s="99">
        <v>10.108054385116294</v>
      </c>
      <c r="H78" s="99">
        <v>10.34502981195231</v>
      </c>
      <c r="I78" s="99">
        <v>9.0070042614606596</v>
      </c>
      <c r="J78" s="99">
        <v>8.9574110873312236</v>
      </c>
      <c r="K78" s="99">
        <v>7.390100886352986</v>
      </c>
      <c r="L78" s="99">
        <v>8.7330342230917832</v>
      </c>
      <c r="M78" s="99">
        <v>8.0841314747167132</v>
      </c>
      <c r="N78" s="99">
        <v>8.1106512937560247</v>
      </c>
      <c r="O78" s="99">
        <v>7.5059994947890258</v>
      </c>
      <c r="P78" s="99">
        <v>7.4497780434422589</v>
      </c>
      <c r="Q78" s="99">
        <v>7.4443723214431188</v>
      </c>
      <c r="R78" s="99">
        <v>8.9604626562204235</v>
      </c>
      <c r="S78" s="99">
        <v>8.3154687320233034</v>
      </c>
      <c r="T78" s="99">
        <v>7.8780118144341786</v>
      </c>
      <c r="U78" s="99">
        <v>8.8076249468571071</v>
      </c>
      <c r="V78" s="99">
        <v>7.8709818194824939</v>
      </c>
      <c r="W78" s="99">
        <v>8.6489634342284578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12.36179015742295</v>
      </c>
      <c r="D79" s="110">
        <v>11.239147996509939</v>
      </c>
      <c r="E79" s="110">
        <v>10.556700611204871</v>
      </c>
      <c r="F79" s="110">
        <v>10.485119335090545</v>
      </c>
      <c r="G79" s="110">
        <v>9.7994356642162739</v>
      </c>
      <c r="H79" s="110">
        <v>10.365881976712892</v>
      </c>
      <c r="I79" s="110">
        <v>9.1001855768018167</v>
      </c>
      <c r="J79" s="110">
        <v>8.5325310007823347</v>
      </c>
      <c r="K79" s="110">
        <v>7.8279922822726622</v>
      </c>
      <c r="L79" s="110">
        <v>8.4970717340578048</v>
      </c>
      <c r="M79" s="110">
        <v>7.9218540761803755</v>
      </c>
      <c r="N79" s="110">
        <v>8.0982758992269428</v>
      </c>
      <c r="O79" s="110">
        <v>7.7832117944469195</v>
      </c>
      <c r="P79" s="110">
        <v>7.2719453888300416</v>
      </c>
      <c r="Q79" s="110">
        <v>7.5868775461698075</v>
      </c>
      <c r="R79" s="110">
        <v>8.4386655021038077</v>
      </c>
      <c r="S79" s="110">
        <v>8.3443727101087095</v>
      </c>
      <c r="T79" s="110">
        <v>7.9913656338510233</v>
      </c>
      <c r="U79" s="110">
        <v>8.535752787994328</v>
      </c>
      <c r="V79" s="110">
        <v>7.9597820678168851</v>
      </c>
      <c r="W79" s="110">
        <v>8.613348981588258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185.05232784784613</v>
      </c>
      <c r="D81" s="118">
        <f t="shared" si="28"/>
        <v>170.31433649267507</v>
      </c>
      <c r="E81" s="118">
        <f t="shared" si="28"/>
        <v>183.2078064748186</v>
      </c>
      <c r="F81" s="118">
        <f t="shared" si="28"/>
        <v>178.7299177075563</v>
      </c>
      <c r="G81" s="118">
        <f t="shared" si="28"/>
        <v>157.40769371998812</v>
      </c>
      <c r="H81" s="118">
        <f t="shared" si="28"/>
        <v>149.86619512306478</v>
      </c>
      <c r="I81" s="118">
        <f t="shared" si="28"/>
        <v>177.96765300608016</v>
      </c>
      <c r="J81" s="118">
        <f t="shared" si="28"/>
        <v>170.33304615843144</v>
      </c>
      <c r="K81" s="118">
        <f t="shared" si="28"/>
        <v>172.661780462959</v>
      </c>
      <c r="L81" s="118">
        <f t="shared" si="28"/>
        <v>177.17513814076534</v>
      </c>
      <c r="M81" s="118">
        <f t="shared" si="28"/>
        <v>153.5646317660887</v>
      </c>
      <c r="N81" s="118">
        <f t="shared" si="28"/>
        <v>161.87359174415138</v>
      </c>
      <c r="O81" s="118">
        <f t="shared" si="28"/>
        <v>151.90627884933986</v>
      </c>
      <c r="P81" s="118">
        <f t="shared" si="28"/>
        <v>143.24460520988242</v>
      </c>
      <c r="Q81" s="118">
        <f t="shared" si="28"/>
        <v>133.52038347612881</v>
      </c>
      <c r="R81" s="118">
        <f t="shared" ref="R81:V81" si="29">R82+R85+R87+R100</f>
        <v>136.72810436651963</v>
      </c>
      <c r="S81" s="118">
        <f t="shared" si="29"/>
        <v>133.55731571778674</v>
      </c>
      <c r="T81" s="118">
        <f t="shared" si="29"/>
        <v>128.579075131515</v>
      </c>
      <c r="U81" s="118">
        <f t="shared" si="29"/>
        <v>117.94878556892425</v>
      </c>
      <c r="V81" s="118">
        <f t="shared" si="29"/>
        <v>114.26995740343111</v>
      </c>
      <c r="W81" s="118">
        <f t="shared" ref="W81" si="30">W82+W85+W87+W100</f>
        <v>97.984266872351299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154.11359021138037</v>
      </c>
      <c r="D82" s="123">
        <f t="shared" si="31"/>
        <v>141.50424716209346</v>
      </c>
      <c r="E82" s="123">
        <f t="shared" si="31"/>
        <v>153.57283235609015</v>
      </c>
      <c r="F82" s="123">
        <f t="shared" si="31"/>
        <v>149.10873597271404</v>
      </c>
      <c r="G82" s="123">
        <f t="shared" si="31"/>
        <v>130.39471925334405</v>
      </c>
      <c r="H82" s="123">
        <f t="shared" si="31"/>
        <v>122.64941254011512</v>
      </c>
      <c r="I82" s="123">
        <f t="shared" si="31"/>
        <v>151.47583408015058</v>
      </c>
      <c r="J82" s="123">
        <f t="shared" si="31"/>
        <v>144.74409777807298</v>
      </c>
      <c r="K82" s="123">
        <f t="shared" si="31"/>
        <v>148.82223853589602</v>
      </c>
      <c r="L82" s="123">
        <f t="shared" si="31"/>
        <v>151.77861992483156</v>
      </c>
      <c r="M82" s="123">
        <f t="shared" si="31"/>
        <v>131.02532922564606</v>
      </c>
      <c r="N82" s="123">
        <f t="shared" si="31"/>
        <v>138.0736910351466</v>
      </c>
      <c r="O82" s="123">
        <f t="shared" si="31"/>
        <v>129.12784590364774</v>
      </c>
      <c r="P82" s="123">
        <f t="shared" si="31"/>
        <v>121.225274536431</v>
      </c>
      <c r="Q82" s="123">
        <f t="shared" si="31"/>
        <v>111.85262779654869</v>
      </c>
      <c r="R82" s="123">
        <f t="shared" ref="R82:V82" si="32">SUM(R83:R84)</f>
        <v>113.3120960712336</v>
      </c>
      <c r="S82" s="123">
        <f t="shared" si="32"/>
        <v>109.96621161747966</v>
      </c>
      <c r="T82" s="123">
        <f t="shared" si="32"/>
        <v>105.1747242123004</v>
      </c>
      <c r="U82" s="123">
        <f t="shared" si="32"/>
        <v>94.756848644314871</v>
      </c>
      <c r="V82" s="123">
        <f t="shared" si="32"/>
        <v>90.956615975966528</v>
      </c>
      <c r="W82" s="123">
        <f t="shared" ref="W82" si="33">SUM(W83:W84)</f>
        <v>74.639189730445551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152.70128972563447</v>
      </c>
      <c r="D83" s="99">
        <v>140.23541220695157</v>
      </c>
      <c r="E83" s="99">
        <v>152.22462304451167</v>
      </c>
      <c r="F83" s="99">
        <v>147.82049169595683</v>
      </c>
      <c r="G83" s="99">
        <v>129.29388086422512</v>
      </c>
      <c r="H83" s="99">
        <v>121.62835824313652</v>
      </c>
      <c r="I83" s="99">
        <v>150.23944279536747</v>
      </c>
      <c r="J83" s="99">
        <v>143.58474974140458</v>
      </c>
      <c r="K83" s="99">
        <v>147.65398300933794</v>
      </c>
      <c r="L83" s="99">
        <v>150.58692764592382</v>
      </c>
      <c r="M83" s="99">
        <v>130.00864603009879</v>
      </c>
      <c r="N83" s="99">
        <v>137.01114249595204</v>
      </c>
      <c r="O83" s="99">
        <v>128.14224489527945</v>
      </c>
      <c r="P83" s="99">
        <v>120.3056596214647</v>
      </c>
      <c r="Q83" s="99">
        <v>111.00842745202735</v>
      </c>
      <c r="R83" s="99">
        <v>112.4635327357809</v>
      </c>
      <c r="S83" s="99">
        <v>109.14691781199024</v>
      </c>
      <c r="T83" s="99">
        <v>104.3944829995297</v>
      </c>
      <c r="U83" s="99">
        <v>94.055448591061506</v>
      </c>
      <c r="V83" s="99">
        <v>90.283335751434507</v>
      </c>
      <c r="W83" s="99">
        <v>74.088429377517457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1.4123004857459092</v>
      </c>
      <c r="D84" s="99">
        <v>1.2688349551418929</v>
      </c>
      <c r="E84" s="99">
        <v>1.3482093115784712</v>
      </c>
      <c r="F84" s="99">
        <v>1.2882442767572009</v>
      </c>
      <c r="G84" s="99">
        <v>1.1008383891189273</v>
      </c>
      <c r="H84" s="99">
        <v>1.0210542969786065</v>
      </c>
      <c r="I84" s="99">
        <v>1.2363912847831169</v>
      </c>
      <c r="J84" s="99">
        <v>1.1593480366684004</v>
      </c>
      <c r="K84" s="99">
        <v>1.1682555265580934</v>
      </c>
      <c r="L84" s="99">
        <v>1.1916922789077329</v>
      </c>
      <c r="M84" s="99">
        <v>1.0166831955472859</v>
      </c>
      <c r="N84" s="99">
        <v>1.0625485391945393</v>
      </c>
      <c r="O84" s="99">
        <v>0.9856010083682949</v>
      </c>
      <c r="P84" s="99">
        <v>0.91961491496630077</v>
      </c>
      <c r="Q84" s="99">
        <v>0.84420034452134596</v>
      </c>
      <c r="R84" s="99">
        <v>0.84856333545269824</v>
      </c>
      <c r="S84" s="99">
        <v>0.81929380548942488</v>
      </c>
      <c r="T84" s="99">
        <v>0.78024121277070135</v>
      </c>
      <c r="U84" s="99">
        <v>0.70140005325336285</v>
      </c>
      <c r="V84" s="99">
        <v>0.67328022453201697</v>
      </c>
      <c r="W84" s="99">
        <v>0.55076035292809633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4.5170715355409849E-3</v>
      </c>
      <c r="D85" s="123">
        <f t="shared" si="34"/>
        <v>8.210606750033456E-3</v>
      </c>
      <c r="E85" s="123">
        <f t="shared" si="34"/>
        <v>7.466160055281711E-3</v>
      </c>
      <c r="F85" s="123">
        <f t="shared" si="34"/>
        <v>1.4946833901938844E-2</v>
      </c>
      <c r="G85" s="123">
        <f t="shared" si="34"/>
        <v>2.270339086160425E-2</v>
      </c>
      <c r="H85" s="123">
        <f t="shared" si="34"/>
        <v>1.3650866403508547E-2</v>
      </c>
      <c r="I85" s="123">
        <f t="shared" si="34"/>
        <v>3.1831408103121767E-2</v>
      </c>
      <c r="J85" s="123">
        <f t="shared" si="34"/>
        <v>2.1272908856876872E-2</v>
      </c>
      <c r="K85" s="123">
        <f t="shared" si="34"/>
        <v>2.4187985638625301E-2</v>
      </c>
      <c r="L85" s="123">
        <f t="shared" si="34"/>
        <v>4.8519810943632363E-2</v>
      </c>
      <c r="M85" s="123">
        <f t="shared" si="34"/>
        <v>9.351990108210544E-3</v>
      </c>
      <c r="N85" s="123">
        <f t="shared" si="34"/>
        <v>3.1708765048998264E-2</v>
      </c>
      <c r="O85" s="123">
        <f t="shared" si="34"/>
        <v>4.7082613792950284E-2</v>
      </c>
      <c r="P85" s="123">
        <f t="shared" si="34"/>
        <v>6.7558504344343767E-2</v>
      </c>
      <c r="Q85" s="123">
        <f t="shared" si="34"/>
        <v>3.6489806137388982E-2</v>
      </c>
      <c r="R85" s="123">
        <f t="shared" si="34"/>
        <v>3.7554716238431284E-2</v>
      </c>
      <c r="S85" s="123">
        <f t="shared" si="34"/>
        <v>3.6289602951488836E-2</v>
      </c>
      <c r="T85" s="123">
        <f t="shared" si="34"/>
        <v>5.1910489338514741E-2</v>
      </c>
      <c r="U85" s="123">
        <f t="shared" si="34"/>
        <v>3.3443383971397615E-2</v>
      </c>
      <c r="V85" s="123">
        <f t="shared" si="34"/>
        <v>6.0935667851087158E-2</v>
      </c>
      <c r="W85" s="123">
        <f t="shared" si="34"/>
        <v>6.7552899290354032E-2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4.5170715355409849E-3</v>
      </c>
      <c r="D86" s="99">
        <f>RES_hhdet_in_tesh!D86/RES_summary!D$21</f>
        <v>8.210606750033456E-3</v>
      </c>
      <c r="E86" s="99">
        <f>RES_hhdet_in_tesh!E86/RES_summary!E$21</f>
        <v>7.466160055281711E-3</v>
      </c>
      <c r="F86" s="99">
        <f>RES_hhdet_in_tesh!F86/RES_summary!F$21</f>
        <v>1.4946833901938844E-2</v>
      </c>
      <c r="G86" s="99">
        <f>RES_hhdet_in_tesh!G86/RES_summary!G$21</f>
        <v>2.270339086160425E-2</v>
      </c>
      <c r="H86" s="99">
        <f>RES_hhdet_in_tesh!H86/RES_summary!H$21</f>
        <v>1.3650866403508547E-2</v>
      </c>
      <c r="I86" s="99">
        <f>RES_hhdet_in_tesh!I86/RES_summary!I$21</f>
        <v>3.1831408103121767E-2</v>
      </c>
      <c r="J86" s="99">
        <f>RES_hhdet_in_tesh!J86/RES_summary!J$21</f>
        <v>2.1272908856876872E-2</v>
      </c>
      <c r="K86" s="99">
        <f>RES_hhdet_in_tesh!K86/RES_summary!K$21</f>
        <v>2.4187985638625301E-2</v>
      </c>
      <c r="L86" s="99">
        <f>RES_hhdet_in_tesh!L86/RES_summary!L$21</f>
        <v>4.8519810943632363E-2</v>
      </c>
      <c r="M86" s="99">
        <f>RES_hhdet_in_tesh!M86/RES_summary!M$21</f>
        <v>9.351990108210544E-3</v>
      </c>
      <c r="N86" s="99">
        <f>RES_hhdet_in_tesh!N86/RES_summary!N$21</f>
        <v>3.1708765048998264E-2</v>
      </c>
      <c r="O86" s="99">
        <f>RES_hhdet_in_tesh!O86/RES_summary!O$21</f>
        <v>4.7082613792950284E-2</v>
      </c>
      <c r="P86" s="99">
        <f>RES_hhdet_in_tesh!P86/RES_summary!P$21</f>
        <v>6.7558504344343767E-2</v>
      </c>
      <c r="Q86" s="99">
        <f>RES_hhdet_in_tesh!Q86/RES_summary!Q$21</f>
        <v>3.6489806137388982E-2</v>
      </c>
      <c r="R86" s="99">
        <f>RES_hhdet_in_tesh!R86/RES_summary!R$21</f>
        <v>3.7554716238431284E-2</v>
      </c>
      <c r="S86" s="99">
        <f>RES_hhdet_in_tesh!S86/RES_summary!S$21</f>
        <v>3.6289602951488836E-2</v>
      </c>
      <c r="T86" s="99">
        <f>RES_hhdet_in_tesh!T86/RES_summary!T$21</f>
        <v>5.1910489338514741E-2</v>
      </c>
      <c r="U86" s="99">
        <f>RES_hhdet_in_tesh!U86/RES_summary!U$21</f>
        <v>3.3443383971397615E-2</v>
      </c>
      <c r="V86" s="99">
        <f>RES_hhdet_in_tesh!V86/RES_summary!V$21</f>
        <v>6.0935667851087158E-2</v>
      </c>
      <c r="W86" s="99">
        <f>RES_hhdet_in_tesh!W86/RES_summary!W$21</f>
        <v>6.7552899290354032E-2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18.524182304625459</v>
      </c>
      <c r="D87" s="123">
        <v>17.925012286903371</v>
      </c>
      <c r="E87" s="123">
        <v>18.736106256148229</v>
      </c>
      <c r="F87" s="123">
        <v>18.753839694401286</v>
      </c>
      <c r="G87" s="123">
        <v>17.526492341880928</v>
      </c>
      <c r="H87" s="123">
        <v>17.375526503603442</v>
      </c>
      <c r="I87" s="123">
        <v>17.302702286753465</v>
      </c>
      <c r="J87" s="123">
        <v>16.611241195886556</v>
      </c>
      <c r="K87" s="123">
        <v>16.060348353472222</v>
      </c>
      <c r="L87" s="123">
        <v>16.497663237964449</v>
      </c>
      <c r="M87" s="123">
        <v>14.671390219388357</v>
      </c>
      <c r="N87" s="123">
        <v>15.736742454412267</v>
      </c>
      <c r="O87" s="123">
        <v>15.106080963904663</v>
      </c>
      <c r="P87" s="123">
        <v>14.542335557932127</v>
      </c>
      <c r="Q87" s="123">
        <v>14.02688087698658</v>
      </c>
      <c r="R87" s="123">
        <v>14.841478969801619</v>
      </c>
      <c r="S87" s="123">
        <v>15.064297623789045</v>
      </c>
      <c r="T87" s="123">
        <v>15.092004608212216</v>
      </c>
      <c r="U87" s="123">
        <v>14.744805674954106</v>
      </c>
      <c r="V87" s="123">
        <v>15.091562600141483</v>
      </c>
      <c r="W87" s="123">
        <v>14.824230037928675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18.476841691723113</v>
      </c>
      <c r="D88" s="99">
        <v>17.865993098292464</v>
      </c>
      <c r="E88" s="99">
        <v>18.806099400574453</v>
      </c>
      <c r="F88" s="99">
        <v>18.871634900983651</v>
      </c>
      <c r="G88" s="99">
        <v>17.52283737721832</v>
      </c>
      <c r="H88" s="99">
        <v>17.327357394594408</v>
      </c>
      <c r="I88" s="99">
        <v>17.31799642871551</v>
      </c>
      <c r="J88" s="99">
        <v>16.612353398702187</v>
      </c>
      <c r="K88" s="99">
        <v>16.084351820890355</v>
      </c>
      <c r="L88" s="99">
        <v>16.490529170325509</v>
      </c>
      <c r="M88" s="99">
        <v>14.584205581168854</v>
      </c>
      <c r="N88" s="99">
        <v>15.751769285317907</v>
      </c>
      <c r="O88" s="99">
        <v>15.112238059595253</v>
      </c>
      <c r="P88" s="99">
        <v>14.628290573708201</v>
      </c>
      <c r="Q88" s="99">
        <v>14.037641390876132</v>
      </c>
      <c r="R88" s="99">
        <v>14.803720203072833</v>
      </c>
      <c r="S88" s="99">
        <v>15.053072760316454</v>
      </c>
      <c r="T88" s="99">
        <v>15.111574192031568</v>
      </c>
      <c r="U88" s="99">
        <v>14.581507730729133</v>
      </c>
      <c r="V88" s="99">
        <v>15.197158751675627</v>
      </c>
      <c r="W88" s="99">
        <v>14.743881610103363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18.796350709650437</v>
      </c>
      <c r="D96" s="102">
        <v>18.423361895359022</v>
      </c>
      <c r="E96" s="102">
        <v>18.135339066567461</v>
      </c>
      <c r="F96" s="102">
        <v>17.860436674478152</v>
      </c>
      <c r="G96" s="102">
        <v>17.553431541386711</v>
      </c>
      <c r="H96" s="102">
        <v>17.764819051985082</v>
      </c>
      <c r="I96" s="102">
        <v>17.068669044896829</v>
      </c>
      <c r="J96" s="102">
        <v>16.588021934187708</v>
      </c>
      <c r="K96" s="102">
        <v>15.774066160914575</v>
      </c>
      <c r="L96" s="102">
        <v>16.558317552704601</v>
      </c>
      <c r="M96" s="102">
        <v>15.11913971787842</v>
      </c>
      <c r="N96" s="102">
        <v>15.586136463762529</v>
      </c>
      <c r="O96" s="102">
        <v>15.043461203123606</v>
      </c>
      <c r="P96" s="102">
        <v>13.91384986673798</v>
      </c>
      <c r="Q96" s="102">
        <v>13.96998964151496</v>
      </c>
      <c r="R96" s="102">
        <v>15.219416255299953</v>
      </c>
      <c r="S96" s="102">
        <v>15.186060104690808</v>
      </c>
      <c r="T96" s="102">
        <v>14.4456559748884</v>
      </c>
      <c r="U96" s="102">
        <v>15.448724047294103</v>
      </c>
      <c r="V96" s="102">
        <v>14.513274241975733</v>
      </c>
      <c r="W96" s="102">
        <v>15.487774137719406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12.410038260304759</v>
      </c>
      <c r="D100" s="123">
        <v>10.876866436928195</v>
      </c>
      <c r="E100" s="123">
        <v>10.891401702524947</v>
      </c>
      <c r="F100" s="123">
        <v>10.852395206539015</v>
      </c>
      <c r="G100" s="123">
        <v>9.46377873390154</v>
      </c>
      <c r="H100" s="123">
        <v>9.8276052129426983</v>
      </c>
      <c r="I100" s="123">
        <v>9.1572852310730006</v>
      </c>
      <c r="J100" s="123">
        <v>8.9564342756150346</v>
      </c>
      <c r="K100" s="123">
        <v>7.7550055879521347</v>
      </c>
      <c r="L100" s="123">
        <v>8.8503351670257011</v>
      </c>
      <c r="M100" s="123">
        <v>7.8585603309460677</v>
      </c>
      <c r="N100" s="123">
        <v>8.0314494895435153</v>
      </c>
      <c r="O100" s="123">
        <v>7.6252693679944912</v>
      </c>
      <c r="P100" s="123">
        <v>7.4094366111749421</v>
      </c>
      <c r="Q100" s="123">
        <v>7.6043849964561492</v>
      </c>
      <c r="R100" s="123">
        <v>8.5369746092460019</v>
      </c>
      <c r="S100" s="123">
        <v>8.4905168735665537</v>
      </c>
      <c r="T100" s="123">
        <v>8.2604358216638722</v>
      </c>
      <c r="U100" s="123">
        <v>8.4136878656838672</v>
      </c>
      <c r="V100" s="123">
        <v>8.160843159472007</v>
      </c>
      <c r="W100" s="123">
        <v>8.4532942046867294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12.25917454185492</v>
      </c>
      <c r="D101" s="99">
        <v>10.17288580241777</v>
      </c>
      <c r="E101" s="99">
        <v>11.225460130031092</v>
      </c>
      <c r="F101" s="99">
        <v>11.191231662222581</v>
      </c>
      <c r="G101" s="99">
        <v>9.1043326246357239</v>
      </c>
      <c r="H101" s="99">
        <v>9.2592596411904573</v>
      </c>
      <c r="I101" s="99">
        <v>9.3792283821276445</v>
      </c>
      <c r="J101" s="99">
        <v>9.1601343073036201</v>
      </c>
      <c r="K101" s="99">
        <v>7.6955347366844276</v>
      </c>
      <c r="L101" s="99">
        <v>8.9792948891069653</v>
      </c>
      <c r="M101" s="99">
        <v>7.7179225206943549</v>
      </c>
      <c r="N101" s="99">
        <v>8.0468082934388985</v>
      </c>
      <c r="O101" s="99">
        <v>7.664788769455682</v>
      </c>
      <c r="P101" s="99">
        <v>7.617869905881391</v>
      </c>
      <c r="Q101" s="99">
        <v>7.6077463493877584</v>
      </c>
      <c r="R101" s="99">
        <v>8.2560050534031788</v>
      </c>
      <c r="S101" s="99">
        <v>8.4736186524500638</v>
      </c>
      <c r="T101" s="99">
        <v>8.4198056727812283</v>
      </c>
      <c r="U101" s="99">
        <v>8.1643048002142926</v>
      </c>
      <c r="V101" s="99">
        <v>8.4190599020523518</v>
      </c>
      <c r="W101" s="99">
        <v>8.225379064344537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14.861811634816412</v>
      </c>
      <c r="D102" s="99">
        <v>0</v>
      </c>
      <c r="E102" s="99">
        <v>10.898620606594987</v>
      </c>
      <c r="F102" s="99">
        <v>11.631711757451662</v>
      </c>
      <c r="G102" s="99">
        <v>9.4446482091272177</v>
      </c>
      <c r="H102" s="99">
        <v>10.120339879748569</v>
      </c>
      <c r="I102" s="99">
        <v>6.7957793372120721</v>
      </c>
      <c r="J102" s="99">
        <v>8.996539639828951</v>
      </c>
      <c r="K102" s="99">
        <v>7.7961099473548794</v>
      </c>
      <c r="L102" s="99">
        <v>9.2100339228306005</v>
      </c>
      <c r="M102" s="99">
        <v>8.9401823778981484</v>
      </c>
      <c r="N102" s="99">
        <v>7.0041969327628939</v>
      </c>
      <c r="O102" s="99">
        <v>6.5756212970823649</v>
      </c>
      <c r="P102" s="99">
        <v>7.3346846133865506</v>
      </c>
      <c r="Q102" s="99">
        <v>7.6349976285746921</v>
      </c>
      <c r="R102" s="99">
        <v>9.548442244111067</v>
      </c>
      <c r="S102" s="99">
        <v>9.4883628737506065</v>
      </c>
      <c r="T102" s="99">
        <v>8.2397522089251147</v>
      </c>
      <c r="U102" s="99">
        <v>9.8192504587194698</v>
      </c>
      <c r="V102" s="99">
        <v>7.3726932157396288</v>
      </c>
      <c r="W102" s="99">
        <v>7.811085378971736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12.361790157422952</v>
      </c>
      <c r="D103" s="110">
        <v>11.239147996509937</v>
      </c>
      <c r="E103" s="110">
        <v>10.556700611204873</v>
      </c>
      <c r="F103" s="110">
        <v>10.485119335090543</v>
      </c>
      <c r="G103" s="110">
        <v>9.7994356642162721</v>
      </c>
      <c r="H103" s="110">
        <v>10.365881976712892</v>
      </c>
      <c r="I103" s="110">
        <v>9.1001855768018149</v>
      </c>
      <c r="J103" s="110">
        <v>8.5325310007823347</v>
      </c>
      <c r="K103" s="110">
        <v>7.8279922822726613</v>
      </c>
      <c r="L103" s="110">
        <v>8.4970717340578048</v>
      </c>
      <c r="M103" s="110">
        <v>7.9218540761803755</v>
      </c>
      <c r="N103" s="110">
        <v>8.0982758992269428</v>
      </c>
      <c r="O103" s="110">
        <v>7.7832117944469195</v>
      </c>
      <c r="P103" s="110">
        <v>7.2719453888300407</v>
      </c>
      <c r="Q103" s="110">
        <v>7.5868775461698084</v>
      </c>
      <c r="R103" s="110">
        <v>8.4386655021038095</v>
      </c>
      <c r="S103" s="110">
        <v>8.3443727101087095</v>
      </c>
      <c r="T103" s="110">
        <v>7.9913656338510233</v>
      </c>
      <c r="U103" s="110">
        <v>8.5357527879943298</v>
      </c>
      <c r="V103" s="110">
        <v>7.9597820678168869</v>
      </c>
      <c r="W103" s="110">
        <v>8.613348981588258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186.47052774768565</v>
      </c>
      <c r="D124" s="118">
        <f t="shared" si="42"/>
        <v>182.13392122111597</v>
      </c>
      <c r="E124" s="118">
        <f t="shared" si="42"/>
        <v>171.68941621987724</v>
      </c>
      <c r="F124" s="118">
        <f t="shared" si="42"/>
        <v>168.04166527770968</v>
      </c>
      <c r="G124" s="118">
        <f t="shared" si="42"/>
        <v>171.10985885443506</v>
      </c>
      <c r="H124" s="118">
        <f t="shared" si="42"/>
        <v>170.26106607423242</v>
      </c>
      <c r="I124" s="118">
        <f t="shared" si="42"/>
        <v>169.69603929907313</v>
      </c>
      <c r="J124" s="118">
        <f t="shared" si="42"/>
        <v>159.88463527800494</v>
      </c>
      <c r="K124" s="118">
        <f t="shared" si="42"/>
        <v>161.68544013632146</v>
      </c>
      <c r="L124" s="118">
        <f t="shared" si="42"/>
        <v>173.77955241403458</v>
      </c>
      <c r="M124" s="118">
        <f t="shared" si="42"/>
        <v>159.36261311434623</v>
      </c>
      <c r="N124" s="118">
        <f t="shared" si="42"/>
        <v>161.42790536951401</v>
      </c>
      <c r="O124" s="118">
        <f t="shared" si="42"/>
        <v>155.56879402488508</v>
      </c>
      <c r="P124" s="118">
        <f t="shared" si="42"/>
        <v>139.52299298055419</v>
      </c>
      <c r="Q124" s="118">
        <f t="shared" si="42"/>
        <v>130.40980073623334</v>
      </c>
      <c r="R124" s="118">
        <f t="shared" ref="R124:V124" si="43">R125+R128+R130+R139</f>
        <v>138.69755070408254</v>
      </c>
      <c r="S124" s="118">
        <f t="shared" si="43"/>
        <v>133.34981331120309</v>
      </c>
      <c r="T124" s="118">
        <f t="shared" si="43"/>
        <v>128.40877339620238</v>
      </c>
      <c r="U124" s="118">
        <f t="shared" si="43"/>
        <v>121.98831943568803</v>
      </c>
      <c r="V124" s="118">
        <f t="shared" si="43"/>
        <v>110.50575195928127</v>
      </c>
      <c r="W124" s="118">
        <f t="shared" ref="W124" si="44">W125+W128+W130+W139</f>
        <v>98.794177917867231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155.27838679422834</v>
      </c>
      <c r="D125" s="123">
        <f t="shared" si="45"/>
        <v>151.71523914812332</v>
      </c>
      <c r="E125" s="123">
        <f t="shared" si="45"/>
        <v>143.49178170022401</v>
      </c>
      <c r="F125" s="123">
        <f t="shared" si="45"/>
        <v>139.68266633571204</v>
      </c>
      <c r="G125" s="123">
        <f t="shared" si="45"/>
        <v>142.18535774818989</v>
      </c>
      <c r="H125" s="123">
        <f t="shared" si="45"/>
        <v>140.12398831497541</v>
      </c>
      <c r="I125" s="123">
        <f t="shared" si="45"/>
        <v>144.23671231316598</v>
      </c>
      <c r="J125" s="123">
        <f t="shared" si="45"/>
        <v>135.58783661610178</v>
      </c>
      <c r="K125" s="123">
        <f t="shared" si="45"/>
        <v>138.74371332800493</v>
      </c>
      <c r="L125" s="123">
        <f t="shared" si="45"/>
        <v>148.8976049299348</v>
      </c>
      <c r="M125" s="123">
        <f t="shared" si="45"/>
        <v>136.03135344559493</v>
      </c>
      <c r="N125" s="123">
        <f t="shared" si="45"/>
        <v>137.62654756899701</v>
      </c>
      <c r="O125" s="123">
        <f t="shared" si="45"/>
        <v>132.41560009597214</v>
      </c>
      <c r="P125" s="123">
        <f t="shared" si="45"/>
        <v>117.98464969475651</v>
      </c>
      <c r="Q125" s="123">
        <f t="shared" si="45"/>
        <v>109.00976903694323</v>
      </c>
      <c r="R125" s="123">
        <f t="shared" ref="R125:V125" si="46">SUM(R126:R127)</f>
        <v>114.81457784413098</v>
      </c>
      <c r="S125" s="123">
        <f t="shared" si="46"/>
        <v>109.71170620890751</v>
      </c>
      <c r="T125" s="123">
        <f t="shared" si="46"/>
        <v>105.51608831757989</v>
      </c>
      <c r="U125" s="123">
        <f t="shared" si="46"/>
        <v>98.152740763197514</v>
      </c>
      <c r="V125" s="123">
        <f t="shared" si="46"/>
        <v>87.88931454113839</v>
      </c>
      <c r="W125" s="123">
        <f t="shared" ref="W125" si="47">SUM(W126:W127)</f>
        <v>75.155185359809579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154.56362439046111</v>
      </c>
      <c r="D126" s="99">
        <v>151.03197858377837</v>
      </c>
      <c r="E126" s="99">
        <v>142.85915067989785</v>
      </c>
      <c r="F126" s="99">
        <v>139.07664517409719</v>
      </c>
      <c r="G126" s="99">
        <v>141.58262393504234</v>
      </c>
      <c r="H126" s="99">
        <v>139.53828540832109</v>
      </c>
      <c r="I126" s="99">
        <v>143.64564839390894</v>
      </c>
      <c r="J126" s="99">
        <v>135.04264839255308</v>
      </c>
      <c r="K126" s="99">
        <v>138.19699794885636</v>
      </c>
      <c r="L126" s="99">
        <v>148.31076516737443</v>
      </c>
      <c r="M126" s="99">
        <v>135.50153432538198</v>
      </c>
      <c r="N126" s="99">
        <v>137.09494833396579</v>
      </c>
      <c r="O126" s="99">
        <v>131.90831629717144</v>
      </c>
      <c r="P126" s="99">
        <v>117.5354300369323</v>
      </c>
      <c r="Q126" s="99">
        <v>108.59683872718347</v>
      </c>
      <c r="R126" s="99">
        <v>114.38305455860716</v>
      </c>
      <c r="S126" s="99">
        <v>109.30147921100611</v>
      </c>
      <c r="T126" s="99">
        <v>105.12324434106709</v>
      </c>
      <c r="U126" s="99">
        <v>97.788122893459672</v>
      </c>
      <c r="V126" s="99">
        <v>87.562818441000246</v>
      </c>
      <c r="W126" s="99">
        <v>74.876874601784891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0.71476240376721389</v>
      </c>
      <c r="D127" s="99">
        <v>0.68326056434496063</v>
      </c>
      <c r="E127" s="99">
        <v>0.6326310203261637</v>
      </c>
      <c r="F127" s="99">
        <v>0.60602116161484521</v>
      </c>
      <c r="G127" s="99">
        <v>0.60273381314756547</v>
      </c>
      <c r="H127" s="99">
        <v>0.58570290665430969</v>
      </c>
      <c r="I127" s="99">
        <v>0.59106391925704482</v>
      </c>
      <c r="J127" s="99">
        <v>0.54518822354871888</v>
      </c>
      <c r="K127" s="99">
        <v>0.54671537914855484</v>
      </c>
      <c r="L127" s="99">
        <v>0.58683976256036641</v>
      </c>
      <c r="M127" s="99">
        <v>0.52981912021295807</v>
      </c>
      <c r="N127" s="99">
        <v>0.53159923503123097</v>
      </c>
      <c r="O127" s="99">
        <v>0.50728379880070851</v>
      </c>
      <c r="P127" s="99">
        <v>0.44921965782421241</v>
      </c>
      <c r="Q127" s="99">
        <v>0.41293030975975242</v>
      </c>
      <c r="R127" s="99">
        <v>0.43152328552381969</v>
      </c>
      <c r="S127" s="99">
        <v>0.41022699790140571</v>
      </c>
      <c r="T127" s="99">
        <v>0.39284397651279357</v>
      </c>
      <c r="U127" s="99">
        <v>0.36461786973783722</v>
      </c>
      <c r="V127" s="99">
        <v>0.32649610013814845</v>
      </c>
      <c r="W127" s="99">
        <v>0.27831075802469457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4.7746703148761303E-3</v>
      </c>
      <c r="D128" s="123">
        <f t="shared" si="48"/>
        <v>8.220111985135399E-3</v>
      </c>
      <c r="E128" s="123">
        <f t="shared" si="48"/>
        <v>7.3217014850197144E-3</v>
      </c>
      <c r="F128" s="123">
        <f t="shared" si="48"/>
        <v>1.4681639518826242E-2</v>
      </c>
      <c r="G128" s="123">
        <f t="shared" si="48"/>
        <v>2.2948001719563932E-2</v>
      </c>
      <c r="H128" s="123">
        <f t="shared" si="48"/>
        <v>1.3773251200438477E-2</v>
      </c>
      <c r="I128" s="123">
        <f t="shared" si="48"/>
        <v>3.175199733042644E-2</v>
      </c>
      <c r="J128" s="123">
        <f t="shared" si="48"/>
        <v>2.1512395893694108E-2</v>
      </c>
      <c r="K128" s="123">
        <f t="shared" si="48"/>
        <v>2.430499577144005E-2</v>
      </c>
      <c r="L128" s="123">
        <f t="shared" si="48"/>
        <v>4.7826932258424416E-2</v>
      </c>
      <c r="M128" s="123">
        <f t="shared" si="48"/>
        <v>9.600616788654405E-3</v>
      </c>
      <c r="N128" s="123">
        <f t="shared" si="48"/>
        <v>3.1759315966420225E-2</v>
      </c>
      <c r="O128" s="123">
        <f t="shared" si="48"/>
        <v>4.7302485410230438E-2</v>
      </c>
      <c r="P128" s="123">
        <f t="shared" si="48"/>
        <v>6.7957175131982989E-2</v>
      </c>
      <c r="Q128" s="123">
        <f t="shared" si="48"/>
        <v>3.6302410288323241E-2</v>
      </c>
      <c r="R128" s="123">
        <f t="shared" si="48"/>
        <v>3.7401979726427934E-2</v>
      </c>
      <c r="S128" s="123">
        <f t="shared" si="48"/>
        <v>3.6079228441625123E-2</v>
      </c>
      <c r="T128" s="123">
        <f t="shared" si="48"/>
        <v>5.1953158983781313E-2</v>
      </c>
      <c r="U128" s="123">
        <f t="shared" si="48"/>
        <v>3.3282727419830994E-2</v>
      </c>
      <c r="V128" s="123">
        <f t="shared" si="48"/>
        <v>6.1166462583902209E-2</v>
      </c>
      <c r="W128" s="123">
        <f t="shared" si="48"/>
        <v>6.6592037470503809E-2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4.7746703148761303E-3</v>
      </c>
      <c r="D129" s="99">
        <f>RES_hhdet_in_tesh!D129/RES_summary!D$21</f>
        <v>8.220111985135399E-3</v>
      </c>
      <c r="E129" s="99">
        <f>RES_hhdet_in_tesh!E129/RES_summary!E$21</f>
        <v>7.3217014850197144E-3</v>
      </c>
      <c r="F129" s="99">
        <f>RES_hhdet_in_tesh!F129/RES_summary!F$21</f>
        <v>1.4681639518826242E-2</v>
      </c>
      <c r="G129" s="99">
        <f>RES_hhdet_in_tesh!G129/RES_summary!G$21</f>
        <v>2.2948001719563932E-2</v>
      </c>
      <c r="H129" s="99">
        <f>RES_hhdet_in_tesh!H129/RES_summary!H$21</f>
        <v>1.3773251200438477E-2</v>
      </c>
      <c r="I129" s="99">
        <f>RES_hhdet_in_tesh!I129/RES_summary!I$21</f>
        <v>3.175199733042644E-2</v>
      </c>
      <c r="J129" s="99">
        <f>RES_hhdet_in_tesh!J129/RES_summary!J$21</f>
        <v>2.1512395893694108E-2</v>
      </c>
      <c r="K129" s="99">
        <f>RES_hhdet_in_tesh!K129/RES_summary!K$21</f>
        <v>2.430499577144005E-2</v>
      </c>
      <c r="L129" s="99">
        <f>RES_hhdet_in_tesh!L129/RES_summary!L$21</f>
        <v>4.7826932258424416E-2</v>
      </c>
      <c r="M129" s="99">
        <f>RES_hhdet_in_tesh!M129/RES_summary!M$21</f>
        <v>9.600616788654405E-3</v>
      </c>
      <c r="N129" s="99">
        <f>RES_hhdet_in_tesh!N129/RES_summary!N$21</f>
        <v>3.1759315966420225E-2</v>
      </c>
      <c r="O129" s="99">
        <f>RES_hhdet_in_tesh!O129/RES_summary!O$21</f>
        <v>4.7302485410230438E-2</v>
      </c>
      <c r="P129" s="99">
        <f>RES_hhdet_in_tesh!P129/RES_summary!P$21</f>
        <v>6.7957175131982989E-2</v>
      </c>
      <c r="Q129" s="99">
        <f>RES_hhdet_in_tesh!Q129/RES_summary!Q$21</f>
        <v>3.6302410288323241E-2</v>
      </c>
      <c r="R129" s="99">
        <f>RES_hhdet_in_tesh!R129/RES_summary!R$21</f>
        <v>3.7401979726427934E-2</v>
      </c>
      <c r="S129" s="99">
        <f>RES_hhdet_in_tesh!S129/RES_summary!S$21</f>
        <v>3.6079228441625123E-2</v>
      </c>
      <c r="T129" s="99">
        <f>RES_hhdet_in_tesh!T129/RES_summary!T$21</f>
        <v>5.1953158983781313E-2</v>
      </c>
      <c r="U129" s="99">
        <f>RES_hhdet_in_tesh!U129/RES_summary!U$21</f>
        <v>3.3282727419830994E-2</v>
      </c>
      <c r="V129" s="99">
        <f>RES_hhdet_in_tesh!V129/RES_summary!V$21</f>
        <v>6.1166462583902209E-2</v>
      </c>
      <c r="W129" s="99">
        <f>RES_hhdet_in_tesh!W129/RES_summary!W$21</f>
        <v>6.6592037470503809E-2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18.6716958938731</v>
      </c>
      <c r="D130" s="123">
        <v>19.171313964497596</v>
      </c>
      <c r="E130" s="123">
        <v>17.598435406215707</v>
      </c>
      <c r="F130" s="123">
        <v>17.747738617846139</v>
      </c>
      <c r="G130" s="123">
        <v>19.138041714493358</v>
      </c>
      <c r="H130" s="123">
        <v>19.781221135362529</v>
      </c>
      <c r="I130" s="123">
        <v>16.576447764047323</v>
      </c>
      <c r="J130" s="123">
        <v>15.672118955893691</v>
      </c>
      <c r="K130" s="123">
        <v>15.094725313114944</v>
      </c>
      <c r="L130" s="123">
        <v>16.225422951235828</v>
      </c>
      <c r="M130" s="123">
        <v>15.274875642288684</v>
      </c>
      <c r="N130" s="123">
        <v>15.761076644415128</v>
      </c>
      <c r="O130" s="123">
        <v>15.517147842997987</v>
      </c>
      <c r="P130" s="123">
        <v>14.177982279045477</v>
      </c>
      <c r="Q130" s="123">
        <v>13.761023626295676</v>
      </c>
      <c r="R130" s="123">
        <v>15.119118655916923</v>
      </c>
      <c r="S130" s="123">
        <v>15.096087277590312</v>
      </c>
      <c r="T130" s="123">
        <v>14.816537570620548</v>
      </c>
      <c r="U130" s="123">
        <v>15.190546584467624</v>
      </c>
      <c r="V130" s="123">
        <v>14.598797318144252</v>
      </c>
      <c r="W130" s="123">
        <v>14.962461519981083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18.663476103677006</v>
      </c>
      <c r="D131" s="99">
        <v>19.175675672028206</v>
      </c>
      <c r="E131" s="99">
        <v>17.584801092433423</v>
      </c>
      <c r="F131" s="99">
        <v>17.740767835106965</v>
      </c>
      <c r="G131" s="99">
        <v>19.138041714493358</v>
      </c>
      <c r="H131" s="99">
        <v>19.830267400979551</v>
      </c>
      <c r="I131" s="99">
        <v>16.541470435207589</v>
      </c>
      <c r="J131" s="99">
        <v>15.623060212511852</v>
      </c>
      <c r="K131" s="99">
        <v>15.036273106215544</v>
      </c>
      <c r="L131" s="99">
        <v>16.205428863550065</v>
      </c>
      <c r="M131" s="99">
        <v>15.276203838181694</v>
      </c>
      <c r="N131" s="99">
        <v>15.762511188523405</v>
      </c>
      <c r="O131" s="99">
        <v>15.524814283445528</v>
      </c>
      <c r="P131" s="99">
        <v>14.20361909111082</v>
      </c>
      <c r="Q131" s="99">
        <v>13.7472535241915</v>
      </c>
      <c r="R131" s="99">
        <v>15.11427106071908</v>
      </c>
      <c r="S131" s="99">
        <v>15.093124100649879</v>
      </c>
      <c r="T131" s="99">
        <v>14.847799800413718</v>
      </c>
      <c r="U131" s="99">
        <v>15.190546584467624</v>
      </c>
      <c r="V131" s="99">
        <v>14.598797318144252</v>
      </c>
      <c r="W131" s="99">
        <v>14.925510396213664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18.796350709650433</v>
      </c>
      <c r="D135" s="102">
        <v>18.423361895359026</v>
      </c>
      <c r="E135" s="102">
        <v>18.135339066567465</v>
      </c>
      <c r="F135" s="102">
        <v>17.860436674478148</v>
      </c>
      <c r="G135" s="102">
        <v>0</v>
      </c>
      <c r="H135" s="102">
        <v>17.764819051985086</v>
      </c>
      <c r="I135" s="102">
        <v>17.068669044896829</v>
      </c>
      <c r="J135" s="102">
        <v>16.588021934187708</v>
      </c>
      <c r="K135" s="102">
        <v>15.774066160914579</v>
      </c>
      <c r="L135" s="102">
        <v>16.558317552704604</v>
      </c>
      <c r="M135" s="102">
        <v>15.119139717878419</v>
      </c>
      <c r="N135" s="102">
        <v>15.586136463762532</v>
      </c>
      <c r="O135" s="102">
        <v>15.043461203123609</v>
      </c>
      <c r="P135" s="102">
        <v>13.91384986673798</v>
      </c>
      <c r="Q135" s="102">
        <v>13.969989641514958</v>
      </c>
      <c r="R135" s="102">
        <v>15.219416255299953</v>
      </c>
      <c r="S135" s="102">
        <v>15.186060104690805</v>
      </c>
      <c r="T135" s="102">
        <v>14.4456559748884</v>
      </c>
      <c r="U135" s="102">
        <v>0</v>
      </c>
      <c r="V135" s="102">
        <v>0</v>
      </c>
      <c r="W135" s="102">
        <v>15.4877741377194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12.51567038926933</v>
      </c>
      <c r="D139" s="123">
        <v>11.239147996509937</v>
      </c>
      <c r="E139" s="123">
        <v>10.591877411952511</v>
      </c>
      <c r="F139" s="123">
        <v>10.59657868463267</v>
      </c>
      <c r="G139" s="123">
        <v>9.7635113900322441</v>
      </c>
      <c r="H139" s="123">
        <v>10.342083372694056</v>
      </c>
      <c r="I139" s="123">
        <v>8.8511272245294084</v>
      </c>
      <c r="J139" s="123">
        <v>8.6031673101157633</v>
      </c>
      <c r="K139" s="123">
        <v>7.8226964994301396</v>
      </c>
      <c r="L139" s="123">
        <v>8.6086976006055096</v>
      </c>
      <c r="M139" s="123">
        <v>8.0467834096739619</v>
      </c>
      <c r="N139" s="123">
        <v>8.0085218401354492</v>
      </c>
      <c r="O139" s="123">
        <v>7.5887436005047153</v>
      </c>
      <c r="P139" s="123">
        <v>7.2924038316202067</v>
      </c>
      <c r="Q139" s="123">
        <v>7.6027056627061018</v>
      </c>
      <c r="R139" s="123">
        <v>8.7264522243082201</v>
      </c>
      <c r="S139" s="123">
        <v>8.5059405962636436</v>
      </c>
      <c r="T139" s="123">
        <v>8.0241943490181598</v>
      </c>
      <c r="U139" s="123">
        <v>8.6117493606030546</v>
      </c>
      <c r="V139" s="123">
        <v>7.9564736374147307</v>
      </c>
      <c r="W139" s="123">
        <v>8.6099390006060741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14.861811634816416</v>
      </c>
      <c r="D140" s="99">
        <v>0</v>
      </c>
      <c r="E140" s="99">
        <v>10.898620606594989</v>
      </c>
      <c r="F140" s="99">
        <v>11.631711757451662</v>
      </c>
      <c r="G140" s="99">
        <v>9.4446482091272177</v>
      </c>
      <c r="H140" s="99">
        <v>10.12033987974857</v>
      </c>
      <c r="I140" s="99">
        <v>6.7957793372120729</v>
      </c>
      <c r="J140" s="99">
        <v>8.9965396398289545</v>
      </c>
      <c r="K140" s="99">
        <v>7.7961099473548812</v>
      </c>
      <c r="L140" s="99">
        <v>9.2100339228305987</v>
      </c>
      <c r="M140" s="99">
        <v>8.9401823778981484</v>
      </c>
      <c r="N140" s="99">
        <v>7.0041969327628939</v>
      </c>
      <c r="O140" s="99">
        <v>6.5756212970823649</v>
      </c>
      <c r="P140" s="99">
        <v>7.3346846133865506</v>
      </c>
      <c r="Q140" s="99">
        <v>7.6349976285746921</v>
      </c>
      <c r="R140" s="99">
        <v>9.5484422441110688</v>
      </c>
      <c r="S140" s="99">
        <v>9.4883628737506047</v>
      </c>
      <c r="T140" s="99">
        <v>8.2397522089251165</v>
      </c>
      <c r="U140" s="99">
        <v>9.819250458719468</v>
      </c>
      <c r="V140" s="99">
        <v>7.3726932157396297</v>
      </c>
      <c r="W140" s="99">
        <v>7.8110853789717378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12.361790157422952</v>
      </c>
      <c r="D141" s="110">
        <v>11.239147996509937</v>
      </c>
      <c r="E141" s="110">
        <v>10.556700611204871</v>
      </c>
      <c r="F141" s="110">
        <v>10.485119335090543</v>
      </c>
      <c r="G141" s="110">
        <v>9.7994356642162757</v>
      </c>
      <c r="H141" s="110">
        <v>10.36588197671289</v>
      </c>
      <c r="I141" s="110">
        <v>9.1001855768018149</v>
      </c>
      <c r="J141" s="110">
        <v>8.532531000782333</v>
      </c>
      <c r="K141" s="110">
        <v>7.8279922822726604</v>
      </c>
      <c r="L141" s="110">
        <v>8.4970717340578048</v>
      </c>
      <c r="M141" s="110">
        <v>7.9218540761803746</v>
      </c>
      <c r="N141" s="110">
        <v>8.0982758992269446</v>
      </c>
      <c r="O141" s="110">
        <v>7.7832117944469195</v>
      </c>
      <c r="P141" s="110">
        <v>7.2719453888300398</v>
      </c>
      <c r="Q141" s="110">
        <v>7.5868775461698075</v>
      </c>
      <c r="R141" s="110">
        <v>8.4386655021038095</v>
      </c>
      <c r="S141" s="110">
        <v>8.3443727101087131</v>
      </c>
      <c r="T141" s="110">
        <v>7.9913656338510233</v>
      </c>
      <c r="U141" s="110">
        <v>8.5357527879943316</v>
      </c>
      <c r="V141" s="110">
        <v>7.9597820678168834</v>
      </c>
      <c r="W141" s="110">
        <v>8.613348981588258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0</v>
      </c>
      <c r="S147" s="99">
        <f>RES_hhdet_in_tesh!S147/RES_summary!S$21</f>
        <v>0</v>
      </c>
      <c r="T147" s="99">
        <f>RES_hhdet_in_tesh!T147/RES_summary!T$21</f>
        <v>0</v>
      </c>
      <c r="U147" s="99">
        <f>RES_hhdet_in_tesh!U147/RES_summary!U$21</f>
        <v>0</v>
      </c>
      <c r="V147" s="99">
        <f>RES_hhdet_in_tesh!V147/RES_summary!V$21</f>
        <v>0</v>
      </c>
      <c r="W147" s="99">
        <f>RES_hhdet_in_tesh!W147/RES_summary!W$21</f>
        <v>0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196.06677254885196</v>
      </c>
      <c r="D161" s="118">
        <f t="shared" si="54"/>
        <v>178.54065510191023</v>
      </c>
      <c r="E161" s="118">
        <f t="shared" si="54"/>
        <v>172.42974598513104</v>
      </c>
      <c r="F161" s="118">
        <f t="shared" si="54"/>
        <v>168.28418776653314</v>
      </c>
      <c r="G161" s="118">
        <f t="shared" si="54"/>
        <v>162.19335517250346</v>
      </c>
      <c r="H161" s="118">
        <f t="shared" si="54"/>
        <v>150.03580685523212</v>
      </c>
      <c r="I161" s="118">
        <f t="shared" si="54"/>
        <v>176.13720511435585</v>
      </c>
      <c r="J161" s="118">
        <f t="shared" si="54"/>
        <v>171.3115301063938</v>
      </c>
      <c r="K161" s="118">
        <f t="shared" si="54"/>
        <v>167.58273097804462</v>
      </c>
      <c r="L161" s="118">
        <f t="shared" si="54"/>
        <v>192.76661082319416</v>
      </c>
      <c r="M161" s="118">
        <f t="shared" si="54"/>
        <v>160.72905147802027</v>
      </c>
      <c r="N161" s="118">
        <f t="shared" si="54"/>
        <v>159.22031096568546</v>
      </c>
      <c r="O161" s="118">
        <f t="shared" si="54"/>
        <v>151.52258971846447</v>
      </c>
      <c r="P161" s="118">
        <f t="shared" si="54"/>
        <v>139.44227144221935</v>
      </c>
      <c r="Q161" s="118">
        <f t="shared" si="54"/>
        <v>131.11939696393748</v>
      </c>
      <c r="R161" s="118">
        <f t="shared" ref="R161:V161" si="55">R162+R164+R166+R175</f>
        <v>135.65189572609248</v>
      </c>
      <c r="S161" s="118">
        <f t="shared" si="55"/>
        <v>127.55523728410832</v>
      </c>
      <c r="T161" s="118">
        <f t="shared" si="55"/>
        <v>145.71094241902938</v>
      </c>
      <c r="U161" s="118">
        <f t="shared" si="55"/>
        <v>118.5556327036817</v>
      </c>
      <c r="V161" s="118">
        <f t="shared" si="55"/>
        <v>106.38911169003073</v>
      </c>
      <c r="W161" s="118">
        <f t="shared" ref="W161" si="56">W162+W164+W166+W175</f>
        <v>103.20281726323397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164.75081603246008</v>
      </c>
      <c r="D162" s="123">
        <f t="shared" si="57"/>
        <v>148.87263317814572</v>
      </c>
      <c r="E162" s="123">
        <f t="shared" si="57"/>
        <v>143.69342927964797</v>
      </c>
      <c r="F162" s="123">
        <f t="shared" si="57"/>
        <v>139.81227127082073</v>
      </c>
      <c r="G162" s="123">
        <f t="shared" si="57"/>
        <v>134.85411873916121</v>
      </c>
      <c r="H162" s="123">
        <f t="shared" si="57"/>
        <v>121.90046807798876</v>
      </c>
      <c r="I162" s="123">
        <f t="shared" si="57"/>
        <v>150.18031538050701</v>
      </c>
      <c r="J162" s="123">
        <f t="shared" si="57"/>
        <v>146.07705934971554</v>
      </c>
      <c r="K162" s="123">
        <f t="shared" si="57"/>
        <v>143.93794744014414</v>
      </c>
      <c r="L162" s="123">
        <f t="shared" si="57"/>
        <v>167.49991620823138</v>
      </c>
      <c r="M162" s="123">
        <f t="shared" si="57"/>
        <v>137.51184491183264</v>
      </c>
      <c r="N162" s="123">
        <f t="shared" si="57"/>
        <v>135.55962522017859</v>
      </c>
      <c r="O162" s="123">
        <f t="shared" si="57"/>
        <v>128.82009642773332</v>
      </c>
      <c r="P162" s="123">
        <f t="shared" si="57"/>
        <v>118.14302304537188</v>
      </c>
      <c r="Q162" s="123">
        <f t="shared" si="57"/>
        <v>109.45451201565831</v>
      </c>
      <c r="R162" s="123">
        <f t="shared" si="57"/>
        <v>111.59753587086593</v>
      </c>
      <c r="S162" s="123">
        <f t="shared" si="57"/>
        <v>103.74238773776899</v>
      </c>
      <c r="T162" s="123">
        <f t="shared" si="57"/>
        <v>123.06587840857536</v>
      </c>
      <c r="U162" s="123">
        <f t="shared" si="57"/>
        <v>94.366783213619243</v>
      </c>
      <c r="V162" s="123">
        <f t="shared" si="57"/>
        <v>83.77160546734342</v>
      </c>
      <c r="W162" s="123">
        <f t="shared" si="57"/>
        <v>78.880986676347987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164.75081603246008</v>
      </c>
      <c r="D163" s="110">
        <v>148.87263317814572</v>
      </c>
      <c r="E163" s="110">
        <v>143.69342927964797</v>
      </c>
      <c r="F163" s="110">
        <v>139.81227127082073</v>
      </c>
      <c r="G163" s="110">
        <v>134.85411873916121</v>
      </c>
      <c r="H163" s="110">
        <v>121.90046807798876</v>
      </c>
      <c r="I163" s="110">
        <v>150.18031538050701</v>
      </c>
      <c r="J163" s="110">
        <v>146.07705934971554</v>
      </c>
      <c r="K163" s="110">
        <v>143.93794744014414</v>
      </c>
      <c r="L163" s="110">
        <v>167.49991620823138</v>
      </c>
      <c r="M163" s="110">
        <v>137.51184491183264</v>
      </c>
      <c r="N163" s="110">
        <v>135.55962522017859</v>
      </c>
      <c r="O163" s="110">
        <v>128.82009642773332</v>
      </c>
      <c r="P163" s="110">
        <v>118.14302304537188</v>
      </c>
      <c r="Q163" s="110">
        <v>109.45451201565831</v>
      </c>
      <c r="R163" s="110">
        <v>111.59753587086593</v>
      </c>
      <c r="S163" s="110">
        <v>103.74238773776899</v>
      </c>
      <c r="T163" s="110">
        <v>123.06587840857536</v>
      </c>
      <c r="U163" s="110">
        <v>94.366783213619243</v>
      </c>
      <c r="V163" s="110">
        <v>83.77160546734342</v>
      </c>
      <c r="W163" s="110">
        <v>78.880986676347987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5.7873162337593945E-3</v>
      </c>
      <c r="D164" s="123">
        <f t="shared" si="58"/>
        <v>5.512031895576034E-3</v>
      </c>
      <c r="E164" s="123">
        <f t="shared" si="58"/>
        <v>9.2572888905015117E-3</v>
      </c>
      <c r="F164" s="123">
        <f t="shared" si="58"/>
        <v>1.3824563208291585E-2</v>
      </c>
      <c r="G164" s="123">
        <f t="shared" si="58"/>
        <v>2.2395203256015347E-2</v>
      </c>
      <c r="H164" s="123">
        <f t="shared" si="58"/>
        <v>2.851542410105444E-2</v>
      </c>
      <c r="I164" s="123">
        <f t="shared" si="58"/>
        <v>3.6643254180601041E-2</v>
      </c>
      <c r="J164" s="123">
        <f t="shared" si="58"/>
        <v>4.3404287825470379E-2</v>
      </c>
      <c r="K164" s="123">
        <f t="shared" si="58"/>
        <v>4.8028418525399443E-2</v>
      </c>
      <c r="L164" s="123">
        <f t="shared" si="58"/>
        <v>9.9813298680338725E-2</v>
      </c>
      <c r="M164" s="123">
        <f t="shared" si="58"/>
        <v>5.0880058071243385E-2</v>
      </c>
      <c r="N164" s="123">
        <f t="shared" si="58"/>
        <v>6.7166096654396337E-2</v>
      </c>
      <c r="O164" s="123">
        <f t="shared" si="58"/>
        <v>7.1645779219739247E-2</v>
      </c>
      <c r="P164" s="123">
        <f t="shared" si="58"/>
        <v>9.3004801424015446E-2</v>
      </c>
      <c r="Q164" s="123">
        <f t="shared" si="58"/>
        <v>9.2184701222477586E-2</v>
      </c>
      <c r="R164" s="123">
        <f t="shared" si="58"/>
        <v>0.10829237899958317</v>
      </c>
      <c r="S164" s="123">
        <f t="shared" si="58"/>
        <v>0.12099028447949989</v>
      </c>
      <c r="T164" s="123">
        <f t="shared" si="58"/>
        <v>0.17520101564858653</v>
      </c>
      <c r="U164" s="123">
        <f t="shared" si="58"/>
        <v>0.12814961302596953</v>
      </c>
      <c r="V164" s="123">
        <f t="shared" si="58"/>
        <v>0.14764806228345412</v>
      </c>
      <c r="W164" s="123">
        <f t="shared" si="58"/>
        <v>0.22434420195100593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5.7873162337593945E-3</v>
      </c>
      <c r="D165" s="99">
        <f>RES_hhdet_in_tesh!D165/RES_summary!D$21</f>
        <v>5.512031895576034E-3</v>
      </c>
      <c r="E165" s="99">
        <f>RES_hhdet_in_tesh!E165/RES_summary!E$21</f>
        <v>9.2572888905015117E-3</v>
      </c>
      <c r="F165" s="99">
        <f>RES_hhdet_in_tesh!F165/RES_summary!F$21</f>
        <v>1.3824563208291585E-2</v>
      </c>
      <c r="G165" s="99">
        <f>RES_hhdet_in_tesh!G165/RES_summary!G$21</f>
        <v>2.2395203256015347E-2</v>
      </c>
      <c r="H165" s="99">
        <f>RES_hhdet_in_tesh!H165/RES_summary!H$21</f>
        <v>2.851542410105444E-2</v>
      </c>
      <c r="I165" s="99">
        <f>RES_hhdet_in_tesh!I165/RES_summary!I$21</f>
        <v>3.6643254180601041E-2</v>
      </c>
      <c r="J165" s="99">
        <f>RES_hhdet_in_tesh!J165/RES_summary!J$21</f>
        <v>4.3404287825470379E-2</v>
      </c>
      <c r="K165" s="99">
        <f>RES_hhdet_in_tesh!K165/RES_summary!K$21</f>
        <v>4.8028418525399443E-2</v>
      </c>
      <c r="L165" s="99">
        <f>RES_hhdet_in_tesh!L165/RES_summary!L$21</f>
        <v>9.9813298680338725E-2</v>
      </c>
      <c r="M165" s="99">
        <f>RES_hhdet_in_tesh!M165/RES_summary!M$21</f>
        <v>5.0880058071243385E-2</v>
      </c>
      <c r="N165" s="99">
        <f>RES_hhdet_in_tesh!N165/RES_summary!N$21</f>
        <v>6.7166096654396337E-2</v>
      </c>
      <c r="O165" s="99">
        <f>RES_hhdet_in_tesh!O165/RES_summary!O$21</f>
        <v>7.1645779219739247E-2</v>
      </c>
      <c r="P165" s="99">
        <f>RES_hhdet_in_tesh!P165/RES_summary!P$21</f>
        <v>9.3004801424015446E-2</v>
      </c>
      <c r="Q165" s="99">
        <f>RES_hhdet_in_tesh!Q165/RES_summary!Q$21</f>
        <v>9.2184701222477586E-2</v>
      </c>
      <c r="R165" s="99">
        <f>RES_hhdet_in_tesh!R165/RES_summary!R$21</f>
        <v>0.10829237899958317</v>
      </c>
      <c r="S165" s="99">
        <f>RES_hhdet_in_tesh!S165/RES_summary!S$21</f>
        <v>0.12099028447949989</v>
      </c>
      <c r="T165" s="99">
        <f>RES_hhdet_in_tesh!T165/RES_summary!T$21</f>
        <v>0.17520101564858653</v>
      </c>
      <c r="U165" s="99">
        <f>RES_hhdet_in_tesh!U165/RES_summary!U$21</f>
        <v>0.12814961302596953</v>
      </c>
      <c r="V165" s="99">
        <f>RES_hhdet_in_tesh!V165/RES_summary!V$21</f>
        <v>0.14764806228345412</v>
      </c>
      <c r="W165" s="99">
        <f>RES_hhdet_in_tesh!W165/RES_summary!W$21</f>
        <v>0.22434420195100593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18.796350709650437</v>
      </c>
      <c r="D166" s="123">
        <v>18.423361895359022</v>
      </c>
      <c r="E166" s="123">
        <v>18.135339066567465</v>
      </c>
      <c r="F166" s="123">
        <v>17.860436674478148</v>
      </c>
      <c r="G166" s="123">
        <v>17.553431541386708</v>
      </c>
      <c r="H166" s="123">
        <v>17.764819051985086</v>
      </c>
      <c r="I166" s="123">
        <v>17.068669044896833</v>
      </c>
      <c r="J166" s="123">
        <v>16.588021934187708</v>
      </c>
      <c r="K166" s="123">
        <v>15.774066160914575</v>
      </c>
      <c r="L166" s="123">
        <v>16.558317552704601</v>
      </c>
      <c r="M166" s="123">
        <v>15.119139717878422</v>
      </c>
      <c r="N166" s="123">
        <v>15.58613646376253</v>
      </c>
      <c r="O166" s="123">
        <v>15.043461203123609</v>
      </c>
      <c r="P166" s="123">
        <v>13.91384986673798</v>
      </c>
      <c r="Q166" s="123">
        <v>13.96998964151496</v>
      </c>
      <c r="R166" s="123">
        <v>15.219416255299953</v>
      </c>
      <c r="S166" s="123">
        <v>15.186060104690807</v>
      </c>
      <c r="T166" s="123">
        <v>14.445655974888401</v>
      </c>
      <c r="U166" s="123">
        <v>15.448724047294105</v>
      </c>
      <c r="V166" s="123">
        <v>14.513274241975729</v>
      </c>
      <c r="W166" s="123">
        <v>15.487774137719398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18.796350709650437</v>
      </c>
      <c r="D171" s="102">
        <v>18.423361895359022</v>
      </c>
      <c r="E171" s="102">
        <v>18.135339066567465</v>
      </c>
      <c r="F171" s="102">
        <v>17.860436674478148</v>
      </c>
      <c r="G171" s="102">
        <v>17.553431541386708</v>
      </c>
      <c r="H171" s="102">
        <v>17.764819051985086</v>
      </c>
      <c r="I171" s="102">
        <v>17.068669044896833</v>
      </c>
      <c r="J171" s="102">
        <v>16.588021934187708</v>
      </c>
      <c r="K171" s="102">
        <v>15.774066160914575</v>
      </c>
      <c r="L171" s="102">
        <v>16.558317552704601</v>
      </c>
      <c r="M171" s="102">
        <v>15.119139717878422</v>
      </c>
      <c r="N171" s="102">
        <v>15.58613646376253</v>
      </c>
      <c r="O171" s="102">
        <v>15.043461203123609</v>
      </c>
      <c r="P171" s="102">
        <v>13.91384986673798</v>
      </c>
      <c r="Q171" s="102">
        <v>13.96998964151496</v>
      </c>
      <c r="R171" s="102">
        <v>15.219416255299953</v>
      </c>
      <c r="S171" s="102">
        <v>15.186060104690807</v>
      </c>
      <c r="T171" s="102">
        <v>14.445655974888401</v>
      </c>
      <c r="U171" s="102">
        <v>15.448724047294105</v>
      </c>
      <c r="V171" s="102">
        <v>14.513274241975729</v>
      </c>
      <c r="W171" s="102">
        <v>15.487774137719398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12.51381849050769</v>
      </c>
      <c r="D175" s="123">
        <v>11.239147996509935</v>
      </c>
      <c r="E175" s="123">
        <v>10.591720350025088</v>
      </c>
      <c r="F175" s="123">
        <v>10.597655258025984</v>
      </c>
      <c r="G175" s="123">
        <v>9.7634096886995163</v>
      </c>
      <c r="H175" s="123">
        <v>10.342004301157203</v>
      </c>
      <c r="I175" s="123">
        <v>8.8515774347713876</v>
      </c>
      <c r="J175" s="123">
        <v>8.6030445346650826</v>
      </c>
      <c r="K175" s="123">
        <v>7.8226889584605068</v>
      </c>
      <c r="L175" s="123">
        <v>8.6085637635778305</v>
      </c>
      <c r="M175" s="123">
        <v>8.0471867902379461</v>
      </c>
      <c r="N175" s="123">
        <v>8.0073831850899282</v>
      </c>
      <c r="O175" s="123">
        <v>7.5873863083878037</v>
      </c>
      <c r="P175" s="123">
        <v>7.2923937286854965</v>
      </c>
      <c r="Q175" s="123">
        <v>7.6027106055417368</v>
      </c>
      <c r="R175" s="123">
        <v>8.7266512209270335</v>
      </c>
      <c r="S175" s="123">
        <v>8.5057991571690028</v>
      </c>
      <c r="T175" s="123">
        <v>8.0242070199170517</v>
      </c>
      <c r="U175" s="123">
        <v>8.6119758297423754</v>
      </c>
      <c r="V175" s="123">
        <v>7.9565839184281399</v>
      </c>
      <c r="W175" s="123">
        <v>8.6097122472155636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14.861811634816412</v>
      </c>
      <c r="D176" s="99">
        <v>0</v>
      </c>
      <c r="E176" s="99">
        <v>10.898620606594989</v>
      </c>
      <c r="F176" s="99">
        <v>11.631711757451663</v>
      </c>
      <c r="G176" s="99">
        <v>9.4446482091272177</v>
      </c>
      <c r="H176" s="99">
        <v>10.120339879748569</v>
      </c>
      <c r="I176" s="99">
        <v>6.7957793372120721</v>
      </c>
      <c r="J176" s="99">
        <v>8.9965396398289528</v>
      </c>
      <c r="K176" s="99">
        <v>7.7961099473548794</v>
      </c>
      <c r="L176" s="99">
        <v>9.2100339228305987</v>
      </c>
      <c r="M176" s="99">
        <v>8.9401823778981502</v>
      </c>
      <c r="N176" s="99">
        <v>7.0041969327628948</v>
      </c>
      <c r="O176" s="99">
        <v>6.5756212970823666</v>
      </c>
      <c r="P176" s="99">
        <v>7.3346846133865506</v>
      </c>
      <c r="Q176" s="99">
        <v>7.6349976285746912</v>
      </c>
      <c r="R176" s="99">
        <v>9.5484422441110652</v>
      </c>
      <c r="S176" s="99">
        <v>9.4883628737506047</v>
      </c>
      <c r="T176" s="99">
        <v>8.2397522089251165</v>
      </c>
      <c r="U176" s="99">
        <v>9.8192504587194716</v>
      </c>
      <c r="V176" s="99">
        <v>7.3726932157396279</v>
      </c>
      <c r="W176" s="99">
        <v>7.811085378971736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12.361790157422952</v>
      </c>
      <c r="D177" s="110">
        <v>11.239147996509935</v>
      </c>
      <c r="E177" s="110">
        <v>10.556700611204871</v>
      </c>
      <c r="F177" s="110">
        <v>10.485119335090543</v>
      </c>
      <c r="G177" s="110">
        <v>9.7994356642162721</v>
      </c>
      <c r="H177" s="110">
        <v>10.365881976712888</v>
      </c>
      <c r="I177" s="110">
        <v>9.1001855768018149</v>
      </c>
      <c r="J177" s="110">
        <v>8.532531000782333</v>
      </c>
      <c r="K177" s="110">
        <v>7.8279922822726622</v>
      </c>
      <c r="L177" s="110">
        <v>8.4970717340578084</v>
      </c>
      <c r="M177" s="110">
        <v>7.9218540761803755</v>
      </c>
      <c r="N177" s="110">
        <v>8.0982758992269428</v>
      </c>
      <c r="O177" s="110">
        <v>7.7832117944469204</v>
      </c>
      <c r="P177" s="110">
        <v>7.2719453888300398</v>
      </c>
      <c r="Q177" s="110">
        <v>7.5868775461698075</v>
      </c>
      <c r="R177" s="110">
        <v>8.4386655021038077</v>
      </c>
      <c r="S177" s="110">
        <v>8.3443727101087113</v>
      </c>
      <c r="T177" s="110">
        <v>7.9913656338510233</v>
      </c>
      <c r="U177" s="110">
        <v>8.5357527879943298</v>
      </c>
      <c r="V177" s="110">
        <v>7.9597820678168869</v>
      </c>
      <c r="W177" s="110">
        <v>8.613348981588258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87.386053374504286</v>
      </c>
      <c r="D3" s="118">
        <f t="shared" si="0"/>
        <v>101.29734396247594</v>
      </c>
      <c r="E3" s="118">
        <f t="shared" si="0"/>
        <v>76.694756351507124</v>
      </c>
      <c r="F3" s="118">
        <f t="shared" si="0"/>
        <v>105.97221168847298</v>
      </c>
      <c r="G3" s="118">
        <f t="shared" si="0"/>
        <v>94.562150499132244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82.122252449219602</v>
      </c>
      <c r="M3" s="118">
        <f t="shared" si="0"/>
        <v>90.18112166056352</v>
      </c>
      <c r="N3" s="118">
        <f t="shared" si="0"/>
        <v>82.798063973511674</v>
      </c>
      <c r="O3" s="118">
        <f t="shared" si="0"/>
        <v>86.649209701631136</v>
      </c>
      <c r="P3" s="118">
        <f t="shared" si="0"/>
        <v>86.404039212456183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51.586395398979477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77.446534649700581</v>
      </c>
      <c r="D4" s="123">
        <f t="shared" si="3"/>
        <v>91.800048052910981</v>
      </c>
      <c r="E4" s="123">
        <f t="shared" si="3"/>
        <v>67.512290779803735</v>
      </c>
      <c r="F4" s="123">
        <f t="shared" si="3"/>
        <v>93.912409664242105</v>
      </c>
      <c r="G4" s="123">
        <f t="shared" si="3"/>
        <v>86.259102378754505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70.807503100627429</v>
      </c>
      <c r="M4" s="123">
        <f t="shared" si="3"/>
        <v>81.067258271068482</v>
      </c>
      <c r="N4" s="123">
        <f t="shared" si="3"/>
        <v>72.679653336082978</v>
      </c>
      <c r="O4" s="123">
        <f t="shared" si="3"/>
        <v>74.827006609045597</v>
      </c>
      <c r="P4" s="123">
        <f t="shared" si="3"/>
        <v>72.339037994823428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46.02857166720878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77.446534649700581</v>
      </c>
      <c r="D5" s="99">
        <v>91.800048052910981</v>
      </c>
      <c r="E5" s="99">
        <v>67.512290779803735</v>
      </c>
      <c r="F5" s="99">
        <v>93.912409664242105</v>
      </c>
      <c r="G5" s="99">
        <v>86.259102378754505</v>
      </c>
      <c r="H5" s="99">
        <v>0</v>
      </c>
      <c r="I5" s="99">
        <v>0</v>
      </c>
      <c r="J5" s="99">
        <v>0</v>
      </c>
      <c r="K5" s="99">
        <v>0</v>
      </c>
      <c r="L5" s="99">
        <v>70.807503100627429</v>
      </c>
      <c r="M5" s="99">
        <v>81.067258271068482</v>
      </c>
      <c r="N5" s="99">
        <v>72.679653336082978</v>
      </c>
      <c r="O5" s="99">
        <v>74.827006609045597</v>
      </c>
      <c r="P5" s="99">
        <v>72.339037994823428</v>
      </c>
      <c r="Q5" s="99">
        <v>0</v>
      </c>
      <c r="R5" s="99">
        <v>0</v>
      </c>
      <c r="S5" s="99">
        <v>0</v>
      </c>
      <c r="T5" s="99">
        <v>0</v>
      </c>
      <c r="U5" s="99">
        <v>46.02857166720878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9.4482928808720814</v>
      </c>
      <c r="D9" s="123">
        <v>9.1366239814021082</v>
      </c>
      <c r="E9" s="123">
        <v>8.3801094536065239</v>
      </c>
      <c r="F9" s="123">
        <v>11.034707528196023</v>
      </c>
      <c r="G9" s="123">
        <v>7.1292582400196478</v>
      </c>
      <c r="H9" s="123">
        <v>0</v>
      </c>
      <c r="I9" s="123">
        <v>0</v>
      </c>
      <c r="J9" s="123">
        <v>0</v>
      </c>
      <c r="K9" s="123">
        <v>0</v>
      </c>
      <c r="L9" s="123">
        <v>7.8133091677352704</v>
      </c>
      <c r="M9" s="123">
        <v>7.3472426782751121</v>
      </c>
      <c r="N9" s="123">
        <v>8.4705699849395284</v>
      </c>
      <c r="O9" s="123">
        <v>9.4558842947033224</v>
      </c>
      <c r="P9" s="123">
        <v>8.7790963732394172</v>
      </c>
      <c r="Q9" s="123">
        <v>0</v>
      </c>
      <c r="R9" s="123">
        <v>0</v>
      </c>
      <c r="S9" s="123">
        <v>0</v>
      </c>
      <c r="T9" s="123">
        <v>0</v>
      </c>
      <c r="U9" s="123">
        <v>5.5578237317706938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9.4482928808720814</v>
      </c>
      <c r="D10" s="99">
        <v>11.924637916903489</v>
      </c>
      <c r="E10" s="99">
        <v>8.3801094536065239</v>
      </c>
      <c r="F10" s="99">
        <v>12.163577863561347</v>
      </c>
      <c r="G10" s="99">
        <v>12.083488542406183</v>
      </c>
      <c r="H10" s="99">
        <v>0</v>
      </c>
      <c r="I10" s="99">
        <v>0</v>
      </c>
      <c r="J10" s="99">
        <v>0</v>
      </c>
      <c r="K10" s="99">
        <v>0</v>
      </c>
      <c r="L10" s="99">
        <v>7.8133091677352704</v>
      </c>
      <c r="M10" s="99">
        <v>9.9727116685728667</v>
      </c>
      <c r="N10" s="99">
        <v>9.2687087981101222</v>
      </c>
      <c r="O10" s="99">
        <v>9.6377282234476169</v>
      </c>
      <c r="P10" s="99">
        <v>8.7790963732394172</v>
      </c>
      <c r="Q10" s="99">
        <v>0</v>
      </c>
      <c r="R10" s="99">
        <v>0</v>
      </c>
      <c r="S10" s="99">
        <v>0</v>
      </c>
      <c r="T10" s="99">
        <v>0</v>
      </c>
      <c r="U10" s="99">
        <v>7.4104316423609244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0.49122584393162388</v>
      </c>
      <c r="D19" s="123">
        <v>0.36067192816285032</v>
      </c>
      <c r="E19" s="123">
        <v>0.8023561180968688</v>
      </c>
      <c r="F19" s="123">
        <v>1.0250944960348485</v>
      </c>
      <c r="G19" s="123">
        <v>1.1737898803580917</v>
      </c>
      <c r="H19" s="123">
        <v>0</v>
      </c>
      <c r="I19" s="123">
        <v>0</v>
      </c>
      <c r="J19" s="123">
        <v>0</v>
      </c>
      <c r="K19" s="123">
        <v>0</v>
      </c>
      <c r="L19" s="123">
        <v>3.5014401808569091</v>
      </c>
      <c r="M19" s="123">
        <v>1.7666207112199337</v>
      </c>
      <c r="N19" s="123">
        <v>1.6478406524891687</v>
      </c>
      <c r="O19" s="123">
        <v>2.3663187978822164</v>
      </c>
      <c r="P19" s="123">
        <v>5.2859048443933503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7.1132519165451038</v>
      </c>
      <c r="E20" s="99">
        <v>5.3461039993105661</v>
      </c>
      <c r="F20" s="99">
        <v>7.963189260119262</v>
      </c>
      <c r="G20" s="99">
        <v>6.801658972139748</v>
      </c>
      <c r="H20" s="99">
        <v>0</v>
      </c>
      <c r="I20" s="99">
        <v>0</v>
      </c>
      <c r="J20" s="99">
        <v>0</v>
      </c>
      <c r="K20" s="99">
        <v>0</v>
      </c>
      <c r="L20" s="99">
        <v>4.8151967962692979</v>
      </c>
      <c r="M20" s="99">
        <v>5.9742124451845733</v>
      </c>
      <c r="N20" s="99">
        <v>5.7313348281282632</v>
      </c>
      <c r="O20" s="99">
        <v>5.6671448548593846</v>
      </c>
      <c r="P20" s="99">
        <v>5.2859048443933503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5.8947101271794864</v>
      </c>
      <c r="D21" s="99">
        <v>0</v>
      </c>
      <c r="E21" s="99">
        <v>4.3083272641880423</v>
      </c>
      <c r="F21" s="99">
        <v>4.590525184797027</v>
      </c>
      <c r="G21" s="99">
        <v>3.7213178569724774</v>
      </c>
      <c r="H21" s="99">
        <v>0</v>
      </c>
      <c r="I21" s="99">
        <v>0</v>
      </c>
      <c r="J21" s="99">
        <v>0</v>
      </c>
      <c r="K21" s="99">
        <v>0</v>
      </c>
      <c r="L21" s="99">
        <v>3.6013659309272996</v>
      </c>
      <c r="M21" s="99">
        <v>3.493197390564954</v>
      </c>
      <c r="N21" s="99">
        <v>2.7367498127351002</v>
      </c>
      <c r="O21" s="99">
        <v>2.5692924579589764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0</v>
      </c>
      <c r="O24" s="118">
        <f t="shared" si="7"/>
        <v>0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0</v>
      </c>
      <c r="O25" s="123">
        <f t="shared" si="10"/>
        <v>0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87.703590064617885</v>
      </c>
      <c r="K43" s="118">
        <f t="shared" si="14"/>
        <v>71.525671818404646</v>
      </c>
      <c r="L43" s="118">
        <f t="shared" si="14"/>
        <v>61.802520172822462</v>
      </c>
      <c r="M43" s="118">
        <f t="shared" si="14"/>
        <v>75.357030203497345</v>
      </c>
      <c r="N43" s="118">
        <f t="shared" si="14"/>
        <v>73.889648149099102</v>
      </c>
      <c r="O43" s="118">
        <f t="shared" si="14"/>
        <v>59.08566567072161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78.740516382731485</v>
      </c>
      <c r="K44" s="123">
        <f t="shared" si="17"/>
        <v>63.932578389705156</v>
      </c>
      <c r="L44" s="123">
        <f t="shared" si="17"/>
        <v>55.29965806106707</v>
      </c>
      <c r="M44" s="123">
        <f t="shared" si="17"/>
        <v>67.480711769378871</v>
      </c>
      <c r="N44" s="123">
        <f t="shared" si="17"/>
        <v>66.245708987713158</v>
      </c>
      <c r="O44" s="123">
        <f t="shared" si="17"/>
        <v>52.748909113522188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78.740516382731485</v>
      </c>
      <c r="K45" s="99">
        <v>63.932578389705156</v>
      </c>
      <c r="L45" s="99">
        <v>55.29965806106707</v>
      </c>
      <c r="M45" s="99">
        <v>67.480711769378871</v>
      </c>
      <c r="N45" s="99">
        <v>66.245708987713158</v>
      </c>
      <c r="O45" s="99">
        <v>52.748909113522188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8.422741730711321</v>
      </c>
      <c r="K49" s="123">
        <v>7.094679202719699</v>
      </c>
      <c r="L49" s="123">
        <v>5.9306824778697464</v>
      </c>
      <c r="M49" s="123">
        <v>7.4445749364082054</v>
      </c>
      <c r="N49" s="123">
        <v>7.4173293042804849</v>
      </c>
      <c r="O49" s="123">
        <v>5.9230569241382307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9.2566765555342219</v>
      </c>
      <c r="K50" s="99">
        <v>7.094679202719699</v>
      </c>
      <c r="L50" s="99">
        <v>6.1610002440006104</v>
      </c>
      <c r="M50" s="99">
        <v>7.7493236180155591</v>
      </c>
      <c r="N50" s="99">
        <v>7.7120576210068617</v>
      </c>
      <c r="O50" s="99">
        <v>6.1851390889231084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0.54033195117507438</v>
      </c>
      <c r="K58" s="123">
        <v>0.49841422597978391</v>
      </c>
      <c r="L58" s="123">
        <v>0.57217963388564574</v>
      </c>
      <c r="M58" s="123">
        <v>0.4317434977102752</v>
      </c>
      <c r="N58" s="123">
        <v>0.2266098571054542</v>
      </c>
      <c r="O58" s="123">
        <v>0.41369963306119112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3.5280497988490147</v>
      </c>
      <c r="K59" s="99">
        <v>3.0527871341261767</v>
      </c>
      <c r="L59" s="99">
        <v>3.6013659309272996</v>
      </c>
      <c r="M59" s="99">
        <v>3.493197390564954</v>
      </c>
      <c r="N59" s="99">
        <v>2.7367498127351007</v>
      </c>
      <c r="O59" s="99">
        <v>2.569292457958976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63.524101960152251</v>
      </c>
      <c r="D62" s="118">
        <f t="shared" si="21"/>
        <v>56.824608290346937</v>
      </c>
      <c r="E62" s="118">
        <f t="shared" si="21"/>
        <v>55.641450341353014</v>
      </c>
      <c r="F62" s="118">
        <f t="shared" si="21"/>
        <v>53.435431150922071</v>
      </c>
      <c r="G62" s="118">
        <f t="shared" si="21"/>
        <v>56.09144626254075</v>
      </c>
      <c r="H62" s="118">
        <f t="shared" si="21"/>
        <v>52.652979606261184</v>
      </c>
      <c r="I62" s="118">
        <f t="shared" si="21"/>
        <v>53.159175482668772</v>
      </c>
      <c r="J62" s="118">
        <f t="shared" si="21"/>
        <v>51.085016445573977</v>
      </c>
      <c r="K62" s="118">
        <f t="shared" si="21"/>
        <v>50.034984246242438</v>
      </c>
      <c r="L62" s="118">
        <f t="shared" si="21"/>
        <v>52.28720762434169</v>
      </c>
      <c r="M62" s="118">
        <f t="shared" si="21"/>
        <v>46.551178237113341</v>
      </c>
      <c r="N62" s="118">
        <f t="shared" si="21"/>
        <v>47.169085240067943</v>
      </c>
      <c r="O62" s="118">
        <f t="shared" si="21"/>
        <v>41.926604326337305</v>
      </c>
      <c r="P62" s="118">
        <f t="shared" si="21"/>
        <v>38.21188640535366</v>
      </c>
      <c r="Q62" s="118">
        <f t="shared" si="21"/>
        <v>33.706573278393584</v>
      </c>
      <c r="R62" s="118">
        <f t="shared" ref="R62:V62" si="22">R63+R66+R68+R77</f>
        <v>37.08096669779831</v>
      </c>
      <c r="S62" s="118">
        <f t="shared" si="22"/>
        <v>32.931109378915991</v>
      </c>
      <c r="T62" s="118">
        <f t="shared" si="22"/>
        <v>31.716238187212628</v>
      </c>
      <c r="U62" s="118">
        <f t="shared" si="22"/>
        <v>30.936858027708741</v>
      </c>
      <c r="V62" s="118">
        <f t="shared" si="22"/>
        <v>27.56319876329696</v>
      </c>
      <c r="W62" s="118">
        <f t="shared" ref="W62" si="23">W63+W66+W68+W77</f>
        <v>25.167615298768769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53.789948696953189</v>
      </c>
      <c r="D63" s="123">
        <f t="shared" si="24"/>
        <v>47.851031810866601</v>
      </c>
      <c r="E63" s="123">
        <f t="shared" si="24"/>
        <v>46.636733500505073</v>
      </c>
      <c r="F63" s="123">
        <f t="shared" si="24"/>
        <v>44.473145138153043</v>
      </c>
      <c r="G63" s="123">
        <f t="shared" si="24"/>
        <v>46.533772576292009</v>
      </c>
      <c r="H63" s="123">
        <f t="shared" si="24"/>
        <v>43.33382452538762</v>
      </c>
      <c r="I63" s="123">
        <f t="shared" si="24"/>
        <v>45.309427401529753</v>
      </c>
      <c r="J63" s="123">
        <f t="shared" si="24"/>
        <v>43.409441520502867</v>
      </c>
      <c r="K63" s="123">
        <f t="shared" si="24"/>
        <v>43.392582403791593</v>
      </c>
      <c r="L63" s="123">
        <f t="shared" si="24"/>
        <v>44.507299724793313</v>
      </c>
      <c r="M63" s="123">
        <f t="shared" si="24"/>
        <v>39.509854413532082</v>
      </c>
      <c r="N63" s="123">
        <f t="shared" si="24"/>
        <v>39.896489256071675</v>
      </c>
      <c r="O63" s="123">
        <f t="shared" si="24"/>
        <v>35.566943777734593</v>
      </c>
      <c r="P63" s="123">
        <f t="shared" si="24"/>
        <v>32.446107802911179</v>
      </c>
      <c r="Q63" s="123">
        <f t="shared" si="24"/>
        <v>28.269461683285847</v>
      </c>
      <c r="R63" s="123">
        <f t="shared" ref="R63:V63" si="25">SUM(R64:R65)</f>
        <v>30.665064754174498</v>
      </c>
      <c r="S63" s="123">
        <f t="shared" si="25"/>
        <v>27.032366251361232</v>
      </c>
      <c r="T63" s="123">
        <f t="shared" si="25"/>
        <v>25.884183050612695</v>
      </c>
      <c r="U63" s="123">
        <f t="shared" si="25"/>
        <v>24.70370251374338</v>
      </c>
      <c r="V63" s="123">
        <f t="shared" si="25"/>
        <v>21.853497590275918</v>
      </c>
      <c r="W63" s="123">
        <f t="shared" ref="W63" si="26">SUM(W64:W65)</f>
        <v>19.203874625585943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53.789948696953189</v>
      </c>
      <c r="D64" s="99">
        <v>47.851031810866601</v>
      </c>
      <c r="E64" s="99">
        <v>46.636733500505073</v>
      </c>
      <c r="F64" s="99">
        <v>44.473145138153043</v>
      </c>
      <c r="G64" s="99">
        <v>46.533772576292009</v>
      </c>
      <c r="H64" s="99">
        <v>43.33382452538762</v>
      </c>
      <c r="I64" s="99">
        <v>45.309427401529753</v>
      </c>
      <c r="J64" s="99">
        <v>43.409441520502867</v>
      </c>
      <c r="K64" s="99">
        <v>43.392582403791593</v>
      </c>
      <c r="L64" s="99">
        <v>44.507299724793313</v>
      </c>
      <c r="M64" s="99">
        <v>39.509854413532082</v>
      </c>
      <c r="N64" s="99">
        <v>39.896489256071675</v>
      </c>
      <c r="O64" s="99">
        <v>35.566943777734593</v>
      </c>
      <c r="P64" s="99">
        <v>32.446107802911179</v>
      </c>
      <c r="Q64" s="99">
        <v>28.269461683285847</v>
      </c>
      <c r="R64" s="99">
        <v>30.665064754174498</v>
      </c>
      <c r="S64" s="99">
        <v>27.032366251361232</v>
      </c>
      <c r="T64" s="99">
        <v>25.884183050612695</v>
      </c>
      <c r="U64" s="99">
        <v>24.70370251374338</v>
      </c>
      <c r="V64" s="99">
        <v>21.853497590275918</v>
      </c>
      <c r="W64" s="99">
        <v>19.203874625585943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6.2093073574694424</v>
      </c>
      <c r="D68" s="123">
        <v>5.8434203548324444</v>
      </c>
      <c r="E68" s="123">
        <v>5.6744830846544918</v>
      </c>
      <c r="F68" s="123">
        <v>5.6270289036614836</v>
      </c>
      <c r="G68" s="123">
        <v>6.2962002480875681</v>
      </c>
      <c r="H68" s="123">
        <v>6.1055895455953308</v>
      </c>
      <c r="I68" s="123">
        <v>5.2170172337990888</v>
      </c>
      <c r="J68" s="123">
        <v>5.0194882896685558</v>
      </c>
      <c r="K68" s="123">
        <v>4.6482135987331983</v>
      </c>
      <c r="L68" s="123">
        <v>4.7926541902567612</v>
      </c>
      <c r="M68" s="123">
        <v>4.3595235725216295</v>
      </c>
      <c r="N68" s="123">
        <v>4.4592458391754386</v>
      </c>
      <c r="O68" s="123">
        <v>3.980038462654091</v>
      </c>
      <c r="P68" s="123">
        <v>3.570938481357846</v>
      </c>
      <c r="Q68" s="123">
        <v>3.2427345142148831</v>
      </c>
      <c r="R68" s="123">
        <v>3.6867517868978421</v>
      </c>
      <c r="S68" s="123">
        <v>3.3490574429712368</v>
      </c>
      <c r="T68" s="123">
        <v>3.2748527117972523</v>
      </c>
      <c r="U68" s="123">
        <v>3.4287044418054808</v>
      </c>
      <c r="V68" s="123">
        <v>3.2381281514243989</v>
      </c>
      <c r="W68" s="123">
        <v>3.3548283703983759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6.7254056313370318</v>
      </c>
      <c r="D69" s="99">
        <v>6.3182806996946743</v>
      </c>
      <c r="E69" s="99">
        <v>5.9864821546011306</v>
      </c>
      <c r="F69" s="99">
        <v>5.9141694732310413</v>
      </c>
      <c r="G69" s="99">
        <v>6.581567597461321</v>
      </c>
      <c r="H69" s="99">
        <v>6.4539565166653352</v>
      </c>
      <c r="I69" s="99">
        <v>5.4683826096094093</v>
      </c>
      <c r="J69" s="99">
        <v>5.2611833405898283</v>
      </c>
      <c r="K69" s="99">
        <v>4.9383568679534875</v>
      </c>
      <c r="L69" s="99">
        <v>5.0624976330374363</v>
      </c>
      <c r="M69" s="99">
        <v>4.6210949868729267</v>
      </c>
      <c r="N69" s="99">
        <v>4.7212119785525859</v>
      </c>
      <c r="O69" s="99">
        <v>4.2472696165751511</v>
      </c>
      <c r="P69" s="99">
        <v>3.9011808473952612</v>
      </c>
      <c r="Q69" s="99">
        <v>3.5047021496427231</v>
      </c>
      <c r="R69" s="99">
        <v>3.9238018171890738</v>
      </c>
      <c r="S69" s="99">
        <v>3.5887204756002187</v>
      </c>
      <c r="T69" s="99">
        <v>3.4611849393585929</v>
      </c>
      <c r="U69" s="99">
        <v>3.6066705294991941</v>
      </c>
      <c r="V69" s="99">
        <v>3.3967735154027312</v>
      </c>
      <c r="W69" s="99">
        <v>3.5335301656965852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3.5248459057296238</v>
      </c>
      <c r="D77" s="123">
        <v>3.1301561246478915</v>
      </c>
      <c r="E77" s="123">
        <v>3.3302337561934534</v>
      </c>
      <c r="F77" s="123">
        <v>3.3352571091075465</v>
      </c>
      <c r="G77" s="123">
        <v>3.2614734381611781</v>
      </c>
      <c r="H77" s="123">
        <v>3.2135655352782337</v>
      </c>
      <c r="I77" s="123">
        <v>2.6327308473399302</v>
      </c>
      <c r="J77" s="123">
        <v>2.6560866354025543</v>
      </c>
      <c r="K77" s="123">
        <v>1.9941882437176417</v>
      </c>
      <c r="L77" s="123">
        <v>2.9872537092916178</v>
      </c>
      <c r="M77" s="123">
        <v>2.6818002510596268</v>
      </c>
      <c r="N77" s="123">
        <v>2.813350144820828</v>
      </c>
      <c r="O77" s="123">
        <v>2.3796220859486201</v>
      </c>
      <c r="P77" s="123">
        <v>2.1948401210846313</v>
      </c>
      <c r="Q77" s="123">
        <v>2.1943770808928531</v>
      </c>
      <c r="R77" s="123">
        <v>2.7291501567259737</v>
      </c>
      <c r="S77" s="123">
        <v>2.5496856845835199</v>
      </c>
      <c r="T77" s="123">
        <v>2.557202424802683</v>
      </c>
      <c r="U77" s="123">
        <v>2.8044510721598823</v>
      </c>
      <c r="V77" s="123">
        <v>2.4715730215966456</v>
      </c>
      <c r="W77" s="123">
        <v>2.6089123027844501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4.5366072305223861</v>
      </c>
      <c r="D78" s="99">
        <v>3.6303747789499763</v>
      </c>
      <c r="E78" s="99">
        <v>3.6470217472701192</v>
      </c>
      <c r="F78" s="99">
        <v>3.6186264471795555</v>
      </c>
      <c r="G78" s="99">
        <v>3.5711536591169493</v>
      </c>
      <c r="H78" s="99">
        <v>3.6489518336062523</v>
      </c>
      <c r="I78" s="99">
        <v>3.1719317314346287</v>
      </c>
      <c r="J78" s="99">
        <v>3.1495813312798768</v>
      </c>
      <c r="K78" s="99">
        <v>2.5946224575047006</v>
      </c>
      <c r="L78" s="99">
        <v>3.0617576616611242</v>
      </c>
      <c r="M78" s="99">
        <v>2.8320879363618472</v>
      </c>
      <c r="N78" s="99">
        <v>2.8413785397879092</v>
      </c>
      <c r="O78" s="99">
        <v>2.6295528079935195</v>
      </c>
      <c r="P78" s="99">
        <v>2.609856926670719</v>
      </c>
      <c r="Q78" s="99">
        <v>2.6079631573636548</v>
      </c>
      <c r="R78" s="99">
        <v>3.1239953568346452</v>
      </c>
      <c r="S78" s="99">
        <v>2.8765044954254386</v>
      </c>
      <c r="T78" s="99">
        <v>2.7005969532962917</v>
      </c>
      <c r="U78" s="99">
        <v>2.9913242000971412</v>
      </c>
      <c r="V78" s="99">
        <v>2.6503735184289012</v>
      </c>
      <c r="W78" s="99">
        <v>2.8894824085357276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0.21316882428775641</v>
      </c>
      <c r="D81" s="118">
        <f t="shared" si="28"/>
        <v>0</v>
      </c>
      <c r="E81" s="118">
        <f t="shared" si="28"/>
        <v>0.23350604866632332</v>
      </c>
      <c r="F81" s="118">
        <f t="shared" si="28"/>
        <v>0.25400794615549621</v>
      </c>
      <c r="G81" s="118">
        <f t="shared" si="28"/>
        <v>0.20531408866055045</v>
      </c>
      <c r="H81" s="118">
        <f t="shared" si="28"/>
        <v>0.20221230452228256</v>
      </c>
      <c r="I81" s="118">
        <f t="shared" si="28"/>
        <v>0.12129468272786352</v>
      </c>
      <c r="J81" s="118">
        <f t="shared" si="28"/>
        <v>0.19655455984104753</v>
      </c>
      <c r="K81" s="118">
        <f t="shared" si="28"/>
        <v>0.23698563549649679</v>
      </c>
      <c r="L81" s="118">
        <f t="shared" si="28"/>
        <v>0.1965520436318226</v>
      </c>
      <c r="M81" s="118">
        <f t="shared" si="28"/>
        <v>0.18319081431240375</v>
      </c>
      <c r="N81" s="118">
        <f t="shared" si="28"/>
        <v>9.0388067209599632E-2</v>
      </c>
      <c r="O81" s="118">
        <f t="shared" si="28"/>
        <v>0.21526006061479039</v>
      </c>
      <c r="P81" s="118">
        <f t="shared" si="28"/>
        <v>0.59855174709982562</v>
      </c>
      <c r="Q81" s="118">
        <f t="shared" si="28"/>
        <v>0.65423999990602033</v>
      </c>
      <c r="R81" s="118">
        <f t="shared" ref="R81:V81" si="29">R82+R85+R87+R100</f>
        <v>0.57512725420567878</v>
      </c>
      <c r="S81" s="118">
        <f t="shared" si="29"/>
        <v>0.27085346594566223</v>
      </c>
      <c r="T81" s="118">
        <f t="shared" si="29"/>
        <v>0.16802222632335051</v>
      </c>
      <c r="U81" s="118">
        <f t="shared" si="29"/>
        <v>0.12289193470777172</v>
      </c>
      <c r="V81" s="118">
        <f t="shared" si="29"/>
        <v>8.5739093981709816E-3</v>
      </c>
      <c r="W81" s="118">
        <f t="shared" ref="W81" si="30">W82+W85+W87+W100</f>
        <v>7.488091319110041E-3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0.21316882428775641</v>
      </c>
      <c r="D100" s="123">
        <v>0</v>
      </c>
      <c r="E100" s="123">
        <v>0.23350604866632332</v>
      </c>
      <c r="F100" s="123">
        <v>0.25400794615549621</v>
      </c>
      <c r="G100" s="123">
        <v>0.20531408866055045</v>
      </c>
      <c r="H100" s="123">
        <v>0.20221230452228256</v>
      </c>
      <c r="I100" s="123">
        <v>0.12129468272786352</v>
      </c>
      <c r="J100" s="123">
        <v>0.19655455984104753</v>
      </c>
      <c r="K100" s="123">
        <v>0.23698563549649679</v>
      </c>
      <c r="L100" s="123">
        <v>0.1965520436318226</v>
      </c>
      <c r="M100" s="123">
        <v>0.18319081431240375</v>
      </c>
      <c r="N100" s="123">
        <v>9.0388067209599632E-2</v>
      </c>
      <c r="O100" s="123">
        <v>0.21526006061479039</v>
      </c>
      <c r="P100" s="123">
        <v>0.59855174709982562</v>
      </c>
      <c r="Q100" s="123">
        <v>0.65423999990602033</v>
      </c>
      <c r="R100" s="123">
        <v>0.57512725420567878</v>
      </c>
      <c r="S100" s="123">
        <v>0.27085346594566223</v>
      </c>
      <c r="T100" s="123">
        <v>0.16802222632335051</v>
      </c>
      <c r="U100" s="123">
        <v>0.12289193470777172</v>
      </c>
      <c r="V100" s="123">
        <v>8.5739093981709816E-3</v>
      </c>
      <c r="W100" s="123">
        <v>7.488091319110041E-3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5.8947101271794864</v>
      </c>
      <c r="D102" s="99">
        <v>0</v>
      </c>
      <c r="E102" s="99">
        <v>4.3083272641880432</v>
      </c>
      <c r="F102" s="99">
        <v>4.5905251847970279</v>
      </c>
      <c r="G102" s="99">
        <v>3.7213178569724774</v>
      </c>
      <c r="H102" s="99">
        <v>3.9811443783961447</v>
      </c>
      <c r="I102" s="99">
        <v>2.6691039825525595</v>
      </c>
      <c r="J102" s="99">
        <v>3.5280497988490152</v>
      </c>
      <c r="K102" s="99">
        <v>3.0527871341261772</v>
      </c>
      <c r="L102" s="99">
        <v>3.6013659309272996</v>
      </c>
      <c r="M102" s="99">
        <v>3.493197390564954</v>
      </c>
      <c r="N102" s="99">
        <v>2.7367498127350998</v>
      </c>
      <c r="O102" s="99">
        <v>2.5692924579589755</v>
      </c>
      <c r="P102" s="99">
        <v>2.8658812615993265</v>
      </c>
      <c r="Q102" s="99">
        <v>2.9832225636740328</v>
      </c>
      <c r="R102" s="99">
        <v>3.7130840104102374</v>
      </c>
      <c r="S102" s="99">
        <v>3.6611916776103306</v>
      </c>
      <c r="T102" s="99">
        <v>3.1509768176505668</v>
      </c>
      <c r="U102" s="99">
        <v>3.7205450421501132</v>
      </c>
      <c r="V102" s="99">
        <v>2.7698770832208837</v>
      </c>
      <c r="W102" s="99">
        <v>2.9117443094359392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0.36282862736975002</v>
      </c>
      <c r="D124" s="118">
        <f t="shared" si="42"/>
        <v>0</v>
      </c>
      <c r="E124" s="118">
        <f t="shared" si="42"/>
        <v>0.4432416114040284</v>
      </c>
      <c r="F124" s="118">
        <f t="shared" si="42"/>
        <v>0.4462413506105371</v>
      </c>
      <c r="G124" s="118">
        <f t="shared" si="42"/>
        <v>0.37680487599610052</v>
      </c>
      <c r="H124" s="118">
        <f t="shared" si="42"/>
        <v>0.38586327873963122</v>
      </c>
      <c r="I124" s="118">
        <f t="shared" si="42"/>
        <v>0.28847458773441254</v>
      </c>
      <c r="J124" s="118">
        <f t="shared" si="42"/>
        <v>0.53707710582130874</v>
      </c>
      <c r="K124" s="118">
        <f t="shared" si="42"/>
        <v>0.50708010465566489</v>
      </c>
      <c r="L124" s="118">
        <f t="shared" si="42"/>
        <v>0.5638526125587503</v>
      </c>
      <c r="M124" s="118">
        <f t="shared" si="42"/>
        <v>0.4285482599557156</v>
      </c>
      <c r="N124" s="118">
        <f t="shared" si="42"/>
        <v>0.22451250041369145</v>
      </c>
      <c r="O124" s="118">
        <f t="shared" si="42"/>
        <v>0.41375421974505261</v>
      </c>
      <c r="P124" s="118">
        <f t="shared" si="42"/>
        <v>0.9345264983476067</v>
      </c>
      <c r="Q124" s="118">
        <f t="shared" si="42"/>
        <v>0.98127002348492076</v>
      </c>
      <c r="R124" s="118">
        <f t="shared" ref="R124:V124" si="43">R125+R128+R130+R139</f>
        <v>0.96287499654465947</v>
      </c>
      <c r="S124" s="118">
        <f t="shared" si="43"/>
        <v>0.51707699852627054</v>
      </c>
      <c r="T124" s="118">
        <f t="shared" si="43"/>
        <v>0.41645777519997002</v>
      </c>
      <c r="U124" s="118">
        <f t="shared" si="43"/>
        <v>0.22029543012730929</v>
      </c>
      <c r="V124" s="118">
        <f t="shared" si="43"/>
        <v>1.5609128873645125E-2</v>
      </c>
      <c r="W124" s="118">
        <f t="shared" ref="W124" si="44">W125+W128+W130+W139</f>
        <v>1.2376222338619328E-2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0.36282862736975002</v>
      </c>
      <c r="D139" s="123">
        <v>0</v>
      </c>
      <c r="E139" s="123">
        <v>0.4432416114040284</v>
      </c>
      <c r="F139" s="123">
        <v>0.4462413506105371</v>
      </c>
      <c r="G139" s="123">
        <v>0.37680487599610052</v>
      </c>
      <c r="H139" s="123">
        <v>0.38586327873963122</v>
      </c>
      <c r="I139" s="123">
        <v>0.28847458773441254</v>
      </c>
      <c r="J139" s="123">
        <v>0.53707710582130874</v>
      </c>
      <c r="K139" s="123">
        <v>0.50708010465566489</v>
      </c>
      <c r="L139" s="123">
        <v>0.5638526125587503</v>
      </c>
      <c r="M139" s="123">
        <v>0.4285482599557156</v>
      </c>
      <c r="N139" s="123">
        <v>0.22451250041369145</v>
      </c>
      <c r="O139" s="123">
        <v>0.41375421974505261</v>
      </c>
      <c r="P139" s="123">
        <v>0.9345264983476067</v>
      </c>
      <c r="Q139" s="123">
        <v>0.98127002348492076</v>
      </c>
      <c r="R139" s="123">
        <v>0.96287499654465947</v>
      </c>
      <c r="S139" s="123">
        <v>0.51707699852627054</v>
      </c>
      <c r="T139" s="123">
        <v>0.41645777519997002</v>
      </c>
      <c r="U139" s="123">
        <v>0.22029543012730929</v>
      </c>
      <c r="V139" s="123">
        <v>1.5609128873645125E-2</v>
      </c>
      <c r="W139" s="123">
        <v>1.2376222338619328E-2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5.8947101271794864</v>
      </c>
      <c r="D140" s="99">
        <v>0</v>
      </c>
      <c r="E140" s="99">
        <v>4.3083272641880432</v>
      </c>
      <c r="F140" s="99">
        <v>4.5905251847970279</v>
      </c>
      <c r="G140" s="99">
        <v>3.7213178569724779</v>
      </c>
      <c r="H140" s="99">
        <v>3.9811443783961455</v>
      </c>
      <c r="I140" s="99">
        <v>2.6691039825525595</v>
      </c>
      <c r="J140" s="99">
        <v>3.5280497988490156</v>
      </c>
      <c r="K140" s="99">
        <v>3.0527871341261776</v>
      </c>
      <c r="L140" s="99">
        <v>3.6013659309272996</v>
      </c>
      <c r="M140" s="99">
        <v>3.4931973905649536</v>
      </c>
      <c r="N140" s="99">
        <v>2.7367498127351002</v>
      </c>
      <c r="O140" s="99">
        <v>2.569292457958976</v>
      </c>
      <c r="P140" s="99">
        <v>2.865881261599327</v>
      </c>
      <c r="Q140" s="99">
        <v>2.9832225636740328</v>
      </c>
      <c r="R140" s="99">
        <v>3.7130840104102387</v>
      </c>
      <c r="S140" s="99">
        <v>3.6611916776103297</v>
      </c>
      <c r="T140" s="99">
        <v>3.1509768176505668</v>
      </c>
      <c r="U140" s="99">
        <v>3.7205450421501123</v>
      </c>
      <c r="V140" s="99">
        <v>2.7698770832208841</v>
      </c>
      <c r="W140" s="99">
        <v>2.9117443094359396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0.3584621023284823</v>
      </c>
      <c r="D161" s="118">
        <f t="shared" si="54"/>
        <v>0</v>
      </c>
      <c r="E161" s="118">
        <f t="shared" si="54"/>
        <v>0.44126256895780702</v>
      </c>
      <c r="F161" s="118">
        <f t="shared" si="54"/>
        <v>0.45055154591526381</v>
      </c>
      <c r="G161" s="118">
        <f t="shared" si="54"/>
        <v>0.37787160758460903</v>
      </c>
      <c r="H161" s="118">
        <f t="shared" si="54"/>
        <v>0.38714532042750194</v>
      </c>
      <c r="I161" s="118">
        <f t="shared" si="54"/>
        <v>0.28795312674840889</v>
      </c>
      <c r="J161" s="118">
        <f t="shared" si="54"/>
        <v>0.53614359323635419</v>
      </c>
      <c r="K161" s="118">
        <f t="shared" si="54"/>
        <v>0.50780216516775933</v>
      </c>
      <c r="L161" s="118">
        <f t="shared" si="54"/>
        <v>0.56317656533019489</v>
      </c>
      <c r="M161" s="118">
        <f t="shared" si="54"/>
        <v>0.42993198653107118</v>
      </c>
      <c r="N161" s="118">
        <f t="shared" si="54"/>
        <v>0.22736075367337755</v>
      </c>
      <c r="O161" s="118">
        <f t="shared" si="54"/>
        <v>0.41664202020956381</v>
      </c>
      <c r="P161" s="118">
        <f t="shared" si="54"/>
        <v>0.93406500378052137</v>
      </c>
      <c r="Q161" s="118">
        <f t="shared" si="54"/>
        <v>0.98157645643468172</v>
      </c>
      <c r="R161" s="118">
        <f t="shared" ref="R161:V161" si="55">R162+R164+R166+R175</f>
        <v>0.96354079817436267</v>
      </c>
      <c r="S161" s="118">
        <f t="shared" si="55"/>
        <v>0.5166243411060969</v>
      </c>
      <c r="T161" s="118">
        <f t="shared" si="55"/>
        <v>0.41661851540364636</v>
      </c>
      <c r="U161" s="118">
        <f t="shared" si="55"/>
        <v>0.22095190863343586</v>
      </c>
      <c r="V161" s="118">
        <f t="shared" si="55"/>
        <v>1.5088824577856954E-2</v>
      </c>
      <c r="W161" s="118">
        <f t="shared" ref="W161" si="56">W162+W164+W166+W175</f>
        <v>1.31992035785854E-2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0.3584621023284823</v>
      </c>
      <c r="D175" s="123">
        <v>0</v>
      </c>
      <c r="E175" s="123">
        <v>0.44126256895780702</v>
      </c>
      <c r="F175" s="123">
        <v>0.45055154591526381</v>
      </c>
      <c r="G175" s="123">
        <v>0.37787160758460903</v>
      </c>
      <c r="H175" s="123">
        <v>0.38714532042750194</v>
      </c>
      <c r="I175" s="123">
        <v>0.28795312674840889</v>
      </c>
      <c r="J175" s="123">
        <v>0.53614359323635419</v>
      </c>
      <c r="K175" s="123">
        <v>0.50780216516775933</v>
      </c>
      <c r="L175" s="123">
        <v>0.56317656533019489</v>
      </c>
      <c r="M175" s="123">
        <v>0.42993198653107118</v>
      </c>
      <c r="N175" s="123">
        <v>0.22736075367337755</v>
      </c>
      <c r="O175" s="123">
        <v>0.41664202020956381</v>
      </c>
      <c r="P175" s="123">
        <v>0.93406500378052137</v>
      </c>
      <c r="Q175" s="123">
        <v>0.98157645643468172</v>
      </c>
      <c r="R175" s="123">
        <v>0.96354079817436267</v>
      </c>
      <c r="S175" s="123">
        <v>0.5166243411060969</v>
      </c>
      <c r="T175" s="123">
        <v>0.41661851540364636</v>
      </c>
      <c r="U175" s="123">
        <v>0.22095190863343586</v>
      </c>
      <c r="V175" s="123">
        <v>1.5088824577856954E-2</v>
      </c>
      <c r="W175" s="123">
        <v>1.31992035785854E-2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5.8947101271794864</v>
      </c>
      <c r="D176" s="99">
        <v>0</v>
      </c>
      <c r="E176" s="99">
        <v>4.3083272641880432</v>
      </c>
      <c r="F176" s="99">
        <v>4.590525184797027</v>
      </c>
      <c r="G176" s="99">
        <v>3.7213178569724783</v>
      </c>
      <c r="H176" s="99">
        <v>3.9811443783961451</v>
      </c>
      <c r="I176" s="99">
        <v>2.6691039825525595</v>
      </c>
      <c r="J176" s="99">
        <v>3.5280497988490156</v>
      </c>
      <c r="K176" s="99">
        <v>3.0527871341261772</v>
      </c>
      <c r="L176" s="99">
        <v>3.6013659309272992</v>
      </c>
      <c r="M176" s="99">
        <v>3.4931973905649536</v>
      </c>
      <c r="N176" s="99">
        <v>2.7367498127351002</v>
      </c>
      <c r="O176" s="99">
        <v>2.5692924579589764</v>
      </c>
      <c r="P176" s="99">
        <v>2.865881261599327</v>
      </c>
      <c r="Q176" s="99">
        <v>2.9832225636740328</v>
      </c>
      <c r="R176" s="99">
        <v>3.7130840104102383</v>
      </c>
      <c r="S176" s="99">
        <v>3.661191677610331</v>
      </c>
      <c r="T176" s="99">
        <v>3.1509768176505673</v>
      </c>
      <c r="U176" s="99">
        <v>3.7205450421501132</v>
      </c>
      <c r="V176" s="99">
        <v>2.7698770832208832</v>
      </c>
      <c r="W176" s="99">
        <v>2.9117443094359392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18077</v>
      </c>
      <c r="C5" s="120">
        <v>16698</v>
      </c>
      <c r="D5" s="120">
        <v>16248</v>
      </c>
      <c r="E5" s="120">
        <v>15124</v>
      </c>
      <c r="F5" s="120">
        <v>14865</v>
      </c>
      <c r="G5" s="120">
        <v>14362</v>
      </c>
      <c r="H5" s="120">
        <v>12363</v>
      </c>
      <c r="I5" s="120">
        <v>9014</v>
      </c>
      <c r="J5" s="120">
        <v>7232</v>
      </c>
      <c r="K5" s="120">
        <v>5872</v>
      </c>
      <c r="L5" s="120">
        <v>5880</v>
      </c>
      <c r="M5" s="120">
        <v>6383</v>
      </c>
      <c r="N5" s="120">
        <v>6516</v>
      </c>
      <c r="O5" s="120">
        <v>6230</v>
      </c>
      <c r="P5" s="120">
        <v>5058</v>
      </c>
      <c r="Q5" s="120">
        <v>3312</v>
      </c>
      <c r="R5" s="120">
        <v>1707</v>
      </c>
      <c r="S5" s="120">
        <v>985</v>
      </c>
      <c r="T5" s="120">
        <v>750</v>
      </c>
      <c r="U5" s="120">
        <v>740</v>
      </c>
      <c r="V5" s="120">
        <v>660</v>
      </c>
      <c r="W5" s="120">
        <v>509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18077</v>
      </c>
      <c r="C7" s="52">
        <v>16698</v>
      </c>
      <c r="D7" s="52">
        <v>16248</v>
      </c>
      <c r="E7" s="52">
        <v>15124</v>
      </c>
      <c r="F7" s="52">
        <v>14865</v>
      </c>
      <c r="G7" s="52">
        <v>14362</v>
      </c>
      <c r="H7" s="52">
        <v>12363</v>
      </c>
      <c r="I7" s="52">
        <v>9014</v>
      </c>
      <c r="J7" s="52">
        <v>7232</v>
      </c>
      <c r="K7" s="52">
        <v>5872</v>
      </c>
      <c r="L7" s="52">
        <v>5880</v>
      </c>
      <c r="M7" s="52">
        <v>6383</v>
      </c>
      <c r="N7" s="52">
        <v>6516</v>
      </c>
      <c r="O7" s="52">
        <v>6230</v>
      </c>
      <c r="P7" s="52">
        <v>5058</v>
      </c>
      <c r="Q7" s="52">
        <v>3312</v>
      </c>
      <c r="R7" s="52">
        <v>1707</v>
      </c>
      <c r="S7" s="52">
        <v>985</v>
      </c>
      <c r="T7" s="52">
        <v>750</v>
      </c>
      <c r="U7" s="52">
        <v>740</v>
      </c>
      <c r="V7" s="52">
        <v>660</v>
      </c>
      <c r="W7" s="52">
        <v>509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</v>
      </c>
      <c r="C9" s="52">
        <v>6</v>
      </c>
      <c r="D9" s="52">
        <v>8</v>
      </c>
      <c r="E9" s="52">
        <v>8</v>
      </c>
      <c r="F9" s="52">
        <v>11</v>
      </c>
      <c r="G9" s="52">
        <v>17</v>
      </c>
      <c r="H9" s="52">
        <v>18</v>
      </c>
      <c r="I9" s="52">
        <v>19</v>
      </c>
      <c r="J9" s="52">
        <v>17</v>
      </c>
      <c r="K9" s="52">
        <v>15</v>
      </c>
      <c r="L9" s="52">
        <v>12</v>
      </c>
      <c r="M9" s="52">
        <v>12</v>
      </c>
      <c r="N9" s="52">
        <v>20</v>
      </c>
      <c r="O9" s="52">
        <v>34</v>
      </c>
      <c r="P9" s="52">
        <v>41</v>
      </c>
      <c r="Q9" s="52">
        <v>43</v>
      </c>
      <c r="R9" s="52">
        <v>42</v>
      </c>
      <c r="S9" s="52">
        <v>37</v>
      </c>
      <c r="T9" s="52">
        <v>30</v>
      </c>
      <c r="U9" s="52">
        <v>21</v>
      </c>
      <c r="V9" s="52">
        <v>13</v>
      </c>
      <c r="W9" s="52">
        <v>4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16911</v>
      </c>
      <c r="C11" s="52">
        <v>15774</v>
      </c>
      <c r="D11" s="52">
        <v>15221</v>
      </c>
      <c r="E11" s="52">
        <v>14435</v>
      </c>
      <c r="F11" s="52">
        <v>14100</v>
      </c>
      <c r="G11" s="52">
        <v>13411</v>
      </c>
      <c r="H11" s="52">
        <v>11835</v>
      </c>
      <c r="I11" s="52">
        <v>8654</v>
      </c>
      <c r="J11" s="52">
        <v>6969</v>
      </c>
      <c r="K11" s="52">
        <v>5683</v>
      </c>
      <c r="L11" s="52">
        <v>5713</v>
      </c>
      <c r="M11" s="52">
        <v>5712</v>
      </c>
      <c r="N11" s="52">
        <v>5754</v>
      </c>
      <c r="O11" s="52">
        <v>5584</v>
      </c>
      <c r="P11" s="52">
        <v>4939</v>
      </c>
      <c r="Q11" s="52">
        <v>3234</v>
      </c>
      <c r="R11" s="52">
        <v>1668</v>
      </c>
      <c r="S11" s="52">
        <v>962</v>
      </c>
      <c r="T11" s="52">
        <v>734</v>
      </c>
      <c r="U11" s="52">
        <v>725</v>
      </c>
      <c r="V11" s="52">
        <v>650</v>
      </c>
      <c r="W11" s="52">
        <v>503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1166</v>
      </c>
      <c r="C14" s="52">
        <v>924</v>
      </c>
      <c r="D14" s="52">
        <v>1027</v>
      </c>
      <c r="E14" s="52">
        <v>689</v>
      </c>
      <c r="F14" s="52">
        <v>765</v>
      </c>
      <c r="G14" s="52">
        <v>951</v>
      </c>
      <c r="H14" s="52">
        <v>528</v>
      </c>
      <c r="I14" s="52">
        <v>360</v>
      </c>
      <c r="J14" s="52">
        <v>263</v>
      </c>
      <c r="K14" s="52">
        <v>189</v>
      </c>
      <c r="L14" s="52">
        <v>167</v>
      </c>
      <c r="M14" s="52">
        <v>671</v>
      </c>
      <c r="N14" s="52">
        <v>762</v>
      </c>
      <c r="O14" s="52">
        <v>646</v>
      </c>
      <c r="P14" s="52">
        <v>119</v>
      </c>
      <c r="Q14" s="52">
        <v>78</v>
      </c>
      <c r="R14" s="52">
        <v>39</v>
      </c>
      <c r="S14" s="52">
        <v>23</v>
      </c>
      <c r="T14" s="52">
        <v>16</v>
      </c>
      <c r="U14" s="52">
        <v>15</v>
      </c>
      <c r="V14" s="52">
        <v>10</v>
      </c>
      <c r="W14" s="52">
        <v>6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6011</v>
      </c>
      <c r="C17" s="52">
        <v>5549</v>
      </c>
      <c r="D17" s="52">
        <v>5419</v>
      </c>
      <c r="E17" s="52">
        <v>5079</v>
      </c>
      <c r="F17" s="52">
        <v>4869</v>
      </c>
      <c r="G17" s="52">
        <v>4748</v>
      </c>
      <c r="H17" s="52">
        <v>4204</v>
      </c>
      <c r="I17" s="52">
        <v>3051</v>
      </c>
      <c r="J17" s="52">
        <v>2429</v>
      </c>
      <c r="K17" s="52">
        <v>1925</v>
      </c>
      <c r="L17" s="52">
        <v>1939</v>
      </c>
      <c r="M17" s="52">
        <v>1903</v>
      </c>
      <c r="N17" s="52">
        <v>1905</v>
      </c>
      <c r="O17" s="52">
        <v>1919</v>
      </c>
      <c r="P17" s="52">
        <v>1817</v>
      </c>
      <c r="Q17" s="52">
        <v>1217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1693</v>
      </c>
      <c r="C18" s="52">
        <v>1488</v>
      </c>
      <c r="D18" s="52">
        <v>1205</v>
      </c>
      <c r="E18" s="52">
        <v>1070</v>
      </c>
      <c r="F18" s="52">
        <v>989</v>
      </c>
      <c r="G18" s="52">
        <v>886</v>
      </c>
      <c r="H18" s="52">
        <v>679</v>
      </c>
      <c r="I18" s="52">
        <v>489</v>
      </c>
      <c r="J18" s="52">
        <v>515</v>
      </c>
      <c r="K18" s="52">
        <v>451</v>
      </c>
      <c r="L18" s="52">
        <v>455</v>
      </c>
      <c r="M18" s="52">
        <v>538</v>
      </c>
      <c r="N18" s="52">
        <v>514</v>
      </c>
      <c r="O18" s="52">
        <v>513</v>
      </c>
      <c r="P18" s="52">
        <v>386</v>
      </c>
      <c r="Q18" s="52">
        <v>403</v>
      </c>
      <c r="R18" s="52">
        <v>355</v>
      </c>
      <c r="S18" s="52">
        <v>207</v>
      </c>
      <c r="T18" s="52">
        <v>157</v>
      </c>
      <c r="U18" s="52">
        <v>147</v>
      </c>
      <c r="V18" s="52">
        <v>111</v>
      </c>
      <c r="W18" s="52">
        <v>70</v>
      </c>
      <c r="DA18" s="63" t="s">
        <v>1066</v>
      </c>
    </row>
    <row r="19" spans="1:105" ht="12" customHeight="1" x14ac:dyDescent="0.25">
      <c r="A19" s="109" t="s">
        <v>120</v>
      </c>
      <c r="B19" s="36">
        <v>10373</v>
      </c>
      <c r="C19" s="36">
        <v>9661</v>
      </c>
      <c r="D19" s="36">
        <v>9624</v>
      </c>
      <c r="E19" s="36">
        <v>8975</v>
      </c>
      <c r="F19" s="36">
        <v>9007</v>
      </c>
      <c r="G19" s="36">
        <v>8728</v>
      </c>
      <c r="H19" s="36">
        <v>7480</v>
      </c>
      <c r="I19" s="36">
        <v>5474</v>
      </c>
      <c r="J19" s="36">
        <v>4288</v>
      </c>
      <c r="K19" s="36">
        <v>3496</v>
      </c>
      <c r="L19" s="36">
        <v>3486</v>
      </c>
      <c r="M19" s="36">
        <v>3942</v>
      </c>
      <c r="N19" s="36">
        <v>4097</v>
      </c>
      <c r="O19" s="36">
        <v>3798</v>
      </c>
      <c r="P19" s="36">
        <v>2855</v>
      </c>
      <c r="Q19" s="36">
        <v>1692</v>
      </c>
      <c r="R19" s="36">
        <v>1352</v>
      </c>
      <c r="S19" s="36">
        <v>778</v>
      </c>
      <c r="T19" s="36">
        <v>593</v>
      </c>
      <c r="U19" s="36">
        <v>593</v>
      </c>
      <c r="V19" s="36">
        <v>549</v>
      </c>
      <c r="W19" s="36">
        <v>439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1412</v>
      </c>
      <c r="D23" s="52">
        <v>1413</v>
      </c>
      <c r="E23" s="52">
        <v>1412</v>
      </c>
      <c r="F23" s="52">
        <v>1414</v>
      </c>
      <c r="G23" s="52">
        <v>1416</v>
      </c>
      <c r="H23" s="52">
        <v>1999</v>
      </c>
      <c r="I23" s="52">
        <v>3349</v>
      </c>
      <c r="J23" s="52">
        <v>1782</v>
      </c>
      <c r="K23" s="52">
        <v>1360</v>
      </c>
      <c r="L23" s="52">
        <v>271</v>
      </c>
      <c r="M23" s="52">
        <v>1412</v>
      </c>
      <c r="N23" s="52">
        <v>1412</v>
      </c>
      <c r="O23" s="52">
        <v>1135</v>
      </c>
      <c r="P23" s="52">
        <v>1174</v>
      </c>
      <c r="Q23" s="52">
        <v>1746</v>
      </c>
      <c r="R23" s="52">
        <v>1605</v>
      </c>
      <c r="S23" s="52">
        <v>722</v>
      </c>
      <c r="T23" s="52">
        <v>235</v>
      </c>
      <c r="U23" s="52">
        <v>19</v>
      </c>
      <c r="V23" s="52">
        <v>80</v>
      </c>
      <c r="W23" s="52">
        <v>151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</v>
      </c>
      <c r="D25" s="52">
        <v>1</v>
      </c>
      <c r="E25" s="52">
        <v>1</v>
      </c>
      <c r="F25" s="52">
        <v>1</v>
      </c>
      <c r="G25" s="52">
        <v>1</v>
      </c>
      <c r="H25" s="52">
        <v>1</v>
      </c>
      <c r="I25" s="52">
        <v>0</v>
      </c>
      <c r="J25" s="52">
        <v>2</v>
      </c>
      <c r="K25" s="52">
        <v>2</v>
      </c>
      <c r="L25" s="52">
        <v>4</v>
      </c>
      <c r="M25" s="52">
        <v>2</v>
      </c>
      <c r="N25" s="52">
        <v>4</v>
      </c>
      <c r="O25" s="52">
        <v>4</v>
      </c>
      <c r="P25" s="52">
        <v>1</v>
      </c>
      <c r="Q25" s="52">
        <v>0</v>
      </c>
      <c r="R25" s="52">
        <v>1</v>
      </c>
      <c r="S25" s="52">
        <v>5</v>
      </c>
      <c r="T25" s="52">
        <v>7</v>
      </c>
      <c r="U25" s="52">
        <v>9</v>
      </c>
      <c r="V25" s="52">
        <v>8</v>
      </c>
      <c r="W25" s="52">
        <v>9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1321</v>
      </c>
      <c r="D27" s="52">
        <v>1321</v>
      </c>
      <c r="E27" s="52">
        <v>1322</v>
      </c>
      <c r="F27" s="52">
        <v>1385</v>
      </c>
      <c r="G27" s="52">
        <v>1265</v>
      </c>
      <c r="H27" s="52">
        <v>1835</v>
      </c>
      <c r="I27" s="52">
        <v>4945</v>
      </c>
      <c r="J27" s="52">
        <v>3041</v>
      </c>
      <c r="K27" s="52">
        <v>2333</v>
      </c>
      <c r="L27" s="52">
        <v>271</v>
      </c>
      <c r="M27" s="52">
        <v>1412</v>
      </c>
      <c r="N27" s="52">
        <v>1413</v>
      </c>
      <c r="O27" s="52">
        <v>1139</v>
      </c>
      <c r="P27" s="52">
        <v>1231</v>
      </c>
      <c r="Q27" s="52">
        <v>2801</v>
      </c>
      <c r="R27" s="52">
        <v>2323</v>
      </c>
      <c r="S27" s="52">
        <v>1069</v>
      </c>
      <c r="T27" s="52">
        <v>393</v>
      </c>
      <c r="U27" s="52">
        <v>19</v>
      </c>
      <c r="V27" s="52">
        <v>170</v>
      </c>
      <c r="W27" s="52">
        <v>265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242</v>
      </c>
      <c r="D30" s="52">
        <v>122</v>
      </c>
      <c r="E30" s="52">
        <v>338</v>
      </c>
      <c r="F30" s="52">
        <v>32</v>
      </c>
      <c r="G30" s="52">
        <v>188</v>
      </c>
      <c r="H30" s="52">
        <v>423</v>
      </c>
      <c r="I30" s="52">
        <v>168</v>
      </c>
      <c r="J30" s="52">
        <v>97</v>
      </c>
      <c r="K30" s="52">
        <v>74</v>
      </c>
      <c r="L30" s="52">
        <v>22</v>
      </c>
      <c r="M30" s="52">
        <v>0</v>
      </c>
      <c r="N30" s="52">
        <v>44</v>
      </c>
      <c r="O30" s="52">
        <v>130</v>
      </c>
      <c r="P30" s="52">
        <v>527</v>
      </c>
      <c r="Q30" s="52">
        <v>41</v>
      </c>
      <c r="R30" s="52">
        <v>41</v>
      </c>
      <c r="S30" s="52">
        <v>16</v>
      </c>
      <c r="T30" s="52">
        <v>7</v>
      </c>
      <c r="U30" s="52">
        <v>3</v>
      </c>
      <c r="V30" s="52">
        <v>7</v>
      </c>
      <c r="W30" s="52">
        <v>4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939</v>
      </c>
      <c r="D33" s="52">
        <v>940</v>
      </c>
      <c r="E33" s="52">
        <v>947</v>
      </c>
      <c r="F33" s="52">
        <v>969</v>
      </c>
      <c r="G33" s="52">
        <v>1013</v>
      </c>
      <c r="H33" s="52">
        <v>1097</v>
      </c>
      <c r="I33" s="52">
        <v>1384</v>
      </c>
      <c r="J33" s="52">
        <v>862</v>
      </c>
      <c r="K33" s="52">
        <v>680</v>
      </c>
      <c r="L33" s="52">
        <v>255</v>
      </c>
      <c r="M33" s="52">
        <v>585</v>
      </c>
      <c r="N33" s="52">
        <v>590</v>
      </c>
      <c r="O33" s="52">
        <v>514</v>
      </c>
      <c r="P33" s="52">
        <v>374</v>
      </c>
      <c r="Q33" s="52">
        <v>853</v>
      </c>
      <c r="R33" s="52">
        <v>1217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265</v>
      </c>
      <c r="D34" s="52">
        <v>283</v>
      </c>
      <c r="E34" s="52">
        <v>247</v>
      </c>
      <c r="F34" s="52">
        <v>266</v>
      </c>
      <c r="G34" s="52">
        <v>270</v>
      </c>
      <c r="H34" s="52">
        <v>285</v>
      </c>
      <c r="I34" s="52">
        <v>222</v>
      </c>
      <c r="J34" s="52">
        <v>69</v>
      </c>
      <c r="K34" s="52">
        <v>130</v>
      </c>
      <c r="L34" s="52">
        <v>9</v>
      </c>
      <c r="M34" s="52">
        <v>110</v>
      </c>
      <c r="N34" s="52">
        <v>147</v>
      </c>
      <c r="O34" s="52">
        <v>116</v>
      </c>
      <c r="P34" s="52">
        <v>132</v>
      </c>
      <c r="Q34" s="52">
        <v>234</v>
      </c>
      <c r="R34" s="52">
        <v>84</v>
      </c>
      <c r="S34" s="52">
        <v>148</v>
      </c>
      <c r="T34" s="52">
        <v>50</v>
      </c>
      <c r="U34" s="52">
        <v>10</v>
      </c>
      <c r="V34" s="52">
        <v>37</v>
      </c>
      <c r="W34" s="52">
        <v>41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1621</v>
      </c>
      <c r="D35" s="36">
        <v>1623</v>
      </c>
      <c r="E35" s="36">
        <v>1635</v>
      </c>
      <c r="F35" s="36">
        <v>1677</v>
      </c>
      <c r="G35" s="36">
        <v>1762</v>
      </c>
      <c r="H35" s="36">
        <v>1972</v>
      </c>
      <c r="I35" s="36">
        <v>2266</v>
      </c>
      <c r="J35" s="36">
        <v>1715</v>
      </c>
      <c r="K35" s="36">
        <v>1119</v>
      </c>
      <c r="L35" s="36">
        <v>84</v>
      </c>
      <c r="M35" s="36">
        <v>920</v>
      </c>
      <c r="N35" s="36">
        <v>1230</v>
      </c>
      <c r="O35" s="36">
        <v>906</v>
      </c>
      <c r="P35" s="36">
        <v>951</v>
      </c>
      <c r="Q35" s="36">
        <v>1669</v>
      </c>
      <c r="R35" s="36">
        <v>449</v>
      </c>
      <c r="S35" s="36">
        <v>575</v>
      </c>
      <c r="T35" s="36">
        <v>186</v>
      </c>
      <c r="U35" s="36">
        <v>13</v>
      </c>
      <c r="V35" s="36">
        <v>269</v>
      </c>
      <c r="W35" s="36">
        <v>204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33</v>
      </c>
      <c r="D39" s="52">
        <v>963</v>
      </c>
      <c r="E39" s="52">
        <v>288</v>
      </c>
      <c r="F39" s="52">
        <v>1155</v>
      </c>
      <c r="G39" s="52">
        <v>913</v>
      </c>
      <c r="H39" s="52">
        <v>0</v>
      </c>
      <c r="I39" s="52">
        <v>0</v>
      </c>
      <c r="J39" s="52">
        <v>0</v>
      </c>
      <c r="K39" s="52">
        <v>0</v>
      </c>
      <c r="L39" s="52">
        <v>279</v>
      </c>
      <c r="M39" s="52">
        <v>1915</v>
      </c>
      <c r="N39" s="52">
        <v>1545</v>
      </c>
      <c r="O39" s="52">
        <v>849</v>
      </c>
      <c r="P39" s="52">
        <v>2</v>
      </c>
      <c r="Q39" s="52">
        <v>0</v>
      </c>
      <c r="R39" s="52">
        <v>0</v>
      </c>
      <c r="S39" s="52">
        <v>0</v>
      </c>
      <c r="T39" s="52">
        <v>0</v>
      </c>
      <c r="U39" s="52">
        <v>9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1</v>
      </c>
      <c r="D41" s="52">
        <v>3</v>
      </c>
      <c r="E41" s="52">
        <v>1</v>
      </c>
      <c r="F41" s="52">
        <v>4</v>
      </c>
      <c r="G41" s="52">
        <v>7</v>
      </c>
      <c r="H41" s="52">
        <v>2</v>
      </c>
      <c r="I41" s="52">
        <v>1</v>
      </c>
      <c r="J41" s="52">
        <v>0</v>
      </c>
      <c r="K41" s="52">
        <v>0</v>
      </c>
      <c r="L41" s="52">
        <v>1</v>
      </c>
      <c r="M41" s="52">
        <v>2</v>
      </c>
      <c r="N41" s="52">
        <v>12</v>
      </c>
      <c r="O41" s="52">
        <v>18</v>
      </c>
      <c r="P41" s="52">
        <v>8</v>
      </c>
      <c r="Q41" s="52">
        <v>2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184</v>
      </c>
      <c r="D43" s="52">
        <v>768</v>
      </c>
      <c r="E43" s="52">
        <v>536</v>
      </c>
      <c r="F43" s="52">
        <v>1050</v>
      </c>
      <c r="G43" s="52">
        <v>576</v>
      </c>
      <c r="H43" s="52">
        <v>259</v>
      </c>
      <c r="I43" s="52">
        <v>1764</v>
      </c>
      <c r="J43" s="52">
        <v>1356</v>
      </c>
      <c r="K43" s="52">
        <v>1047</v>
      </c>
      <c r="L43" s="52">
        <v>301</v>
      </c>
      <c r="M43" s="52">
        <v>1411</v>
      </c>
      <c r="N43" s="52">
        <v>1455</v>
      </c>
      <c r="O43" s="52">
        <v>969</v>
      </c>
      <c r="P43" s="52">
        <v>586</v>
      </c>
      <c r="Q43" s="52">
        <v>1096</v>
      </c>
      <c r="R43" s="52">
        <v>757</v>
      </c>
      <c r="S43" s="52">
        <v>363</v>
      </c>
      <c r="T43" s="52">
        <v>165</v>
      </c>
      <c r="U43" s="52">
        <v>10</v>
      </c>
      <c r="V43" s="52">
        <v>95</v>
      </c>
      <c r="W43" s="52">
        <v>118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225</v>
      </c>
      <c r="E46" s="52">
        <v>0</v>
      </c>
      <c r="F46" s="52">
        <v>108</v>
      </c>
      <c r="G46" s="52">
        <v>374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504</v>
      </c>
      <c r="N46" s="52">
        <v>135</v>
      </c>
      <c r="O46" s="52">
        <v>14</v>
      </c>
      <c r="P46" s="52">
        <v>0</v>
      </c>
      <c r="Q46" s="52">
        <v>0</v>
      </c>
      <c r="R46" s="52">
        <v>2</v>
      </c>
      <c r="S46" s="52">
        <v>0</v>
      </c>
      <c r="T46" s="52">
        <v>0</v>
      </c>
      <c r="U46" s="52">
        <v>2</v>
      </c>
      <c r="V46" s="52">
        <v>2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477</v>
      </c>
      <c r="D49" s="52">
        <v>810</v>
      </c>
      <c r="E49" s="52">
        <v>607</v>
      </c>
      <c r="F49" s="52">
        <v>759</v>
      </c>
      <c r="G49" s="52">
        <v>892</v>
      </c>
      <c r="H49" s="52">
        <v>553</v>
      </c>
      <c r="I49" s="52">
        <v>231</v>
      </c>
      <c r="J49" s="52">
        <v>240</v>
      </c>
      <c r="K49" s="52">
        <v>176</v>
      </c>
      <c r="L49" s="52">
        <v>269</v>
      </c>
      <c r="M49" s="52">
        <v>549</v>
      </c>
      <c r="N49" s="52">
        <v>592</v>
      </c>
      <c r="O49" s="52">
        <v>528</v>
      </c>
      <c r="P49" s="52">
        <v>272</v>
      </c>
      <c r="Q49" s="52">
        <v>253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60</v>
      </c>
      <c r="D50" s="52">
        <v>0</v>
      </c>
      <c r="E50" s="52">
        <v>112</v>
      </c>
      <c r="F50" s="52">
        <v>185</v>
      </c>
      <c r="G50" s="52">
        <v>167</v>
      </c>
      <c r="H50" s="52">
        <v>78</v>
      </c>
      <c r="I50" s="52">
        <v>32</v>
      </c>
      <c r="J50" s="52">
        <v>95</v>
      </c>
      <c r="K50" s="52">
        <v>66</v>
      </c>
      <c r="L50" s="52">
        <v>13</v>
      </c>
      <c r="M50" s="52">
        <v>193</v>
      </c>
      <c r="N50" s="52">
        <v>123</v>
      </c>
      <c r="O50" s="52">
        <v>115</v>
      </c>
      <c r="P50" s="52">
        <v>5</v>
      </c>
      <c r="Q50" s="52">
        <v>251</v>
      </c>
      <c r="R50" s="52">
        <v>36</v>
      </c>
      <c r="S50" s="52">
        <v>0</v>
      </c>
      <c r="T50" s="52">
        <v>0</v>
      </c>
      <c r="U50" s="52">
        <v>0</v>
      </c>
      <c r="V50" s="52">
        <v>1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909</v>
      </c>
      <c r="D51" s="36">
        <v>1586</v>
      </c>
      <c r="E51" s="36">
        <v>986</v>
      </c>
      <c r="F51" s="36">
        <v>1709</v>
      </c>
      <c r="G51" s="36">
        <v>1483</v>
      </c>
      <c r="H51" s="36">
        <v>724</v>
      </c>
      <c r="I51" s="36">
        <v>260</v>
      </c>
      <c r="J51" s="36">
        <v>529</v>
      </c>
      <c r="K51" s="36">
        <v>327</v>
      </c>
      <c r="L51" s="36">
        <v>74</v>
      </c>
      <c r="M51" s="36">
        <v>1376</v>
      </c>
      <c r="N51" s="36">
        <v>1385</v>
      </c>
      <c r="O51" s="36">
        <v>607</v>
      </c>
      <c r="P51" s="36">
        <v>8</v>
      </c>
      <c r="Q51" s="36">
        <v>506</v>
      </c>
      <c r="R51" s="36">
        <v>109</v>
      </c>
      <c r="S51" s="36">
        <v>1</v>
      </c>
      <c r="T51" s="36">
        <v>1</v>
      </c>
      <c r="U51" s="36">
        <v>13</v>
      </c>
      <c r="V51" s="36">
        <v>225</v>
      </c>
      <c r="W51" s="36">
        <v>94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12</v>
      </c>
      <c r="D55" s="52">
        <v>355</v>
      </c>
      <c r="E55" s="52">
        <v>107</v>
      </c>
      <c r="F55" s="52">
        <v>431</v>
      </c>
      <c r="G55" s="52">
        <v>300</v>
      </c>
      <c r="H55" s="52">
        <v>0</v>
      </c>
      <c r="I55" s="52">
        <v>0</v>
      </c>
      <c r="J55" s="52">
        <v>0</v>
      </c>
      <c r="K55" s="52">
        <v>0</v>
      </c>
      <c r="L55" s="52">
        <v>77</v>
      </c>
      <c r="M55" s="52">
        <v>490</v>
      </c>
      <c r="N55" s="52">
        <v>360</v>
      </c>
      <c r="O55" s="52">
        <v>212</v>
      </c>
      <c r="P55" s="52">
        <v>1</v>
      </c>
      <c r="Q55" s="52">
        <v>0</v>
      </c>
      <c r="R55" s="52">
        <v>0</v>
      </c>
      <c r="S55" s="52">
        <v>0</v>
      </c>
      <c r="T55" s="52">
        <v>0</v>
      </c>
      <c r="U55" s="52">
        <v>4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1</v>
      </c>
      <c r="E57" s="52">
        <v>0</v>
      </c>
      <c r="F57" s="52">
        <v>3</v>
      </c>
      <c r="G57" s="52">
        <v>3</v>
      </c>
      <c r="H57" s="52">
        <v>0</v>
      </c>
      <c r="I57" s="52">
        <v>0</v>
      </c>
      <c r="J57" s="52">
        <v>0</v>
      </c>
      <c r="K57" s="52">
        <v>0</v>
      </c>
      <c r="L57" s="52">
        <v>1</v>
      </c>
      <c r="M57" s="52">
        <v>1</v>
      </c>
      <c r="N57" s="52">
        <v>4</v>
      </c>
      <c r="O57" s="52">
        <v>4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12</v>
      </c>
      <c r="D59" s="52">
        <v>272</v>
      </c>
      <c r="E59" s="52">
        <v>107</v>
      </c>
      <c r="F59" s="52">
        <v>391</v>
      </c>
      <c r="G59" s="52">
        <v>177</v>
      </c>
      <c r="H59" s="52">
        <v>0</v>
      </c>
      <c r="I59" s="52">
        <v>0</v>
      </c>
      <c r="J59" s="52">
        <v>0</v>
      </c>
      <c r="K59" s="52">
        <v>0</v>
      </c>
      <c r="L59" s="52">
        <v>77</v>
      </c>
      <c r="M59" s="52">
        <v>361</v>
      </c>
      <c r="N59" s="52">
        <v>329</v>
      </c>
      <c r="O59" s="52">
        <v>208</v>
      </c>
      <c r="P59" s="52">
        <v>1</v>
      </c>
      <c r="Q59" s="52">
        <v>0</v>
      </c>
      <c r="R59" s="52">
        <v>0</v>
      </c>
      <c r="S59" s="52">
        <v>0</v>
      </c>
      <c r="T59" s="52">
        <v>0</v>
      </c>
      <c r="U59" s="52">
        <v>3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83</v>
      </c>
      <c r="E62" s="52">
        <v>0</v>
      </c>
      <c r="F62" s="52">
        <v>40</v>
      </c>
      <c r="G62" s="52">
        <v>123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129</v>
      </c>
      <c r="N62" s="52">
        <v>31</v>
      </c>
      <c r="O62" s="52">
        <v>4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1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18</v>
      </c>
      <c r="E65" s="52">
        <v>8</v>
      </c>
      <c r="F65" s="52">
        <v>33</v>
      </c>
      <c r="G65" s="52">
        <v>37</v>
      </c>
      <c r="H65" s="52">
        <v>0</v>
      </c>
      <c r="I65" s="52">
        <v>0</v>
      </c>
      <c r="J65" s="52">
        <v>0</v>
      </c>
      <c r="K65" s="52">
        <v>0</v>
      </c>
      <c r="L65" s="52">
        <v>53</v>
      </c>
      <c r="M65" s="52">
        <v>118</v>
      </c>
      <c r="N65" s="52">
        <v>93</v>
      </c>
      <c r="O65" s="52">
        <v>79</v>
      </c>
      <c r="P65" s="52">
        <v>1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</v>
      </c>
      <c r="D66" s="52">
        <v>0</v>
      </c>
      <c r="E66" s="52">
        <v>10</v>
      </c>
      <c r="F66" s="52">
        <v>39</v>
      </c>
      <c r="G66" s="52">
        <v>27</v>
      </c>
      <c r="H66" s="52">
        <v>0</v>
      </c>
      <c r="I66" s="52">
        <v>0</v>
      </c>
      <c r="J66" s="52">
        <v>0</v>
      </c>
      <c r="K66" s="52">
        <v>0</v>
      </c>
      <c r="L66" s="52">
        <v>4</v>
      </c>
      <c r="M66" s="52">
        <v>46</v>
      </c>
      <c r="N66" s="52">
        <v>22</v>
      </c>
      <c r="O66" s="52">
        <v>21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11</v>
      </c>
      <c r="D67" s="36">
        <v>337</v>
      </c>
      <c r="E67" s="36">
        <v>89</v>
      </c>
      <c r="F67" s="36">
        <v>359</v>
      </c>
      <c r="G67" s="36">
        <v>236</v>
      </c>
      <c r="H67" s="36">
        <v>0</v>
      </c>
      <c r="I67" s="36">
        <v>0</v>
      </c>
      <c r="J67" s="36">
        <v>0</v>
      </c>
      <c r="K67" s="36">
        <v>0</v>
      </c>
      <c r="L67" s="36">
        <v>20</v>
      </c>
      <c r="M67" s="36">
        <v>326</v>
      </c>
      <c r="N67" s="36">
        <v>245</v>
      </c>
      <c r="O67" s="36">
        <v>112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4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21</v>
      </c>
      <c r="D71" s="52">
        <v>608</v>
      </c>
      <c r="E71" s="52">
        <v>181</v>
      </c>
      <c r="F71" s="52">
        <v>724</v>
      </c>
      <c r="G71" s="52">
        <v>613</v>
      </c>
      <c r="H71" s="52">
        <v>0</v>
      </c>
      <c r="I71" s="52">
        <v>0</v>
      </c>
      <c r="J71" s="52">
        <v>0</v>
      </c>
      <c r="K71" s="52">
        <v>0</v>
      </c>
      <c r="L71" s="52">
        <v>202</v>
      </c>
      <c r="M71" s="52">
        <v>1425</v>
      </c>
      <c r="N71" s="52">
        <v>1185</v>
      </c>
      <c r="O71" s="52">
        <v>637</v>
      </c>
      <c r="P71" s="52">
        <v>1</v>
      </c>
      <c r="Q71" s="52">
        <v>0</v>
      </c>
      <c r="R71" s="52">
        <v>0</v>
      </c>
      <c r="S71" s="52">
        <v>0</v>
      </c>
      <c r="T71" s="52">
        <v>0</v>
      </c>
      <c r="U71" s="52">
        <v>5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</v>
      </c>
      <c r="D73" s="52">
        <v>2</v>
      </c>
      <c r="E73" s="52">
        <v>1</v>
      </c>
      <c r="F73" s="52">
        <v>1</v>
      </c>
      <c r="G73" s="52">
        <v>4</v>
      </c>
      <c r="H73" s="52">
        <v>2</v>
      </c>
      <c r="I73" s="52">
        <v>1</v>
      </c>
      <c r="J73" s="52">
        <v>0</v>
      </c>
      <c r="K73" s="52">
        <v>0</v>
      </c>
      <c r="L73" s="52">
        <v>0</v>
      </c>
      <c r="M73" s="52">
        <v>1</v>
      </c>
      <c r="N73" s="52">
        <v>8</v>
      </c>
      <c r="O73" s="52">
        <v>14</v>
      </c>
      <c r="P73" s="52">
        <v>8</v>
      </c>
      <c r="Q73" s="52">
        <v>2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172</v>
      </c>
      <c r="D75" s="52">
        <f t="shared" si="0"/>
        <v>496</v>
      </c>
      <c r="E75" s="52">
        <f t="shared" si="0"/>
        <v>429</v>
      </c>
      <c r="F75" s="52">
        <f t="shared" si="0"/>
        <v>659</v>
      </c>
      <c r="G75" s="52">
        <f t="shared" si="0"/>
        <v>399</v>
      </c>
      <c r="H75" s="52">
        <f t="shared" si="0"/>
        <v>259</v>
      </c>
      <c r="I75" s="52">
        <f t="shared" si="0"/>
        <v>1764</v>
      </c>
      <c r="J75" s="52">
        <f t="shared" si="0"/>
        <v>1356</v>
      </c>
      <c r="K75" s="52">
        <f t="shared" si="0"/>
        <v>1047</v>
      </c>
      <c r="L75" s="52">
        <f t="shared" si="0"/>
        <v>224</v>
      </c>
      <c r="M75" s="52">
        <f t="shared" si="0"/>
        <v>1050</v>
      </c>
      <c r="N75" s="52">
        <f t="shared" si="0"/>
        <v>1126</v>
      </c>
      <c r="O75" s="52">
        <f t="shared" si="0"/>
        <v>761</v>
      </c>
      <c r="P75" s="52">
        <f t="shared" si="0"/>
        <v>585</v>
      </c>
      <c r="Q75" s="52">
        <f t="shared" si="0"/>
        <v>1096</v>
      </c>
      <c r="R75" s="52">
        <f t="shared" ref="R75:V75" si="1">R43-R59</f>
        <v>757</v>
      </c>
      <c r="S75" s="52">
        <f t="shared" si="1"/>
        <v>363</v>
      </c>
      <c r="T75" s="52">
        <f t="shared" si="1"/>
        <v>165</v>
      </c>
      <c r="U75" s="52">
        <f t="shared" si="1"/>
        <v>7</v>
      </c>
      <c r="V75" s="52">
        <f t="shared" si="1"/>
        <v>95</v>
      </c>
      <c r="W75" s="52">
        <f t="shared" ref="W75" si="2">W43-W59</f>
        <v>118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142</v>
      </c>
      <c r="E78" s="52">
        <f t="shared" si="9"/>
        <v>0</v>
      </c>
      <c r="F78" s="52">
        <f t="shared" si="9"/>
        <v>68</v>
      </c>
      <c r="G78" s="52">
        <f t="shared" si="9"/>
        <v>251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375</v>
      </c>
      <c r="N78" s="52">
        <f t="shared" si="9"/>
        <v>104</v>
      </c>
      <c r="O78" s="52">
        <f t="shared" si="9"/>
        <v>10</v>
      </c>
      <c r="P78" s="52">
        <f t="shared" si="9"/>
        <v>0</v>
      </c>
      <c r="Q78" s="52">
        <f t="shared" si="9"/>
        <v>0</v>
      </c>
      <c r="R78" s="52">
        <f t="shared" ref="R78:V78" si="10">R46-R62</f>
        <v>2</v>
      </c>
      <c r="S78" s="52">
        <f t="shared" si="10"/>
        <v>0</v>
      </c>
      <c r="T78" s="52">
        <f t="shared" si="10"/>
        <v>0</v>
      </c>
      <c r="U78" s="52">
        <f t="shared" si="10"/>
        <v>1</v>
      </c>
      <c r="V78" s="52">
        <f t="shared" si="10"/>
        <v>2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477</v>
      </c>
      <c r="D81" s="52">
        <v>792</v>
      </c>
      <c r="E81" s="52">
        <v>599</v>
      </c>
      <c r="F81" s="52">
        <v>726</v>
      </c>
      <c r="G81" s="52">
        <v>855</v>
      </c>
      <c r="H81" s="52">
        <v>553</v>
      </c>
      <c r="I81" s="52">
        <v>231</v>
      </c>
      <c r="J81" s="52">
        <v>240</v>
      </c>
      <c r="K81" s="52">
        <v>176</v>
      </c>
      <c r="L81" s="52">
        <v>216</v>
      </c>
      <c r="M81" s="52">
        <v>431</v>
      </c>
      <c r="N81" s="52">
        <v>499</v>
      </c>
      <c r="O81" s="52">
        <v>449</v>
      </c>
      <c r="P81" s="52">
        <v>271</v>
      </c>
      <c r="Q81" s="52">
        <v>253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59</v>
      </c>
      <c r="D82" s="52">
        <v>0</v>
      </c>
      <c r="E82" s="52">
        <v>102</v>
      </c>
      <c r="F82" s="52">
        <v>146</v>
      </c>
      <c r="G82" s="52">
        <v>140</v>
      </c>
      <c r="H82" s="52">
        <v>78</v>
      </c>
      <c r="I82" s="52">
        <v>32</v>
      </c>
      <c r="J82" s="52">
        <v>95</v>
      </c>
      <c r="K82" s="52">
        <v>66</v>
      </c>
      <c r="L82" s="52">
        <v>9</v>
      </c>
      <c r="M82" s="52">
        <v>147</v>
      </c>
      <c r="N82" s="52">
        <v>101</v>
      </c>
      <c r="O82" s="52">
        <v>94</v>
      </c>
      <c r="P82" s="52">
        <v>5</v>
      </c>
      <c r="Q82" s="52">
        <v>251</v>
      </c>
      <c r="R82" s="52">
        <v>36</v>
      </c>
      <c r="S82" s="52">
        <v>0</v>
      </c>
      <c r="T82" s="52">
        <v>0</v>
      </c>
      <c r="U82" s="52">
        <v>0</v>
      </c>
      <c r="V82" s="52">
        <v>1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898</v>
      </c>
      <c r="D83" s="36">
        <v>1249</v>
      </c>
      <c r="E83" s="36">
        <v>897</v>
      </c>
      <c r="F83" s="36">
        <v>1350</v>
      </c>
      <c r="G83" s="36">
        <v>1247</v>
      </c>
      <c r="H83" s="36">
        <v>724</v>
      </c>
      <c r="I83" s="36">
        <v>260</v>
      </c>
      <c r="J83" s="36">
        <v>529</v>
      </c>
      <c r="K83" s="36">
        <v>327</v>
      </c>
      <c r="L83" s="36">
        <v>54</v>
      </c>
      <c r="M83" s="36">
        <v>1050</v>
      </c>
      <c r="N83" s="36">
        <v>1140</v>
      </c>
      <c r="O83" s="36">
        <v>495</v>
      </c>
      <c r="P83" s="36">
        <v>8</v>
      </c>
      <c r="Q83" s="36">
        <v>506</v>
      </c>
      <c r="R83" s="36">
        <v>109</v>
      </c>
      <c r="S83" s="36">
        <v>1</v>
      </c>
      <c r="T83" s="36">
        <v>1</v>
      </c>
      <c r="U83" s="36">
        <v>9</v>
      </c>
      <c r="V83" s="36">
        <v>225</v>
      </c>
      <c r="W83" s="36">
        <v>94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33</v>
      </c>
      <c r="M89" s="52">
        <f>RES_hhdet_numvin!M5</f>
        <v>196</v>
      </c>
      <c r="N89" s="52">
        <f>RES_hhdet_numvin!N5</f>
        <v>174</v>
      </c>
      <c r="O89" s="52">
        <f>RES_hhdet_numvin!O5</f>
        <v>97</v>
      </c>
      <c r="P89" s="52">
        <f>RES_hhdet_numvin!P5</f>
        <v>2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7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3</v>
      </c>
      <c r="Q92" s="52">
        <f>RES_hhdet_numvin!Q8</f>
        <v>1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6</v>
      </c>
      <c r="M94" s="52">
        <f>RES_hhdet_numvin!M10</f>
        <v>11</v>
      </c>
      <c r="N94" s="52">
        <f>RES_hhdet_numvin!N10</f>
        <v>13</v>
      </c>
      <c r="O94" s="52">
        <f>RES_hhdet_numvin!O10</f>
        <v>9</v>
      </c>
      <c r="P94" s="52">
        <f>RES_hhdet_numvin!P10</f>
        <v>22</v>
      </c>
      <c r="Q94" s="52">
        <f>RES_hhdet_numvin!Q10</f>
        <v>46</v>
      </c>
      <c r="R94" s="52">
        <f>RES_hhdet_numvin!R10</f>
        <v>67</v>
      </c>
      <c r="S94" s="52">
        <f>RES_hhdet_numvin!S10</f>
        <v>81</v>
      </c>
      <c r="T94" s="52">
        <f>RES_hhdet_numvin!T10</f>
        <v>70</v>
      </c>
      <c r="U94" s="52">
        <f>RES_hhdet_numvin!U10</f>
        <v>7</v>
      </c>
      <c r="V94" s="52">
        <f>RES_hhdet_numvin!V10</f>
        <v>53</v>
      </c>
      <c r="W94" s="52">
        <f>RES_hhdet_numvin!W10</f>
        <v>118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2</v>
      </c>
      <c r="S99" s="138">
        <f>RES_hhdet_numvin!S15</f>
        <v>0</v>
      </c>
      <c r="T99" s="138">
        <f>RES_hhdet_numvin!T15</f>
        <v>0</v>
      </c>
      <c r="U99" s="138">
        <f>RES_hhdet_numvin!U15</f>
        <v>2</v>
      </c>
      <c r="V99" s="138">
        <f>RES_hhdet_numvin!V15</f>
        <v>2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65</v>
      </c>
      <c r="R105" s="52">
        <f>RES_hhdet_numvin!R21</f>
        <v>4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1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147</v>
      </c>
      <c r="R106" s="36">
        <f>RES_hhdet_numvin!R22</f>
        <v>12</v>
      </c>
      <c r="S106" s="36">
        <f>RES_hhdet_numvin!S22</f>
        <v>0</v>
      </c>
      <c r="T106" s="36">
        <f>RES_hhdet_numvin!T22</f>
        <v>1</v>
      </c>
      <c r="U106" s="36">
        <f>RES_hhdet_numvin!U22</f>
        <v>11</v>
      </c>
      <c r="V106" s="36">
        <f>RES_hhdet_numvin!V22</f>
        <v>174</v>
      </c>
      <c r="W106" s="36">
        <f>RES_hhdet_numvin!W22</f>
        <v>94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31.101191342069995</v>
      </c>
      <c r="C110" s="117">
        <f t="shared" si="15"/>
        <v>23.748626359444788</v>
      </c>
      <c r="D110" s="117">
        <f t="shared" si="15"/>
        <v>27.531420317584999</v>
      </c>
      <c r="E110" s="117">
        <f t="shared" si="15"/>
        <v>19.218059104753141</v>
      </c>
      <c r="F110" s="117">
        <f t="shared" si="15"/>
        <v>26.852570944085539</v>
      </c>
      <c r="G110" s="117">
        <f t="shared" si="15"/>
        <v>24.336391247902174</v>
      </c>
      <c r="H110" s="117">
        <f t="shared" si="15"/>
        <v>19.138023554060833</v>
      </c>
      <c r="I110" s="117">
        <f t="shared" si="15"/>
        <v>11.177392177657008</v>
      </c>
      <c r="J110" s="117">
        <f t="shared" si="15"/>
        <v>11.96247785084195</v>
      </c>
      <c r="K110" s="117">
        <f t="shared" si="15"/>
        <v>7.5022078927551039</v>
      </c>
      <c r="L110" s="117">
        <f t="shared" si="15"/>
        <v>8.9439397850901319</v>
      </c>
      <c r="M110" s="117">
        <f t="shared" si="15"/>
        <v>11.117527232230389</v>
      </c>
      <c r="N110" s="117">
        <f t="shared" si="15"/>
        <v>10.272335571059942</v>
      </c>
      <c r="O110" s="117">
        <f t="shared" si="15"/>
        <v>10.20500487348149</v>
      </c>
      <c r="P110" s="117">
        <f t="shared" si="15"/>
        <v>8.3994123200110824</v>
      </c>
      <c r="Q110" s="117">
        <f t="shared" si="15"/>
        <v>4.2851169597704164</v>
      </c>
      <c r="R110" s="117">
        <f t="shared" ref="R110:V110" si="16">R111+R114+R116+R126</f>
        <v>1.0696256411967151</v>
      </c>
      <c r="S110" s="117">
        <f t="shared" si="16"/>
        <v>1.1756051462599049</v>
      </c>
      <c r="T110" s="117">
        <f t="shared" si="16"/>
        <v>1.1046716406141051</v>
      </c>
      <c r="U110" s="117">
        <f t="shared" si="16"/>
        <v>1.2495468406712207</v>
      </c>
      <c r="V110" s="117">
        <f t="shared" si="16"/>
        <v>1.0028391730310089</v>
      </c>
      <c r="W110" s="117">
        <f t="shared" ref="W110" si="17">W111+W114+W116+W126</f>
        <v>0.6302349570947402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25.954061905035708</v>
      </c>
      <c r="C111" s="122">
        <f t="shared" si="18"/>
        <v>19.566521417636736</v>
      </c>
      <c r="D111" s="122">
        <f t="shared" si="18"/>
        <v>22.976330819739132</v>
      </c>
      <c r="E111" s="122">
        <f t="shared" si="18"/>
        <v>15.943215506858499</v>
      </c>
      <c r="F111" s="122">
        <f t="shared" si="18"/>
        <v>22.514138037954602</v>
      </c>
      <c r="G111" s="122">
        <f t="shared" si="18"/>
        <v>20.312977285505113</v>
      </c>
      <c r="H111" s="122">
        <f t="shared" si="18"/>
        <v>15.847207131797921</v>
      </c>
      <c r="I111" s="122">
        <f t="shared" si="18"/>
        <v>9.5119721912921911</v>
      </c>
      <c r="J111" s="122">
        <f t="shared" si="18"/>
        <v>10.316908246114258</v>
      </c>
      <c r="K111" s="122">
        <f t="shared" si="18"/>
        <v>6.5108968569078147</v>
      </c>
      <c r="L111" s="122">
        <f t="shared" si="18"/>
        <v>7.7775998337711947</v>
      </c>
      <c r="M111" s="122">
        <f t="shared" si="18"/>
        <v>9.6317712455045861</v>
      </c>
      <c r="N111" s="122">
        <f t="shared" si="18"/>
        <v>8.8414629279013273</v>
      </c>
      <c r="O111" s="122">
        <f t="shared" si="18"/>
        <v>8.8179047196330504</v>
      </c>
      <c r="P111" s="122">
        <f t="shared" si="18"/>
        <v>7.3288514794279527</v>
      </c>
      <c r="Q111" s="122">
        <f t="shared" si="18"/>
        <v>3.6868750015523144</v>
      </c>
      <c r="R111" s="122">
        <f t="shared" ref="R111:V111" si="19">SUM(R112:R113)</f>
        <v>0.86541795583071957</v>
      </c>
      <c r="S111" s="122">
        <f t="shared" si="19"/>
        <v>1.0101302861964312</v>
      </c>
      <c r="T111" s="122">
        <f t="shared" si="19"/>
        <v>0.96675114695291076</v>
      </c>
      <c r="U111" s="122">
        <f t="shared" si="19"/>
        <v>1.0919365491830146</v>
      </c>
      <c r="V111" s="122">
        <f t="shared" si="19"/>
        <v>0.87891671895487933</v>
      </c>
      <c r="W111" s="122">
        <f t="shared" ref="W111" si="20">SUM(W112:W113)</f>
        <v>0.54603472043698953</v>
      </c>
      <c r="DA111" s="130" t="s">
        <v>1572</v>
      </c>
    </row>
    <row r="112" spans="1:105" ht="12" customHeight="1" x14ac:dyDescent="0.25">
      <c r="A112" s="97" t="s">
        <v>51</v>
      </c>
      <c r="B112" s="98">
        <v>25.812186811418268</v>
      </c>
      <c r="C112" s="98">
        <v>19.461798473452539</v>
      </c>
      <c r="D112" s="98">
        <v>22.855557801559694</v>
      </c>
      <c r="E112" s="98">
        <v>15.861038136628007</v>
      </c>
      <c r="F112" s="98">
        <v>22.399232721457484</v>
      </c>
      <c r="G112" s="98">
        <v>20.211086393763612</v>
      </c>
      <c r="H112" s="98">
        <v>15.768677835226207</v>
      </c>
      <c r="I112" s="98">
        <v>9.4656818797160565</v>
      </c>
      <c r="J112" s="98">
        <v>10.267642175337068</v>
      </c>
      <c r="K112" s="98">
        <v>6.4804264435635313</v>
      </c>
      <c r="L112" s="98">
        <v>7.7409803128178893</v>
      </c>
      <c r="M112" s="98">
        <v>9.5851924425812438</v>
      </c>
      <c r="N112" s="98">
        <v>8.7975753903324438</v>
      </c>
      <c r="O112" s="98">
        <v>8.773285760168358</v>
      </c>
      <c r="P112" s="98">
        <v>7.2919958773907165</v>
      </c>
      <c r="Q112" s="98">
        <v>3.6684286549716121</v>
      </c>
      <c r="R112" s="98">
        <v>0.86112150959381561</v>
      </c>
      <c r="S112" s="98">
        <v>1.0051407764035671</v>
      </c>
      <c r="T112" s="98">
        <v>0.96197068921551243</v>
      </c>
      <c r="U112" s="98">
        <v>1.0865326188734556</v>
      </c>
      <c r="V112" s="98">
        <v>0.87453775355326069</v>
      </c>
      <c r="W112" s="98">
        <v>0.54330676405355038</v>
      </c>
      <c r="DA112" s="63" t="s">
        <v>1573</v>
      </c>
    </row>
    <row r="113" spans="1:105" ht="12" customHeight="1" x14ac:dyDescent="0.25">
      <c r="A113" s="97" t="s">
        <v>53</v>
      </c>
      <c r="B113" s="98">
        <v>0.14187509361744091</v>
      </c>
      <c r="C113" s="98">
        <v>0.10472294418419567</v>
      </c>
      <c r="D113" s="98">
        <v>0.12077301817943825</v>
      </c>
      <c r="E113" s="98">
        <v>8.2177370230492097E-2</v>
      </c>
      <c r="F113" s="98">
        <v>0.11490531649711719</v>
      </c>
      <c r="G113" s="98">
        <v>0.10189089174150012</v>
      </c>
      <c r="H113" s="98">
        <v>7.8529296571714133E-2</v>
      </c>
      <c r="I113" s="98">
        <v>4.6290311576134689E-2</v>
      </c>
      <c r="J113" s="98">
        <v>4.9266070777189329E-2</v>
      </c>
      <c r="K113" s="98">
        <v>3.047041334428386E-2</v>
      </c>
      <c r="L113" s="98">
        <v>3.6619520953305111E-2</v>
      </c>
      <c r="M113" s="98">
        <v>4.6578802923342204E-2</v>
      </c>
      <c r="N113" s="98">
        <v>4.3887537568883771E-2</v>
      </c>
      <c r="O113" s="98">
        <v>4.4618959464692291E-2</v>
      </c>
      <c r="P113" s="98">
        <v>3.6855602037236541E-2</v>
      </c>
      <c r="Q113" s="98">
        <v>1.8446346580702121E-2</v>
      </c>
      <c r="R113" s="98">
        <v>4.296446236904004E-3</v>
      </c>
      <c r="S113" s="98">
        <v>4.9895097928639807E-3</v>
      </c>
      <c r="T113" s="98">
        <v>4.7804577373983118E-3</v>
      </c>
      <c r="U113" s="98">
        <v>5.4039303095590628E-3</v>
      </c>
      <c r="V113" s="98">
        <v>4.3789654016186336E-3</v>
      </c>
      <c r="W113" s="98">
        <v>2.7279563834391269E-3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3.3877620723801915E-5</v>
      </c>
      <c r="C114" s="122">
        <f t="shared" si="21"/>
        <v>3.6389585910964528E-5</v>
      </c>
      <c r="D114" s="122">
        <f t="shared" si="21"/>
        <v>4.4047404518136388E-5</v>
      </c>
      <c r="E114" s="122">
        <f t="shared" si="21"/>
        <v>4.1660675485454718E-5</v>
      </c>
      <c r="F114" s="122">
        <f t="shared" si="21"/>
        <v>5.3435720013382581E-5</v>
      </c>
      <c r="G114" s="122">
        <f t="shared" si="21"/>
        <v>7.7589884231421107E-5</v>
      </c>
      <c r="H114" s="122">
        <f t="shared" si="21"/>
        <v>8.7640781912411982E-5</v>
      </c>
      <c r="I114" s="122">
        <f t="shared" si="21"/>
        <v>8.5438919044920493E-5</v>
      </c>
      <c r="J114" s="122">
        <f t="shared" si="21"/>
        <v>7.7284177385260832E-5</v>
      </c>
      <c r="K114" s="122">
        <f t="shared" si="21"/>
        <v>6.8405732259619212E-5</v>
      </c>
      <c r="L114" s="122">
        <f t="shared" si="21"/>
        <v>1.0743710112071123E-4</v>
      </c>
      <c r="M114" s="122">
        <f t="shared" si="21"/>
        <v>7.131108371278186E-5</v>
      </c>
      <c r="N114" s="122">
        <f t="shared" si="21"/>
        <v>8.4533400283338443E-5</v>
      </c>
      <c r="O114" s="122">
        <f t="shared" si="21"/>
        <v>1.2834979627025886E-4</v>
      </c>
      <c r="P114" s="122">
        <f t="shared" si="21"/>
        <v>1.7324794240409532E-4</v>
      </c>
      <c r="Q114" s="122">
        <f t="shared" si="21"/>
        <v>1.6778101782269396E-4</v>
      </c>
      <c r="R114" s="122">
        <f t="shared" si="21"/>
        <v>1.8363203341935006E-4</v>
      </c>
      <c r="S114" s="122">
        <f t="shared" si="21"/>
        <v>1.6777506305914268E-4</v>
      </c>
      <c r="T114" s="122">
        <f t="shared" si="21"/>
        <v>1.9158328166518504E-4</v>
      </c>
      <c r="U114" s="122">
        <f t="shared" si="21"/>
        <v>9.4034671344427561E-5</v>
      </c>
      <c r="V114" s="122">
        <f t="shared" si="21"/>
        <v>6.2230829241803973E-5</v>
      </c>
      <c r="W114" s="122">
        <f t="shared" si="21"/>
        <v>3.0390178539791026E-5</v>
      </c>
      <c r="DA114" s="130" t="s">
        <v>1575</v>
      </c>
    </row>
    <row r="115" spans="1:105" ht="12" customHeight="1" x14ac:dyDescent="0.25">
      <c r="A115" s="97" t="s">
        <v>53</v>
      </c>
      <c r="B115" s="98">
        <v>3.3877620723801915E-5</v>
      </c>
      <c r="C115" s="98">
        <v>3.6389585910964528E-5</v>
      </c>
      <c r="D115" s="98">
        <v>4.4047404518136388E-5</v>
      </c>
      <c r="E115" s="98">
        <v>4.1660675485454718E-5</v>
      </c>
      <c r="F115" s="98">
        <v>5.3435720013382581E-5</v>
      </c>
      <c r="G115" s="98">
        <v>7.7589884231421107E-5</v>
      </c>
      <c r="H115" s="98">
        <v>8.7640781912411982E-5</v>
      </c>
      <c r="I115" s="98">
        <v>8.5438919044920493E-5</v>
      </c>
      <c r="J115" s="98">
        <v>7.7284177385260832E-5</v>
      </c>
      <c r="K115" s="98">
        <v>6.8405732259619212E-5</v>
      </c>
      <c r="L115" s="98">
        <v>1.0743710112071123E-4</v>
      </c>
      <c r="M115" s="98">
        <v>7.131108371278186E-5</v>
      </c>
      <c r="N115" s="98">
        <v>8.4533400283338443E-5</v>
      </c>
      <c r="O115" s="98">
        <v>1.2834979627025886E-4</v>
      </c>
      <c r="P115" s="98">
        <v>1.7324794240409532E-4</v>
      </c>
      <c r="Q115" s="98">
        <v>1.6778101782269396E-4</v>
      </c>
      <c r="R115" s="98">
        <v>1.8363203341935006E-4</v>
      </c>
      <c r="S115" s="98">
        <v>1.6777506305914268E-4</v>
      </c>
      <c r="T115" s="98">
        <v>1.9158328166518504E-4</v>
      </c>
      <c r="U115" s="98">
        <v>9.4034671344427561E-5</v>
      </c>
      <c r="V115" s="98">
        <v>6.2230829241803973E-5</v>
      </c>
      <c r="W115" s="98">
        <v>3.0390178539791026E-5</v>
      </c>
      <c r="DA115" s="63" t="s">
        <v>1576</v>
      </c>
    </row>
    <row r="116" spans="1:105" ht="12" customHeight="1" x14ac:dyDescent="0.25">
      <c r="A116" s="121" t="s">
        <v>55</v>
      </c>
      <c r="B116" s="122">
        <v>3.2864670250858348</v>
      </c>
      <c r="C116" s="122">
        <v>2.5318292982416599</v>
      </c>
      <c r="D116" s="122">
        <v>3.0899986410858364</v>
      </c>
      <c r="E116" s="122">
        <v>2.0639081301409523</v>
      </c>
      <c r="F116" s="122">
        <v>2.9499708773116202</v>
      </c>
      <c r="G116" s="122">
        <v>2.833175945140431</v>
      </c>
      <c r="H116" s="122">
        <v>2.2576760079672766</v>
      </c>
      <c r="I116" s="122">
        <v>1.0794695178904874</v>
      </c>
      <c r="J116" s="122">
        <v>1.1275679440430495</v>
      </c>
      <c r="K116" s="122">
        <v>0.65648649401626868</v>
      </c>
      <c r="L116" s="122">
        <v>0.77049193779843805</v>
      </c>
      <c r="M116" s="122">
        <v>1.0393414937923537</v>
      </c>
      <c r="N116" s="122">
        <v>0.98751202550158701</v>
      </c>
      <c r="O116" s="122">
        <v>0.9726974551488563</v>
      </c>
      <c r="P116" s="122">
        <v>0.74359878327409656</v>
      </c>
      <c r="Q116" s="122">
        <v>0.37498293020011614</v>
      </c>
      <c r="R116" s="122">
        <v>8.9439962880197552E-2</v>
      </c>
      <c r="S116" s="122">
        <v>9.9703129930723403E-2</v>
      </c>
      <c r="T116" s="122">
        <v>9.0953424828126711E-2</v>
      </c>
      <c r="U116" s="122">
        <v>0.10688141232364004</v>
      </c>
      <c r="V116" s="122">
        <v>8.5752188879060692E-2</v>
      </c>
      <c r="W116" s="122">
        <v>5.3156910457920835E-2</v>
      </c>
      <c r="DA116" s="130" t="s">
        <v>1577</v>
      </c>
    </row>
    <row r="117" spans="1:105" ht="12" customHeight="1" x14ac:dyDescent="0.25">
      <c r="A117" s="97" t="s">
        <v>143</v>
      </c>
      <c r="B117" s="98">
        <v>3.1065317531627765</v>
      </c>
      <c r="C117" s="98">
        <v>2.3804949654849628</v>
      </c>
      <c r="D117" s="98">
        <v>2.9261301195636649</v>
      </c>
      <c r="E117" s="98">
        <v>1.9558012937250315</v>
      </c>
      <c r="F117" s="98">
        <v>2.8319671893967739</v>
      </c>
      <c r="G117" s="98">
        <v>2.6908559590213592</v>
      </c>
      <c r="H117" s="98">
        <v>2.1785184041704131</v>
      </c>
      <c r="I117" s="98">
        <v>1.0274485248345329</v>
      </c>
      <c r="J117" s="98">
        <v>1.0904194129581546</v>
      </c>
      <c r="K117" s="98">
        <v>0.63087659797519047</v>
      </c>
      <c r="L117" s="98">
        <v>0.74647072377330503</v>
      </c>
      <c r="M117" s="98">
        <v>0.95240190154792259</v>
      </c>
      <c r="N117" s="98">
        <v>0.88502707455720486</v>
      </c>
      <c r="O117" s="98">
        <v>0.88860876548368972</v>
      </c>
      <c r="P117" s="98">
        <v>0.72934739193191866</v>
      </c>
      <c r="Q117" s="98">
        <v>0.3655304546108879</v>
      </c>
      <c r="R117" s="98">
        <v>8.4278318437138552E-2</v>
      </c>
      <c r="S117" s="98">
        <v>9.6664898574936084E-2</v>
      </c>
      <c r="T117" s="98">
        <v>8.8932148273739409E-2</v>
      </c>
      <c r="U117" s="98">
        <v>0.10486892884795403</v>
      </c>
      <c r="V117" s="98">
        <v>8.4533613600651591E-2</v>
      </c>
      <c r="W117" s="98">
        <v>5.23940098071548E-2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0.17993527192305833</v>
      </c>
      <c r="C122" s="101">
        <v>0.15133433275669694</v>
      </c>
      <c r="D122" s="101">
        <v>0.16386852152217149</v>
      </c>
      <c r="E122" s="101">
        <v>0.1081068364159207</v>
      </c>
      <c r="F122" s="101">
        <v>0.11800368791484635</v>
      </c>
      <c r="G122" s="101">
        <v>0.14231998611907171</v>
      </c>
      <c r="H122" s="101">
        <v>7.9157603796863624E-2</v>
      </c>
      <c r="I122" s="101">
        <v>5.202099305595461E-2</v>
      </c>
      <c r="J122" s="101">
        <v>3.7148531084894978E-2</v>
      </c>
      <c r="K122" s="101">
        <v>2.5609896041078273E-2</v>
      </c>
      <c r="L122" s="101">
        <v>2.4021214025133006E-2</v>
      </c>
      <c r="M122" s="101">
        <v>8.6939592244431069E-2</v>
      </c>
      <c r="N122" s="101">
        <v>0.10248495094438212</v>
      </c>
      <c r="O122" s="101">
        <v>8.4088689665166638E-2</v>
      </c>
      <c r="P122" s="101">
        <v>1.4251391342177936E-2</v>
      </c>
      <c r="Q122" s="101">
        <v>9.4524755892282236E-3</v>
      </c>
      <c r="R122" s="101">
        <v>5.1616444430590035E-3</v>
      </c>
      <c r="S122" s="101">
        <v>3.0382313557873134E-3</v>
      </c>
      <c r="T122" s="101">
        <v>2.021276554387308E-3</v>
      </c>
      <c r="U122" s="101">
        <v>2.0124834756860095E-3</v>
      </c>
      <c r="V122" s="101">
        <v>1.2185752784091021E-3</v>
      </c>
      <c r="W122" s="101">
        <v>7.6290065076603487E-4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1.8606285343277322</v>
      </c>
      <c r="C126" s="122">
        <v>1.6502392539804809</v>
      </c>
      <c r="D126" s="122">
        <v>1.4650468093555093</v>
      </c>
      <c r="E126" s="122">
        <v>1.2108938070782034</v>
      </c>
      <c r="F126" s="122">
        <v>1.3884085930993015</v>
      </c>
      <c r="G126" s="122">
        <v>1.1901604273723967</v>
      </c>
      <c r="H126" s="122">
        <v>1.0330527735137234</v>
      </c>
      <c r="I126" s="122">
        <v>0.58586502955528463</v>
      </c>
      <c r="J126" s="122">
        <v>0.51792437650725853</v>
      </c>
      <c r="K126" s="122">
        <v>0.33475613609876076</v>
      </c>
      <c r="L126" s="122">
        <v>0.39574057641937782</v>
      </c>
      <c r="M126" s="122">
        <v>0.44634318184973532</v>
      </c>
      <c r="N126" s="122">
        <v>0.44327608425674442</v>
      </c>
      <c r="O126" s="122">
        <v>0.41427434890331438</v>
      </c>
      <c r="P126" s="122">
        <v>0.32678880936663013</v>
      </c>
      <c r="Q126" s="122">
        <v>0.22309124700016364</v>
      </c>
      <c r="R126" s="122">
        <v>0.11458409045237869</v>
      </c>
      <c r="S126" s="122">
        <v>6.5603955069691161E-2</v>
      </c>
      <c r="T126" s="122">
        <v>4.6775485551402388E-2</v>
      </c>
      <c r="U126" s="122">
        <v>5.0634844493221323E-2</v>
      </c>
      <c r="V126" s="122">
        <v>3.8108034367827039E-2</v>
      </c>
      <c r="W126" s="122">
        <v>3.1012936021290117E-2</v>
      </c>
      <c r="DA126" s="130" t="s">
        <v>1587</v>
      </c>
    </row>
    <row r="127" spans="1:105" ht="12" customHeight="1" x14ac:dyDescent="0.25">
      <c r="A127" s="97" t="s">
        <v>51</v>
      </c>
      <c r="B127" s="98">
        <v>0.74465202871216185</v>
      </c>
      <c r="C127" s="98">
        <v>0.56682092047780241</v>
      </c>
      <c r="D127" s="98">
        <v>0.58632583640028646</v>
      </c>
      <c r="E127" s="98">
        <v>0.41050364789287486</v>
      </c>
      <c r="F127" s="98">
        <v>0.59476741502707797</v>
      </c>
      <c r="G127" s="98">
        <v>0.49358645203016854</v>
      </c>
      <c r="H127" s="98">
        <v>0.4102414218243649</v>
      </c>
      <c r="I127" s="98">
        <v>0.19663743723788568</v>
      </c>
      <c r="J127" s="98">
        <v>0.21175784420692895</v>
      </c>
      <c r="K127" s="98">
        <v>0.10469007969945679</v>
      </c>
      <c r="L127" s="98">
        <v>0.14161173211044237</v>
      </c>
      <c r="M127" s="98">
        <v>0.17392758192414259</v>
      </c>
      <c r="N127" s="98">
        <v>0.1679564345084551</v>
      </c>
      <c r="O127" s="98">
        <v>0.16759816566351399</v>
      </c>
      <c r="P127" s="98">
        <v>0.14899207031623188</v>
      </c>
      <c r="Q127" s="98">
        <v>0.10129454475972076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0.18612621965442946</v>
      </c>
      <c r="C128" s="98">
        <v>0.20821070877687484</v>
      </c>
      <c r="D128" s="98">
        <v>8.8503655302332632E-2</v>
      </c>
      <c r="E128" s="98">
        <v>0.10972938086074135</v>
      </c>
      <c r="F128" s="98">
        <v>0.10797016105783178</v>
      </c>
      <c r="G128" s="98">
        <v>7.8266337753555057E-2</v>
      </c>
      <c r="H128" s="98">
        <v>6.4076679308424755E-2</v>
      </c>
      <c r="I128" s="98">
        <v>3.09252529852139E-2</v>
      </c>
      <c r="J128" s="98">
        <v>4.31453333534167E-2</v>
      </c>
      <c r="K128" s="98">
        <v>3.2835085909418249E-2</v>
      </c>
      <c r="L128" s="98">
        <v>3.937271450168784E-2</v>
      </c>
      <c r="M128" s="98">
        <v>4.5438458230196078E-2</v>
      </c>
      <c r="N128" s="98">
        <v>3.4178836773376207E-2</v>
      </c>
      <c r="O128" s="98">
        <v>3.2104214021840674E-2</v>
      </c>
      <c r="P128" s="98">
        <v>2.6985158667242787E-2</v>
      </c>
      <c r="Q128" s="98">
        <v>2.9385215855825545E-2</v>
      </c>
      <c r="R128" s="98">
        <v>3.2469260650998429E-2</v>
      </c>
      <c r="S128" s="98">
        <v>1.883256711015957E-2</v>
      </c>
      <c r="T128" s="98">
        <v>1.2453879124102483E-2</v>
      </c>
      <c r="U128" s="98">
        <v>1.3933628889864909E-2</v>
      </c>
      <c r="V128" s="98">
        <v>7.8962707166262431E-3</v>
      </c>
      <c r="W128" s="98">
        <v>5.3167971287128276E-3</v>
      </c>
      <c r="DA128" s="63" t="s">
        <v>1589</v>
      </c>
    </row>
    <row r="129" spans="1:105" ht="12" customHeight="1" x14ac:dyDescent="0.25">
      <c r="A129" s="109" t="s">
        <v>120</v>
      </c>
      <c r="B129" s="33">
        <v>0.92985028596114094</v>
      </c>
      <c r="C129" s="33">
        <v>0.8752076247258036</v>
      </c>
      <c r="D129" s="33">
        <v>0.79021731765289027</v>
      </c>
      <c r="E129" s="33">
        <v>0.69066077832458717</v>
      </c>
      <c r="F129" s="33">
        <v>0.68567101701439181</v>
      </c>
      <c r="G129" s="33">
        <v>0.61830763758867324</v>
      </c>
      <c r="H129" s="33">
        <v>0.55873467238093377</v>
      </c>
      <c r="I129" s="33">
        <v>0.35830233933218503</v>
      </c>
      <c r="J129" s="33">
        <v>0.26302119894691284</v>
      </c>
      <c r="K129" s="33">
        <v>0.19723097048988572</v>
      </c>
      <c r="L129" s="33">
        <v>0.21475612980724762</v>
      </c>
      <c r="M129" s="33">
        <v>0.22697714169539665</v>
      </c>
      <c r="N129" s="33">
        <v>0.2411408129749131</v>
      </c>
      <c r="O129" s="33">
        <v>0.21457196921795976</v>
      </c>
      <c r="P129" s="33">
        <v>0.15081158038315542</v>
      </c>
      <c r="Q129" s="33">
        <v>9.2411486384617325E-2</v>
      </c>
      <c r="R129" s="33">
        <v>8.2114829801380254E-2</v>
      </c>
      <c r="S129" s="33">
        <v>4.6771387959531584E-2</v>
      </c>
      <c r="T129" s="33">
        <v>3.4321606427299908E-2</v>
      </c>
      <c r="U129" s="33">
        <v>3.6701215603356416E-2</v>
      </c>
      <c r="V129" s="33">
        <v>3.0211763651200797E-2</v>
      </c>
      <c r="W129" s="33">
        <v>2.569613889257729E-2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18.254968105102964</v>
      </c>
      <c r="C131" s="117">
        <f t="shared" si="22"/>
        <v>13.964753856082146</v>
      </c>
      <c r="D131" s="117">
        <f t="shared" si="22"/>
        <v>16.216950356948374</v>
      </c>
      <c r="E131" s="117">
        <f t="shared" si="22"/>
        <v>11.360122159987567</v>
      </c>
      <c r="F131" s="117">
        <f t="shared" si="22"/>
        <v>15.925843871511857</v>
      </c>
      <c r="G131" s="117">
        <f t="shared" si="22"/>
        <v>14.515053712150531</v>
      </c>
      <c r="H131" s="117">
        <f t="shared" si="22"/>
        <v>11.448045904677697</v>
      </c>
      <c r="I131" s="117">
        <f t="shared" si="22"/>
        <v>6.7166763361722381</v>
      </c>
      <c r="J131" s="117">
        <f t="shared" si="22"/>
        <v>7.1794893208061517</v>
      </c>
      <c r="K131" s="117">
        <f t="shared" si="22"/>
        <v>4.5127432681020805</v>
      </c>
      <c r="L131" s="117">
        <f t="shared" si="22"/>
        <v>5.405581842041042</v>
      </c>
      <c r="M131" s="117">
        <f t="shared" si="22"/>
        <v>6.9587541584723622</v>
      </c>
      <c r="N131" s="117">
        <f t="shared" si="22"/>
        <v>6.6442269676535108</v>
      </c>
      <c r="O131" s="117">
        <f t="shared" si="22"/>
        <v>6.7689299276637866</v>
      </c>
      <c r="P131" s="117">
        <f t="shared" si="22"/>
        <v>5.570017775491479</v>
      </c>
      <c r="Q131" s="117">
        <f t="shared" si="22"/>
        <v>2.8447668209310661</v>
      </c>
      <c r="R131" s="117">
        <f t="shared" ref="R131:V131" si="23">R132+R135+R137+R147</f>
        <v>0.71857638760922449</v>
      </c>
      <c r="S131" s="117">
        <f t="shared" si="23"/>
        <v>0.78773986430875598</v>
      </c>
      <c r="T131" s="117">
        <f t="shared" si="23"/>
        <v>0.74387454154946708</v>
      </c>
      <c r="U131" s="117">
        <f t="shared" si="23"/>
        <v>0.84342860076250492</v>
      </c>
      <c r="V131" s="117">
        <f t="shared" si="23"/>
        <v>0.68317389983293719</v>
      </c>
      <c r="W131" s="117">
        <f t="shared" ref="W131" si="24">W132+W135+W137+W147</f>
        <v>0.43375349501073385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15.157728887284723</v>
      </c>
      <c r="C132" s="122">
        <f t="shared" si="25"/>
        <v>11.427616904916963</v>
      </c>
      <c r="D132" s="122">
        <f t="shared" si="25"/>
        <v>13.468966113929362</v>
      </c>
      <c r="E132" s="122">
        <f t="shared" si="25"/>
        <v>9.3607212125660837</v>
      </c>
      <c r="F132" s="122">
        <f t="shared" si="25"/>
        <v>13.299796326329004</v>
      </c>
      <c r="G132" s="122">
        <f t="shared" si="25"/>
        <v>12.069014266244348</v>
      </c>
      <c r="H132" s="122">
        <f t="shared" si="25"/>
        <v>9.4329675906657737</v>
      </c>
      <c r="I132" s="122">
        <f t="shared" si="25"/>
        <v>5.6712334049289623</v>
      </c>
      <c r="J132" s="122">
        <f t="shared" si="25"/>
        <v>6.1508474937406374</v>
      </c>
      <c r="K132" s="122">
        <f t="shared" si="25"/>
        <v>3.881578147864956</v>
      </c>
      <c r="L132" s="122">
        <f t="shared" si="25"/>
        <v>4.6640063470877271</v>
      </c>
      <c r="M132" s="122">
        <f t="shared" si="25"/>
        <v>6.0028561647289953</v>
      </c>
      <c r="N132" s="122">
        <f t="shared" si="25"/>
        <v>5.7029999845211634</v>
      </c>
      <c r="O132" s="122">
        <f t="shared" si="25"/>
        <v>5.8457226334177426</v>
      </c>
      <c r="P132" s="122">
        <f t="shared" si="25"/>
        <v>4.8583710447249224</v>
      </c>
      <c r="Q132" s="122">
        <f t="shared" si="25"/>
        <v>2.4440553142243382</v>
      </c>
      <c r="R132" s="122">
        <f t="shared" ref="R132:V132" si="26">SUM(R133:R134)</f>
        <v>0.573721852478146</v>
      </c>
      <c r="S132" s="122">
        <f t="shared" si="26"/>
        <v>0.66969564040802398</v>
      </c>
      <c r="T132" s="122">
        <f t="shared" si="26"/>
        <v>0.64439472807902543</v>
      </c>
      <c r="U132" s="122">
        <f t="shared" si="26"/>
        <v>0.73005327566227851</v>
      </c>
      <c r="V132" s="122">
        <f t="shared" si="26"/>
        <v>0.591575186518982</v>
      </c>
      <c r="W132" s="122">
        <f t="shared" ref="W132" si="27">SUM(W133:W134)</f>
        <v>0.36969337570759286</v>
      </c>
      <c r="DA132" s="130" t="s">
        <v>1740</v>
      </c>
    </row>
    <row r="133" spans="1:105" ht="12" customHeight="1" x14ac:dyDescent="0.25">
      <c r="A133" s="97" t="s">
        <v>51</v>
      </c>
      <c r="B133" s="98">
        <v>15.015853793667281</v>
      </c>
      <c r="C133" s="98">
        <v>11.322893960732767</v>
      </c>
      <c r="D133" s="98">
        <v>13.348193095749924</v>
      </c>
      <c r="E133" s="98">
        <v>9.2785438423355924</v>
      </c>
      <c r="F133" s="98">
        <v>13.184891009831887</v>
      </c>
      <c r="G133" s="98">
        <v>11.967123374502849</v>
      </c>
      <c r="H133" s="98">
        <v>9.3544382940940594</v>
      </c>
      <c r="I133" s="98">
        <v>5.6249430933528277</v>
      </c>
      <c r="J133" s="98">
        <v>6.1015814229634477</v>
      </c>
      <c r="K133" s="98">
        <v>3.8511077345206721</v>
      </c>
      <c r="L133" s="98">
        <v>4.6273868261344218</v>
      </c>
      <c r="M133" s="98">
        <v>5.956277361805653</v>
      </c>
      <c r="N133" s="98">
        <v>5.65911244695228</v>
      </c>
      <c r="O133" s="98">
        <v>5.8011036739530502</v>
      </c>
      <c r="P133" s="98">
        <v>4.8215154426876863</v>
      </c>
      <c r="Q133" s="98">
        <v>2.4256089676436359</v>
      </c>
      <c r="R133" s="98">
        <v>0.56942540624124205</v>
      </c>
      <c r="S133" s="98">
        <v>0.66470613061516004</v>
      </c>
      <c r="T133" s="98">
        <v>0.6396142703416271</v>
      </c>
      <c r="U133" s="98">
        <v>0.72464934535271941</v>
      </c>
      <c r="V133" s="98">
        <v>0.58719622111736336</v>
      </c>
      <c r="W133" s="98">
        <v>0.36696541932415372</v>
      </c>
      <c r="DA133" s="63" t="s">
        <v>1741</v>
      </c>
    </row>
    <row r="134" spans="1:105" ht="12" customHeight="1" x14ac:dyDescent="0.25">
      <c r="A134" s="97" t="s">
        <v>53</v>
      </c>
      <c r="B134" s="98">
        <v>0.14187509361744091</v>
      </c>
      <c r="C134" s="98">
        <v>0.10472294418419567</v>
      </c>
      <c r="D134" s="98">
        <v>0.12077301817943825</v>
      </c>
      <c r="E134" s="98">
        <v>8.2177370230492097E-2</v>
      </c>
      <c r="F134" s="98">
        <v>0.11490531649711719</v>
      </c>
      <c r="G134" s="98">
        <v>0.10189089174150012</v>
      </c>
      <c r="H134" s="98">
        <v>7.8529296571714133E-2</v>
      </c>
      <c r="I134" s="98">
        <v>4.6290311576134689E-2</v>
      </c>
      <c r="J134" s="98">
        <v>4.9266070777189329E-2</v>
      </c>
      <c r="K134" s="98">
        <v>3.047041334428386E-2</v>
      </c>
      <c r="L134" s="98">
        <v>3.6619520953305111E-2</v>
      </c>
      <c r="M134" s="98">
        <v>4.6578802923342204E-2</v>
      </c>
      <c r="N134" s="98">
        <v>4.3887537568883771E-2</v>
      </c>
      <c r="O134" s="98">
        <v>4.4618959464692291E-2</v>
      </c>
      <c r="P134" s="98">
        <v>3.6855602037236541E-2</v>
      </c>
      <c r="Q134" s="98">
        <v>1.8446346580702121E-2</v>
      </c>
      <c r="R134" s="98">
        <v>4.296446236904004E-3</v>
      </c>
      <c r="S134" s="98">
        <v>4.9895097928639807E-3</v>
      </c>
      <c r="T134" s="98">
        <v>4.7804577373983118E-3</v>
      </c>
      <c r="U134" s="98">
        <v>5.4039303095590628E-3</v>
      </c>
      <c r="V134" s="98">
        <v>4.3789654016186336E-3</v>
      </c>
      <c r="W134" s="98">
        <v>2.7279563834391269E-3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6.9048569462125926E-5</v>
      </c>
      <c r="C135" s="122">
        <f t="shared" si="28"/>
        <v>7.7460025511119916E-5</v>
      </c>
      <c r="D135" s="122">
        <f t="shared" si="28"/>
        <v>1.0420127434467134E-4</v>
      </c>
      <c r="E135" s="122">
        <f t="shared" si="28"/>
        <v>1.032201003493766E-4</v>
      </c>
      <c r="F135" s="122">
        <f t="shared" si="28"/>
        <v>1.4511061302593123E-4</v>
      </c>
      <c r="G135" s="122">
        <f t="shared" si="28"/>
        <v>2.2793282051317653E-4</v>
      </c>
      <c r="H135" s="122">
        <f t="shared" si="28"/>
        <v>2.6668440828400811E-4</v>
      </c>
      <c r="I135" s="122">
        <f t="shared" si="28"/>
        <v>2.6126293417984812E-4</v>
      </c>
      <c r="J135" s="122">
        <f t="shared" si="28"/>
        <v>2.3899679241991815E-4</v>
      </c>
      <c r="K135" s="122">
        <f t="shared" si="28"/>
        <v>2.130777266094332E-4</v>
      </c>
      <c r="L135" s="122">
        <f t="shared" si="28"/>
        <v>3.4265064109669473E-4</v>
      </c>
      <c r="M135" s="122">
        <f t="shared" si="28"/>
        <v>2.354538444123086E-4</v>
      </c>
      <c r="N135" s="122">
        <f t="shared" si="28"/>
        <v>3.1462386727539916E-4</v>
      </c>
      <c r="O135" s="122">
        <f t="shared" si="28"/>
        <v>5.1885119345615298E-4</v>
      </c>
      <c r="P135" s="122">
        <f t="shared" si="28"/>
        <v>7.1535613193809196E-4</v>
      </c>
      <c r="Q135" s="122">
        <f t="shared" si="28"/>
        <v>6.9585832101962174E-4</v>
      </c>
      <c r="R135" s="122">
        <f t="shared" si="28"/>
        <v>7.6233429510910266E-4</v>
      </c>
      <c r="S135" s="122">
        <f t="shared" si="28"/>
        <v>7.0022174757490671E-4</v>
      </c>
      <c r="T135" s="122">
        <f t="shared" si="28"/>
        <v>8.0565279980397003E-4</v>
      </c>
      <c r="U135" s="122">
        <f t="shared" si="28"/>
        <v>3.9924080490697704E-4</v>
      </c>
      <c r="V135" s="122">
        <f t="shared" si="28"/>
        <v>2.6881203808505199E-4</v>
      </c>
      <c r="W135" s="122">
        <f t="shared" si="28"/>
        <v>1.349152315882374E-4</v>
      </c>
      <c r="DA135" s="130" t="s">
        <v>1743</v>
      </c>
    </row>
    <row r="136" spans="1:105" ht="12" customHeight="1" x14ac:dyDescent="0.25">
      <c r="A136" s="97" t="s">
        <v>53</v>
      </c>
      <c r="B136" s="98">
        <v>6.9048569462125926E-5</v>
      </c>
      <c r="C136" s="98">
        <v>7.7460025511119916E-5</v>
      </c>
      <c r="D136" s="98">
        <v>1.0420127434467134E-4</v>
      </c>
      <c r="E136" s="98">
        <v>1.032201003493766E-4</v>
      </c>
      <c r="F136" s="98">
        <v>1.4511061302593123E-4</v>
      </c>
      <c r="G136" s="98">
        <v>2.2793282051317653E-4</v>
      </c>
      <c r="H136" s="98">
        <v>2.6668440828400811E-4</v>
      </c>
      <c r="I136" s="98">
        <v>2.6126293417984812E-4</v>
      </c>
      <c r="J136" s="98">
        <v>2.3899679241991815E-4</v>
      </c>
      <c r="K136" s="98">
        <v>2.130777266094332E-4</v>
      </c>
      <c r="L136" s="98">
        <v>3.4265064109669473E-4</v>
      </c>
      <c r="M136" s="98">
        <v>2.354538444123086E-4</v>
      </c>
      <c r="N136" s="98">
        <v>3.1462386727539916E-4</v>
      </c>
      <c r="O136" s="98">
        <v>5.1885119345615298E-4</v>
      </c>
      <c r="P136" s="98">
        <v>7.1535613193809196E-4</v>
      </c>
      <c r="Q136" s="98">
        <v>6.9585832101962174E-4</v>
      </c>
      <c r="R136" s="98">
        <v>7.6233429510910266E-4</v>
      </c>
      <c r="S136" s="98">
        <v>7.0022174757490671E-4</v>
      </c>
      <c r="T136" s="98">
        <v>8.0565279980397003E-4</v>
      </c>
      <c r="U136" s="98">
        <v>3.9924080490697704E-4</v>
      </c>
      <c r="V136" s="98">
        <v>2.6881203808505199E-4</v>
      </c>
      <c r="W136" s="98">
        <v>1.349152315882374E-4</v>
      </c>
      <c r="DA136" s="63" t="s">
        <v>1744</v>
      </c>
    </row>
    <row r="137" spans="1:105" ht="12" customHeight="1" x14ac:dyDescent="0.25">
      <c r="A137" s="121" t="s">
        <v>55</v>
      </c>
      <c r="B137" s="122">
        <v>1.8888218736834481</v>
      </c>
      <c r="C137" s="122">
        <v>1.456531697316171</v>
      </c>
      <c r="D137" s="122">
        <v>1.7831576698806131</v>
      </c>
      <c r="E137" s="122">
        <v>1.1945279124751311</v>
      </c>
      <c r="F137" s="122">
        <v>1.7161969370621941</v>
      </c>
      <c r="G137" s="122">
        <v>1.6579421774562821</v>
      </c>
      <c r="H137" s="122">
        <v>1.324566061244647</v>
      </c>
      <c r="I137" s="122">
        <v>0.64588900756282697</v>
      </c>
      <c r="J137" s="122">
        <v>0.68379670445693785</v>
      </c>
      <c r="K137" s="122">
        <v>0.40344088419658825</v>
      </c>
      <c r="L137" s="122">
        <v>0.47522310187536027</v>
      </c>
      <c r="M137" s="122">
        <v>0.65706492518555815</v>
      </c>
      <c r="N137" s="122">
        <v>0.64025673546383233</v>
      </c>
      <c r="O137" s="122">
        <v>0.64267709187628674</v>
      </c>
      <c r="P137" s="122">
        <v>0.49319836825632468</v>
      </c>
      <c r="Q137" s="122">
        <v>0.25250004556682593</v>
      </c>
      <c r="R137" s="122">
        <v>6.1639999615570089E-2</v>
      </c>
      <c r="S137" s="122">
        <v>7.0183474487729922E-2</v>
      </c>
      <c r="T137" s="122">
        <v>6.4906768574051255E-2</v>
      </c>
      <c r="U137" s="122">
        <v>7.6464047724664364E-2</v>
      </c>
      <c r="V137" s="122">
        <v>6.2210839202473778E-2</v>
      </c>
      <c r="W137" s="122">
        <v>3.9437739915296886E-2</v>
      </c>
      <c r="DA137" s="130" t="s">
        <v>1745</v>
      </c>
    </row>
    <row r="138" spans="1:105" ht="12" customHeight="1" x14ac:dyDescent="0.25">
      <c r="A138" s="97" t="s">
        <v>143</v>
      </c>
      <c r="B138" s="98">
        <v>1.7784980787370885</v>
      </c>
      <c r="C138" s="98">
        <v>1.3637440091827782</v>
      </c>
      <c r="D138" s="98">
        <v>1.6818375880347001</v>
      </c>
      <c r="E138" s="98">
        <v>1.1274075196017928</v>
      </c>
      <c r="F138" s="98">
        <v>1.6425728999367539</v>
      </c>
      <c r="G138" s="98">
        <v>1.5677884806139188</v>
      </c>
      <c r="H138" s="98">
        <v>1.273716665269178</v>
      </c>
      <c r="I138" s="98">
        <v>0.61241689961384005</v>
      </c>
      <c r="J138" s="98">
        <v>0.6598940534390606</v>
      </c>
      <c r="K138" s="98">
        <v>0.38696259044453957</v>
      </c>
      <c r="L138" s="98">
        <v>0.45976702113406931</v>
      </c>
      <c r="M138" s="98">
        <v>0.59986651521971246</v>
      </c>
      <c r="N138" s="98">
        <v>0.5724821084983035</v>
      </c>
      <c r="O138" s="98">
        <v>0.58672307152201131</v>
      </c>
      <c r="P138" s="98">
        <v>0.4835895042278554</v>
      </c>
      <c r="Q138" s="98">
        <v>0.24612070001433059</v>
      </c>
      <c r="R138" s="98">
        <v>5.8128677315724735E-2</v>
      </c>
      <c r="S138" s="98">
        <v>6.8100198245221469E-2</v>
      </c>
      <c r="T138" s="98">
        <v>6.3510811894644484E-2</v>
      </c>
      <c r="U138" s="98">
        <v>7.5052394404555883E-2</v>
      </c>
      <c r="V138" s="98">
        <v>6.1317099546129579E-2</v>
      </c>
      <c r="W138" s="98">
        <v>3.885182782183836E-2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0.11032379494635951</v>
      </c>
      <c r="C143" s="101">
        <v>9.2787688133392832E-2</v>
      </c>
      <c r="D143" s="101">
        <v>0.10132008184591311</v>
      </c>
      <c r="E143" s="101">
        <v>6.7120392873338458E-2</v>
      </c>
      <c r="F143" s="101">
        <v>7.3624037125440148E-2</v>
      </c>
      <c r="G143" s="101">
        <v>9.015369684236324E-2</v>
      </c>
      <c r="H143" s="101">
        <v>5.0849395975468926E-2</v>
      </c>
      <c r="I143" s="101">
        <v>3.3472107948986904E-2</v>
      </c>
      <c r="J143" s="101">
        <v>2.3902651017877277E-2</v>
      </c>
      <c r="K143" s="101">
        <v>1.6478293752048675E-2</v>
      </c>
      <c r="L143" s="101">
        <v>1.5456080741290949E-2</v>
      </c>
      <c r="M143" s="101">
        <v>5.7198409965845673E-2</v>
      </c>
      <c r="N143" s="101">
        <v>6.7774626965528842E-2</v>
      </c>
      <c r="O143" s="101">
        <v>5.5954020354275429E-2</v>
      </c>
      <c r="P143" s="101">
        <v>9.6088640284692703E-3</v>
      </c>
      <c r="Q143" s="101">
        <v>6.3793455524953496E-3</v>
      </c>
      <c r="R143" s="101">
        <v>3.511322299845352E-3</v>
      </c>
      <c r="S143" s="101">
        <v>2.0832762425084554E-3</v>
      </c>
      <c r="T143" s="101">
        <v>1.3959566794067735E-3</v>
      </c>
      <c r="U143" s="101">
        <v>1.4116533201084852E-3</v>
      </c>
      <c r="V143" s="101">
        <v>8.9373965634419791E-4</v>
      </c>
      <c r="W143" s="101">
        <v>5.8591209345852571E-4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1.2083482955653291</v>
      </c>
      <c r="C147" s="122">
        <v>1.0805277938235007</v>
      </c>
      <c r="D147" s="122">
        <v>0.96472237186405552</v>
      </c>
      <c r="E147" s="122">
        <v>0.80476981484600185</v>
      </c>
      <c r="F147" s="122">
        <v>0.90970549750763219</v>
      </c>
      <c r="G147" s="122">
        <v>0.78786933562938666</v>
      </c>
      <c r="H147" s="122">
        <v>0.69024556835899142</v>
      </c>
      <c r="I147" s="122">
        <v>0.39929266074626846</v>
      </c>
      <c r="J147" s="122">
        <v>0.34460612581615674</v>
      </c>
      <c r="K147" s="122">
        <v>0.22751115831392629</v>
      </c>
      <c r="L147" s="122">
        <v>0.26600974243685827</v>
      </c>
      <c r="M147" s="122">
        <v>0.29859761471339613</v>
      </c>
      <c r="N147" s="122">
        <v>0.30065562380124033</v>
      </c>
      <c r="O147" s="122">
        <v>0.28001135117630138</v>
      </c>
      <c r="P147" s="122">
        <v>0.21773300637829415</v>
      </c>
      <c r="Q147" s="122">
        <v>0.14751560281888265</v>
      </c>
      <c r="R147" s="122">
        <v>8.2452201220399354E-2</v>
      </c>
      <c r="S147" s="122">
        <v>4.7160527665427221E-2</v>
      </c>
      <c r="T147" s="122">
        <v>3.3767392096586482E-2</v>
      </c>
      <c r="U147" s="122">
        <v>3.6512036570655021E-2</v>
      </c>
      <c r="V147" s="122">
        <v>2.9119062073396436E-2</v>
      </c>
      <c r="W147" s="122">
        <v>2.4487464156255859E-2</v>
      </c>
      <c r="DA147" s="130" t="s">
        <v>1755</v>
      </c>
    </row>
    <row r="148" spans="1:105" ht="12" customHeight="1" x14ac:dyDescent="0.25">
      <c r="A148" s="97" t="s">
        <v>51</v>
      </c>
      <c r="B148" s="98">
        <v>0.42769235577830572</v>
      </c>
      <c r="C148" s="98">
        <v>0.32585346274114318</v>
      </c>
      <c r="D148" s="98">
        <v>0.33764555862934231</v>
      </c>
      <c r="E148" s="98">
        <v>0.23677372064395472</v>
      </c>
      <c r="F148" s="98">
        <v>0.34377460029605872</v>
      </c>
      <c r="G148" s="98">
        <v>0.28600668279909974</v>
      </c>
      <c r="H148" s="98">
        <v>0.23832354279628493</v>
      </c>
      <c r="I148" s="98">
        <v>0.11438825318836857</v>
      </c>
      <c r="J148" s="98">
        <v>0.12322038795154522</v>
      </c>
      <c r="K148" s="98">
        <v>6.094379192787882E-2</v>
      </c>
      <c r="L148" s="98">
        <v>8.2492129716138063E-2</v>
      </c>
      <c r="M148" s="98">
        <v>0.10141967345610149</v>
      </c>
      <c r="N148" s="98">
        <v>9.8024600424986549E-2</v>
      </c>
      <c r="O148" s="98">
        <v>9.7875910766337129E-2</v>
      </c>
      <c r="P148" s="98">
        <v>8.7011855329389778E-2</v>
      </c>
      <c r="Q148" s="98">
        <v>5.9157437010113341E-2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0.10535378141189451</v>
      </c>
      <c r="C149" s="98">
        <v>0.11790984495716353</v>
      </c>
      <c r="D149" s="98">
        <v>5.0124728248624011E-2</v>
      </c>
      <c r="E149" s="98">
        <v>6.2248191752436191E-2</v>
      </c>
      <c r="F149" s="98">
        <v>6.1451163084512476E-2</v>
      </c>
      <c r="G149" s="98">
        <v>4.4725032762570324E-2</v>
      </c>
      <c r="H149" s="98">
        <v>3.6791047833130953E-2</v>
      </c>
      <c r="I149" s="98">
        <v>1.781745838885835E-2</v>
      </c>
      <c r="J149" s="98">
        <v>2.4883810726292008E-2</v>
      </c>
      <c r="K149" s="98">
        <v>1.8963961316128406E-2</v>
      </c>
      <c r="L149" s="98">
        <v>2.2745095773360827E-2</v>
      </c>
      <c r="M149" s="98">
        <v>2.6316559445680437E-2</v>
      </c>
      <c r="N149" s="98">
        <v>1.9834895912593208E-2</v>
      </c>
      <c r="O149" s="98">
        <v>1.8655420071206356E-2</v>
      </c>
      <c r="P149" s="98">
        <v>1.568696575848362E-2</v>
      </c>
      <c r="Q149" s="98">
        <v>1.7083781044401371E-2</v>
      </c>
      <c r="R149" s="98">
        <v>1.8885888949190272E-2</v>
      </c>
      <c r="S149" s="98">
        <v>1.0954048018524124E-2</v>
      </c>
      <c r="T149" s="98">
        <v>7.2412324373310848E-3</v>
      </c>
      <c r="U149" s="98">
        <v>8.1016908795685724E-3</v>
      </c>
      <c r="V149" s="98">
        <v>4.5930623327204148E-3</v>
      </c>
      <c r="W149" s="98">
        <v>3.0935871539890499E-3</v>
      </c>
      <c r="DA149" s="63" t="s">
        <v>1757</v>
      </c>
    </row>
    <row r="150" spans="1:105" ht="12" customHeight="1" x14ac:dyDescent="0.25">
      <c r="A150" s="109" t="s">
        <v>120</v>
      </c>
      <c r="B150" s="33">
        <v>0.67530215837512897</v>
      </c>
      <c r="C150" s="33">
        <v>0.63676448612519387</v>
      </c>
      <c r="D150" s="33">
        <v>0.57695208498608919</v>
      </c>
      <c r="E150" s="33">
        <v>0.50574790244961088</v>
      </c>
      <c r="F150" s="33">
        <v>0.50447973412706093</v>
      </c>
      <c r="G150" s="33">
        <v>0.45713762006771663</v>
      </c>
      <c r="H150" s="33">
        <v>0.41513097772957547</v>
      </c>
      <c r="I150" s="33">
        <v>0.26708694916904152</v>
      </c>
      <c r="J150" s="33">
        <v>0.19650192713831952</v>
      </c>
      <c r="K150" s="33">
        <v>0.14760340506991906</v>
      </c>
      <c r="L150" s="33">
        <v>0.16077251694735939</v>
      </c>
      <c r="M150" s="33">
        <v>0.1708613818116142</v>
      </c>
      <c r="N150" s="33">
        <v>0.18279612746366058</v>
      </c>
      <c r="O150" s="33">
        <v>0.16348002033875791</v>
      </c>
      <c r="P150" s="33">
        <v>0.11503418529042075</v>
      </c>
      <c r="Q150" s="33">
        <v>7.127438476436794E-2</v>
      </c>
      <c r="R150" s="33">
        <v>6.3566312271209083E-2</v>
      </c>
      <c r="S150" s="33">
        <v>3.62064796469031E-2</v>
      </c>
      <c r="T150" s="33">
        <v>2.6526159659255401E-2</v>
      </c>
      <c r="U150" s="33">
        <v>2.8410345691086445E-2</v>
      </c>
      <c r="V150" s="33">
        <v>2.452599974067602E-2</v>
      </c>
      <c r="W150" s="33">
        <v>2.139387700226681E-2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0.58695398206208949</v>
      </c>
      <c r="C152" s="119">
        <f t="shared" si="29"/>
        <v>0.58802364586145361</v>
      </c>
      <c r="D152" s="119">
        <f t="shared" si="29"/>
        <v>0.58903428046500772</v>
      </c>
      <c r="E152" s="119">
        <f t="shared" si="29"/>
        <v>0.59111703726511611</v>
      </c>
      <c r="F152" s="119">
        <f t="shared" si="29"/>
        <v>0.59308450966106219</v>
      </c>
      <c r="G152" s="119">
        <f t="shared" si="29"/>
        <v>0.59643410414852471</v>
      </c>
      <c r="H152" s="119">
        <f t="shared" si="29"/>
        <v>0.59818329057540398</v>
      </c>
      <c r="I152" s="119">
        <f t="shared" si="29"/>
        <v>0.60091622709620085</v>
      </c>
      <c r="J152" s="119">
        <f t="shared" si="29"/>
        <v>0.60016740764964849</v>
      </c>
      <c r="K152" s="119">
        <f t="shared" si="29"/>
        <v>0.60152202293141532</v>
      </c>
      <c r="L152" s="119">
        <f t="shared" si="29"/>
        <v>0.60438486527518231</v>
      </c>
      <c r="M152" s="119">
        <f t="shared" si="29"/>
        <v>0.62592643248028301</v>
      </c>
      <c r="N152" s="119">
        <f t="shared" si="29"/>
        <v>0.64680781908762464</v>
      </c>
      <c r="O152" s="119">
        <f t="shared" si="29"/>
        <v>0.66329511955975495</v>
      </c>
      <c r="P152" s="119">
        <f t="shared" si="29"/>
        <v>0.66314374902411388</v>
      </c>
      <c r="Q152" s="119">
        <f t="shared" si="29"/>
        <v>0.6638714526670656</v>
      </c>
      <c r="R152" s="119">
        <f t="shared" ref="R152:V152" si="30">IF(R131=0,"",R131/R110)</f>
        <v>0.67180175935691777</v>
      </c>
      <c r="S152" s="119">
        <f t="shared" si="30"/>
        <v>0.670071806690272</v>
      </c>
      <c r="T152" s="119">
        <f t="shared" si="30"/>
        <v>0.67338973338351937</v>
      </c>
      <c r="U152" s="119">
        <f t="shared" si="30"/>
        <v>0.67498758214573151</v>
      </c>
      <c r="V152" s="119">
        <f t="shared" si="30"/>
        <v>0.68123974232886564</v>
      </c>
      <c r="W152" s="119">
        <f t="shared" ref="W152" si="31">IF(W131=0,"",W131/W110)</f>
        <v>0.68824093320727964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0.58402145077506196</v>
      </c>
      <c r="C153" s="124">
        <f t="shared" si="32"/>
        <v>0.58403927100789699</v>
      </c>
      <c r="D153" s="124">
        <f t="shared" si="32"/>
        <v>0.58621048850663637</v>
      </c>
      <c r="E153" s="124">
        <f t="shared" si="32"/>
        <v>0.58712881404251616</v>
      </c>
      <c r="F153" s="124">
        <f t="shared" si="32"/>
        <v>0.59073086892813964</v>
      </c>
      <c r="G153" s="124">
        <f t="shared" si="32"/>
        <v>0.59415289529499582</v>
      </c>
      <c r="H153" s="124">
        <f t="shared" si="32"/>
        <v>0.59524479690419563</v>
      </c>
      <c r="I153" s="124">
        <f t="shared" si="32"/>
        <v>0.59622056192728745</v>
      </c>
      <c r="J153" s="124">
        <f t="shared" si="32"/>
        <v>0.59619096603454647</v>
      </c>
      <c r="K153" s="124">
        <f t="shared" si="32"/>
        <v>0.59616643193276031</v>
      </c>
      <c r="L153" s="124">
        <f t="shared" si="32"/>
        <v>0.59967167850885028</v>
      </c>
      <c r="M153" s="124">
        <f t="shared" si="32"/>
        <v>0.62323491824317301</v>
      </c>
      <c r="N153" s="124">
        <f t="shared" si="32"/>
        <v>0.64502899927612634</v>
      </c>
      <c r="O153" s="124">
        <f t="shared" si="32"/>
        <v>0.66293783152388241</v>
      </c>
      <c r="P153" s="124">
        <f t="shared" si="32"/>
        <v>0.66291028797108853</v>
      </c>
      <c r="Q153" s="124">
        <f t="shared" si="32"/>
        <v>0.66290701832725496</v>
      </c>
      <c r="R153" s="124">
        <f t="shared" ref="R153:V153" si="33">IF(R132=0,"",R132/R111)</f>
        <v>0.66294193298477055</v>
      </c>
      <c r="S153" s="124">
        <f t="shared" si="33"/>
        <v>0.66297946864825918</v>
      </c>
      <c r="T153" s="124">
        <f t="shared" si="33"/>
        <v>0.66655698326304968</v>
      </c>
      <c r="U153" s="124">
        <f t="shared" si="33"/>
        <v>0.66858580400894474</v>
      </c>
      <c r="V153" s="124">
        <f t="shared" si="33"/>
        <v>0.67307308390085541</v>
      </c>
      <c r="W153" s="124">
        <f t="shared" ref="W153" si="34">IF(W132=0,"",W132/W111)</f>
        <v>0.67705104065860255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0.58173505032223283</v>
      </c>
      <c r="C154" s="111">
        <f t="shared" si="35"/>
        <v>0.58180100755734909</v>
      </c>
      <c r="D154" s="111">
        <f t="shared" si="35"/>
        <v>0.58402394776989541</v>
      </c>
      <c r="E154" s="111">
        <f t="shared" si="35"/>
        <v>0.58498969376465881</v>
      </c>
      <c r="F154" s="111">
        <f t="shared" si="35"/>
        <v>0.58863136848439179</v>
      </c>
      <c r="G154" s="111">
        <f t="shared" si="35"/>
        <v>0.59210688338829021</v>
      </c>
      <c r="H154" s="111">
        <f t="shared" si="35"/>
        <v>0.5932290831129069</v>
      </c>
      <c r="I154" s="111">
        <f t="shared" si="35"/>
        <v>0.59424594707820033</v>
      </c>
      <c r="J154" s="111">
        <f t="shared" si="35"/>
        <v>0.59425341463685588</v>
      </c>
      <c r="K154" s="111">
        <f t="shared" si="35"/>
        <v>0.59426764088120421</v>
      </c>
      <c r="L154" s="111">
        <f t="shared" si="35"/>
        <v>0.59777788330919424</v>
      </c>
      <c r="M154" s="111">
        <f t="shared" si="35"/>
        <v>0.62140404561367968</v>
      </c>
      <c r="N154" s="111">
        <f t="shared" si="35"/>
        <v>0.6432581928392469</v>
      </c>
      <c r="O154" s="111">
        <f t="shared" si="35"/>
        <v>0.66122360909417455</v>
      </c>
      <c r="P154" s="111">
        <f t="shared" si="35"/>
        <v>0.66120655082061863</v>
      </c>
      <c r="Q154" s="111">
        <f t="shared" si="35"/>
        <v>0.66121197814665045</v>
      </c>
      <c r="R154" s="111">
        <f t="shared" ref="R154:V154" si="36">IF(R133=0,"",R133/R112)</f>
        <v>0.66126022854757815</v>
      </c>
      <c r="S154" s="111">
        <f t="shared" si="36"/>
        <v>0.66130650175541028</v>
      </c>
      <c r="T154" s="111">
        <f t="shared" si="36"/>
        <v>0.66489995746464259</v>
      </c>
      <c r="U154" s="111">
        <f t="shared" si="36"/>
        <v>0.66693749710345018</v>
      </c>
      <c r="V154" s="111">
        <f t="shared" si="36"/>
        <v>0.67143610293732414</v>
      </c>
      <c r="W154" s="111">
        <f t="shared" ref="W154" si="37">IF(W133=0,"",W133/W112)</f>
        <v>0.6754295061343728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2.0381764712777901</v>
      </c>
      <c r="C156" s="124">
        <f t="shared" si="41"/>
        <v>2.128631683269044</v>
      </c>
      <c r="D156" s="124">
        <f t="shared" si="41"/>
        <v>2.3656620744081929</v>
      </c>
      <c r="E156" s="124">
        <f t="shared" si="41"/>
        <v>2.4776386639581625</v>
      </c>
      <c r="F156" s="124">
        <f t="shared" si="41"/>
        <v>2.7156106999136411</v>
      </c>
      <c r="G156" s="124">
        <f t="shared" si="41"/>
        <v>2.9376615620837843</v>
      </c>
      <c r="H156" s="124">
        <f t="shared" si="41"/>
        <v>3.0429259354455778</v>
      </c>
      <c r="I156" s="124">
        <f t="shared" si="41"/>
        <v>3.057891381356149</v>
      </c>
      <c r="J156" s="124">
        <f t="shared" si="41"/>
        <v>3.0924414350497851</v>
      </c>
      <c r="K156" s="124">
        <f t="shared" si="41"/>
        <v>3.114910396701005</v>
      </c>
      <c r="L156" s="124">
        <f t="shared" si="41"/>
        <v>3.1893139103940333</v>
      </c>
      <c r="M156" s="124">
        <f t="shared" si="41"/>
        <v>3.3017846897495073</v>
      </c>
      <c r="N156" s="124">
        <f t="shared" si="41"/>
        <v>3.7218882266754343</v>
      </c>
      <c r="O156" s="124">
        <f t="shared" si="41"/>
        <v>4.0424777329886643</v>
      </c>
      <c r="P156" s="124">
        <f t="shared" si="41"/>
        <v>4.1290887615250664</v>
      </c>
      <c r="Q156" s="124">
        <f t="shared" si="41"/>
        <v>4.1474198336011066</v>
      </c>
      <c r="R156" s="124">
        <f t="shared" ref="R156:V156" si="42">IF(R135=0,"",R135/R114)</f>
        <v>4.151423261584231</v>
      </c>
      <c r="S156" s="124">
        <f t="shared" si="42"/>
        <v>4.1735746350342326</v>
      </c>
      <c r="T156" s="124">
        <f t="shared" si="42"/>
        <v>4.2052354088596609</v>
      </c>
      <c r="U156" s="124">
        <f t="shared" si="42"/>
        <v>4.2456766126682037</v>
      </c>
      <c r="V156" s="124">
        <f t="shared" si="42"/>
        <v>4.3195959520410137</v>
      </c>
      <c r="W156" s="124">
        <f t="shared" ref="W156" si="43">IF(W135=0,"",W135/W114)</f>
        <v>4.4394353067583241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2.0381764712777901</v>
      </c>
      <c r="C157" s="111">
        <f t="shared" si="44"/>
        <v>2.128631683269044</v>
      </c>
      <c r="D157" s="111">
        <f t="shared" si="44"/>
        <v>2.3656620744081929</v>
      </c>
      <c r="E157" s="111">
        <f t="shared" si="44"/>
        <v>2.4776386639581625</v>
      </c>
      <c r="F157" s="111">
        <f t="shared" si="44"/>
        <v>2.7156106999136411</v>
      </c>
      <c r="G157" s="111">
        <f t="shared" si="44"/>
        <v>2.9376615620837843</v>
      </c>
      <c r="H157" s="111">
        <f t="shared" si="44"/>
        <v>3.0429259354455778</v>
      </c>
      <c r="I157" s="111">
        <f t="shared" si="44"/>
        <v>3.057891381356149</v>
      </c>
      <c r="J157" s="111">
        <f t="shared" si="44"/>
        <v>3.0924414350497851</v>
      </c>
      <c r="K157" s="111">
        <f t="shared" si="44"/>
        <v>3.114910396701005</v>
      </c>
      <c r="L157" s="111">
        <f t="shared" si="44"/>
        <v>3.1893139103940333</v>
      </c>
      <c r="M157" s="111">
        <f t="shared" si="44"/>
        <v>3.3017846897495073</v>
      </c>
      <c r="N157" s="111">
        <f t="shared" si="44"/>
        <v>3.7218882266754343</v>
      </c>
      <c r="O157" s="111">
        <f t="shared" si="44"/>
        <v>4.0424777329886643</v>
      </c>
      <c r="P157" s="111">
        <f t="shared" si="44"/>
        <v>4.1290887615250664</v>
      </c>
      <c r="Q157" s="111">
        <f t="shared" si="44"/>
        <v>4.1474198336011066</v>
      </c>
      <c r="R157" s="111">
        <f t="shared" ref="R157:V157" si="45">IF(R136=0,"",R136/R115)</f>
        <v>4.151423261584231</v>
      </c>
      <c r="S157" s="111">
        <f t="shared" si="45"/>
        <v>4.1735746350342326</v>
      </c>
      <c r="T157" s="111">
        <f t="shared" si="45"/>
        <v>4.2052354088596609</v>
      </c>
      <c r="U157" s="111">
        <f t="shared" si="45"/>
        <v>4.2456766126682037</v>
      </c>
      <c r="V157" s="111">
        <f t="shared" si="45"/>
        <v>4.3195959520410137</v>
      </c>
      <c r="W157" s="111">
        <f t="shared" ref="W157" si="46">IF(W136=0,"",W136/W115)</f>
        <v>4.4394353067583241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0.57472716423622616</v>
      </c>
      <c r="C158" s="124">
        <f t="shared" si="47"/>
        <v>0.57528827015617656</v>
      </c>
      <c r="D158" s="124">
        <f t="shared" si="47"/>
        <v>0.57707393335746104</v>
      </c>
      <c r="E158" s="124">
        <f t="shared" si="47"/>
        <v>0.57876990503136017</v>
      </c>
      <c r="F158" s="124">
        <f t="shared" si="47"/>
        <v>0.58176741684521505</v>
      </c>
      <c r="G158" s="124">
        <f t="shared" si="47"/>
        <v>0.58518856913918327</v>
      </c>
      <c r="H158" s="124">
        <f t="shared" si="47"/>
        <v>0.58669448431497251</v>
      </c>
      <c r="I158" s="124">
        <f t="shared" si="47"/>
        <v>0.59833927392876385</v>
      </c>
      <c r="J158" s="124">
        <f t="shared" si="47"/>
        <v>0.60643503397683607</v>
      </c>
      <c r="K158" s="124">
        <f t="shared" si="47"/>
        <v>0.61454559670894071</v>
      </c>
      <c r="L158" s="124">
        <f t="shared" si="47"/>
        <v>0.61677881177217375</v>
      </c>
      <c r="M158" s="124">
        <f t="shared" si="47"/>
        <v>0.63219348896391769</v>
      </c>
      <c r="N158" s="124">
        <f t="shared" si="47"/>
        <v>0.64835335563496221</v>
      </c>
      <c r="O158" s="124">
        <f t="shared" si="47"/>
        <v>0.66071632908501332</v>
      </c>
      <c r="P158" s="124">
        <f t="shared" si="47"/>
        <v>0.66325870798867048</v>
      </c>
      <c r="Q158" s="124">
        <f t="shared" si="47"/>
        <v>0.67336410601963903</v>
      </c>
      <c r="R158" s="124">
        <f t="shared" ref="R158:V158" si="48">IF(R137=0,"",R137/R116)</f>
        <v>0.68917738369519699</v>
      </c>
      <c r="S158" s="124">
        <f t="shared" si="48"/>
        <v>0.70392448598650226</v>
      </c>
      <c r="T158" s="124">
        <f t="shared" si="48"/>
        <v>0.71362643789065205</v>
      </c>
      <c r="U158" s="124">
        <f t="shared" si="48"/>
        <v>0.71541015469676794</v>
      </c>
      <c r="V158" s="124">
        <f t="shared" si="48"/>
        <v>0.72547231756628272</v>
      </c>
      <c r="W158" s="124">
        <f t="shared" ref="W158" si="49">IF(W137=0,"",W137/W116)</f>
        <v>0.74191181495613667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0.57250278447223024</v>
      </c>
      <c r="C159" s="111">
        <f t="shared" si="50"/>
        <v>0.57288254289794371</v>
      </c>
      <c r="D159" s="111">
        <f t="shared" si="50"/>
        <v>0.57476514007022017</v>
      </c>
      <c r="E159" s="111">
        <f t="shared" si="50"/>
        <v>0.57644277218700746</v>
      </c>
      <c r="F159" s="111">
        <f t="shared" si="50"/>
        <v>0.58001127487872906</v>
      </c>
      <c r="G159" s="111">
        <f t="shared" si="50"/>
        <v>0.58263560164108885</v>
      </c>
      <c r="H159" s="111">
        <f t="shared" si="50"/>
        <v>0.58467106030908811</v>
      </c>
      <c r="I159" s="111">
        <f t="shared" si="50"/>
        <v>0.59605604058117434</v>
      </c>
      <c r="J159" s="111">
        <f t="shared" si="50"/>
        <v>0.60517452789001691</v>
      </c>
      <c r="K159" s="111">
        <f t="shared" si="50"/>
        <v>0.61337287147201658</v>
      </c>
      <c r="L159" s="111">
        <f t="shared" si="50"/>
        <v>0.61592103546943056</v>
      </c>
      <c r="M159" s="111">
        <f t="shared" si="50"/>
        <v>0.62984598649452461</v>
      </c>
      <c r="N159" s="111">
        <f t="shared" si="50"/>
        <v>0.64685264999912762</v>
      </c>
      <c r="O159" s="111">
        <f t="shared" si="50"/>
        <v>0.6602715326611085</v>
      </c>
      <c r="P159" s="111">
        <f t="shared" si="50"/>
        <v>0.66304412626595965</v>
      </c>
      <c r="Q159" s="111">
        <f t="shared" si="50"/>
        <v>0.67332474465453063</v>
      </c>
      <c r="R159" s="111">
        <f t="shared" ref="R159:V159" si="51">IF(R138=0,"",R138/R117)</f>
        <v>0.68972279458899866</v>
      </c>
      <c r="S159" s="111">
        <f t="shared" si="51"/>
        <v>0.70449769512176308</v>
      </c>
      <c r="T159" s="111">
        <f t="shared" si="51"/>
        <v>0.71414908025333801</v>
      </c>
      <c r="U159" s="111">
        <f t="shared" si="51"/>
        <v>0.71567808719942072</v>
      </c>
      <c r="V159" s="111">
        <f t="shared" si="51"/>
        <v>0.72535760550589956</v>
      </c>
      <c r="W159" s="111">
        <f t="shared" ref="W159" si="52">IF(W138=0,"",W138/W117)</f>
        <v>0.7415318652807682</v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0.61313045389752596</v>
      </c>
      <c r="C164" s="112">
        <f t="shared" si="65"/>
        <v>0.61313045389752596</v>
      </c>
      <c r="D164" s="112">
        <f t="shared" si="65"/>
        <v>0.61830106786070227</v>
      </c>
      <c r="E164" s="112">
        <f t="shared" si="65"/>
        <v>0.62087093747804611</v>
      </c>
      <c r="F164" s="112">
        <f t="shared" si="65"/>
        <v>0.62391301853691739</v>
      </c>
      <c r="G164" s="112">
        <f t="shared" si="65"/>
        <v>0.63345774055188808</v>
      </c>
      <c r="H164" s="112">
        <f t="shared" si="65"/>
        <v>0.64238169849052051</v>
      </c>
      <c r="I164" s="112">
        <f t="shared" si="65"/>
        <v>0.64343462096126791</v>
      </c>
      <c r="J164" s="112">
        <f t="shared" si="65"/>
        <v>0.6434346209612678</v>
      </c>
      <c r="K164" s="112">
        <f t="shared" si="65"/>
        <v>0.64343462096126791</v>
      </c>
      <c r="L164" s="112">
        <f t="shared" si="65"/>
        <v>0.64343462096126791</v>
      </c>
      <c r="M164" s="112">
        <f t="shared" si="65"/>
        <v>0.65790980253314368</v>
      </c>
      <c r="N164" s="112">
        <f t="shared" si="65"/>
        <v>0.66131296684046492</v>
      </c>
      <c r="O164" s="112">
        <f t="shared" si="65"/>
        <v>0.66541672342712377</v>
      </c>
      <c r="P164" s="112">
        <f t="shared" si="65"/>
        <v>0.67424041609405538</v>
      </c>
      <c r="Q164" s="112">
        <f t="shared" si="65"/>
        <v>0.67488622343178262</v>
      </c>
      <c r="R164" s="112">
        <f t="shared" ref="R164:V164" si="66">IF(R143=0,"",R143/R122)</f>
        <v>0.68027202155838484</v>
      </c>
      <c r="S164" s="112">
        <f t="shared" si="66"/>
        <v>0.68568716419181475</v>
      </c>
      <c r="T164" s="112">
        <f t="shared" si="66"/>
        <v>0.69063121341647271</v>
      </c>
      <c r="U164" s="112">
        <f t="shared" si="66"/>
        <v>0.70144840301224587</v>
      </c>
      <c r="V164" s="112">
        <f t="shared" si="66"/>
        <v>0.73342999171213297</v>
      </c>
      <c r="W164" s="112">
        <f t="shared" ref="W164" si="67">IF(W143=0,"",W143/W122)</f>
        <v>0.76800575916432434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0.64943016473834747</v>
      </c>
      <c r="C168" s="124">
        <f t="shared" si="77"/>
        <v>0.65477038630440998</v>
      </c>
      <c r="D168" s="124">
        <f t="shared" si="77"/>
        <v>0.6584925244050378</v>
      </c>
      <c r="E168" s="124">
        <f t="shared" si="77"/>
        <v>0.66460808548344263</v>
      </c>
      <c r="F168" s="124">
        <f t="shared" si="77"/>
        <v>0.65521453989054101</v>
      </c>
      <c r="G168" s="124">
        <f t="shared" si="77"/>
        <v>0.66198582771637171</v>
      </c>
      <c r="H168" s="124">
        <f t="shared" si="77"/>
        <v>0.66816099434229148</v>
      </c>
      <c r="I168" s="124">
        <f t="shared" si="77"/>
        <v>0.68154376964496655</v>
      </c>
      <c r="J168" s="124">
        <f t="shared" si="77"/>
        <v>0.6653599279108795</v>
      </c>
      <c r="K168" s="124">
        <f t="shared" si="77"/>
        <v>0.67963252583010236</v>
      </c>
      <c r="L168" s="124">
        <f t="shared" si="77"/>
        <v>0.67218212709873848</v>
      </c>
      <c r="M168" s="124">
        <f t="shared" si="77"/>
        <v>0.66898661580523744</v>
      </c>
      <c r="N168" s="124">
        <f t="shared" si="77"/>
        <v>0.67825816568777786</v>
      </c>
      <c r="O168" s="124">
        <f t="shared" si="77"/>
        <v>0.67590801100179143</v>
      </c>
      <c r="P168" s="124">
        <f t="shared" si="77"/>
        <v>0.66628048494162373</v>
      </c>
      <c r="Q168" s="124">
        <f t="shared" si="77"/>
        <v>0.66123438190640638</v>
      </c>
      <c r="R168" s="124">
        <f t="shared" ref="R168:V168" si="78">IF(R147=0,"",R147/R126)</f>
        <v>0.71957809234141978</v>
      </c>
      <c r="S168" s="124">
        <f t="shared" si="78"/>
        <v>0.71886714170401056</v>
      </c>
      <c r="T168" s="124">
        <f t="shared" si="78"/>
        <v>0.72190361465043296</v>
      </c>
      <c r="U168" s="124">
        <f t="shared" si="78"/>
        <v>0.72108519214555944</v>
      </c>
      <c r="V168" s="124">
        <f t="shared" si="78"/>
        <v>0.76411871030483791</v>
      </c>
      <c r="W168" s="124">
        <f t="shared" ref="W168" si="79">IF(W147=0,"",W147/W126)</f>
        <v>0.78958871031899147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0.57435196479351314</v>
      </c>
      <c r="C169" s="111">
        <f t="shared" si="80"/>
        <v>0.5748790331635335</v>
      </c>
      <c r="D169" s="111">
        <f t="shared" si="80"/>
        <v>0.57586675815327815</v>
      </c>
      <c r="E169" s="111">
        <f t="shared" si="80"/>
        <v>0.57678834733703332</v>
      </c>
      <c r="F169" s="111">
        <f t="shared" si="80"/>
        <v>0.57799837652573438</v>
      </c>
      <c r="G169" s="111">
        <f t="shared" si="80"/>
        <v>0.57944597470762571</v>
      </c>
      <c r="H169" s="111">
        <f t="shared" si="80"/>
        <v>0.58093485961619318</v>
      </c>
      <c r="I169" s="111">
        <f t="shared" si="80"/>
        <v>0.58172164362570145</v>
      </c>
      <c r="J169" s="111">
        <f t="shared" si="80"/>
        <v>0.58189290891691703</v>
      </c>
      <c r="K169" s="111">
        <f t="shared" si="80"/>
        <v>0.58213530931331448</v>
      </c>
      <c r="L169" s="111">
        <f t="shared" si="80"/>
        <v>0.58252327322571562</v>
      </c>
      <c r="M169" s="111">
        <f t="shared" si="80"/>
        <v>0.58311437630596763</v>
      </c>
      <c r="N169" s="111">
        <f t="shared" si="80"/>
        <v>0.58363111072146445</v>
      </c>
      <c r="O169" s="111">
        <f t="shared" si="80"/>
        <v>0.58399153939931603</v>
      </c>
      <c r="P169" s="111">
        <f t="shared" si="80"/>
        <v>0.58400326369523781</v>
      </c>
      <c r="Q169" s="111">
        <f t="shared" si="80"/>
        <v>0.5840140468614553</v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0.56603406874914886</v>
      </c>
      <c r="C170" s="111">
        <f t="shared" si="83"/>
        <v>0.5663005791095953</v>
      </c>
      <c r="D170" s="111">
        <f t="shared" si="83"/>
        <v>0.56635771796538337</v>
      </c>
      <c r="E170" s="111">
        <f t="shared" si="83"/>
        <v>0.56728828016842625</v>
      </c>
      <c r="F170" s="111">
        <f t="shared" si="83"/>
        <v>0.56914949910649437</v>
      </c>
      <c r="G170" s="111">
        <f t="shared" si="83"/>
        <v>0.57144660202960373</v>
      </c>
      <c r="H170" s="111">
        <f t="shared" si="83"/>
        <v>0.57417219853173151</v>
      </c>
      <c r="I170" s="111">
        <f t="shared" si="83"/>
        <v>0.57614592182567759</v>
      </c>
      <c r="J170" s="111">
        <f t="shared" si="83"/>
        <v>0.57674396724348054</v>
      </c>
      <c r="K170" s="111">
        <f t="shared" si="83"/>
        <v>0.57755174962672717</v>
      </c>
      <c r="L170" s="111">
        <f t="shared" si="83"/>
        <v>0.57768675747225362</v>
      </c>
      <c r="M170" s="111">
        <f t="shared" si="83"/>
        <v>0.57916928678252988</v>
      </c>
      <c r="N170" s="111">
        <f t="shared" si="83"/>
        <v>0.58032682750759113</v>
      </c>
      <c r="O170" s="111">
        <f t="shared" si="83"/>
        <v>0.58108945008013502</v>
      </c>
      <c r="P170" s="111">
        <f t="shared" si="83"/>
        <v>0.58131827023592741</v>
      </c>
      <c r="Q170" s="111">
        <f t="shared" si="83"/>
        <v>0.58137333849172845</v>
      </c>
      <c r="R170" s="111">
        <f t="shared" ref="R170:V170" si="84">IF(R149=0,"",R149/R128)</f>
        <v>0.58165441930410977</v>
      </c>
      <c r="S170" s="111">
        <f t="shared" si="84"/>
        <v>0.58165453251536614</v>
      </c>
      <c r="T170" s="111">
        <f t="shared" si="84"/>
        <v>0.58144393125808025</v>
      </c>
      <c r="U170" s="111">
        <f t="shared" si="84"/>
        <v>0.58144873410986342</v>
      </c>
      <c r="V170" s="111">
        <f t="shared" si="84"/>
        <v>0.5816748814157735</v>
      </c>
      <c r="W170" s="111">
        <f t="shared" ref="W170" si="85">IF(W149=0,"",W149/W128)</f>
        <v>0.58185164472092488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0.72624826659821051</v>
      </c>
      <c r="C171" s="45">
        <f t="shared" si="86"/>
        <v>0.72755820234620061</v>
      </c>
      <c r="D171" s="45">
        <f t="shared" si="86"/>
        <v>0.73011824987556184</v>
      </c>
      <c r="E171" s="45">
        <f t="shared" si="86"/>
        <v>0.73226671952685651</v>
      </c>
      <c r="F171" s="45">
        <f t="shared" si="86"/>
        <v>0.73574603798146565</v>
      </c>
      <c r="G171" s="45">
        <f t="shared" si="86"/>
        <v>0.73933684832116797</v>
      </c>
      <c r="H171" s="45">
        <f t="shared" si="86"/>
        <v>0.74298410005697257</v>
      </c>
      <c r="I171" s="45">
        <f t="shared" si="86"/>
        <v>0.74542340322657796</v>
      </c>
      <c r="J171" s="45">
        <f t="shared" si="86"/>
        <v>0.74709539734848784</v>
      </c>
      <c r="K171" s="45">
        <f t="shared" si="86"/>
        <v>0.74837843520872582</v>
      </c>
      <c r="L171" s="45">
        <f t="shared" si="86"/>
        <v>0.74862830267829505</v>
      </c>
      <c r="M171" s="45">
        <f t="shared" si="86"/>
        <v>0.75276911382076617</v>
      </c>
      <c r="N171" s="45">
        <f t="shared" si="86"/>
        <v>0.75804723890798875</v>
      </c>
      <c r="O171" s="45">
        <f t="shared" si="86"/>
        <v>0.76188898733877386</v>
      </c>
      <c r="P171" s="45">
        <f t="shared" si="86"/>
        <v>0.76276758719829219</v>
      </c>
      <c r="Q171" s="45">
        <f t="shared" si="86"/>
        <v>0.77127192249374066</v>
      </c>
      <c r="R171" s="45">
        <f t="shared" ref="R171:V171" si="87">IF(R150=0,"",R150/R129)</f>
        <v>0.77411488795584893</v>
      </c>
      <c r="S171" s="45">
        <f t="shared" si="87"/>
        <v>0.77411599754598581</v>
      </c>
      <c r="T171" s="45">
        <f t="shared" si="87"/>
        <v>0.77287057397628411</v>
      </c>
      <c r="U171" s="45">
        <f t="shared" si="87"/>
        <v>0.77409822056379651</v>
      </c>
      <c r="V171" s="45">
        <f t="shared" si="87"/>
        <v>0.81180297925775713</v>
      </c>
      <c r="W171" s="45">
        <f t="shared" ref="W171" si="88">IF(W150=0,"",W150/W129)</f>
        <v>0.83257165956737367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123.30201600174912</v>
      </c>
      <c r="C173" s="117">
        <f t="shared" si="89"/>
        <v>92.91374088685258</v>
      </c>
      <c r="D173" s="117">
        <f t="shared" si="89"/>
        <v>108.71666755571115</v>
      </c>
      <c r="E173" s="117">
        <f t="shared" si="89"/>
        <v>75.724587120230794</v>
      </c>
      <c r="F173" s="117">
        <f t="shared" si="89"/>
        <v>105.54948971341386</v>
      </c>
      <c r="G173" s="117">
        <f t="shared" si="89"/>
        <v>95.78904373844108</v>
      </c>
      <c r="H173" s="117">
        <f t="shared" si="89"/>
        <v>75.13456470826543</v>
      </c>
      <c r="I173" s="117">
        <f t="shared" si="89"/>
        <v>44.648895013800526</v>
      </c>
      <c r="J173" s="117">
        <f t="shared" si="89"/>
        <v>49.301449269551078</v>
      </c>
      <c r="K173" s="117">
        <f t="shared" si="89"/>
        <v>30.092540213467604</v>
      </c>
      <c r="L173" s="117">
        <f t="shared" si="89"/>
        <v>36.099386299654725</v>
      </c>
      <c r="M173" s="117">
        <f t="shared" si="89"/>
        <v>44.744165930249537</v>
      </c>
      <c r="N173" s="117">
        <f t="shared" si="89"/>
        <v>41.149056027775913</v>
      </c>
      <c r="O173" s="117">
        <f t="shared" si="89"/>
        <v>41.111485192640387</v>
      </c>
      <c r="P173" s="117">
        <f t="shared" si="89"/>
        <v>34.012455802011836</v>
      </c>
      <c r="Q173" s="117">
        <f t="shared" si="89"/>
        <v>17.550242782730777</v>
      </c>
      <c r="R173" s="117">
        <f t="shared" ref="R173:V173" si="90">R174+R177+R179+R189</f>
        <v>3.8150536163447648</v>
      </c>
      <c r="S173" s="117">
        <f t="shared" si="90"/>
        <v>4.3957805133255512</v>
      </c>
      <c r="T173" s="117">
        <f t="shared" si="90"/>
        <v>4.1798758994347684</v>
      </c>
      <c r="U173" s="117">
        <f t="shared" si="90"/>
        <v>4.7455269144081456</v>
      </c>
      <c r="V173" s="117">
        <f t="shared" si="90"/>
        <v>3.8142864935648064</v>
      </c>
      <c r="W173" s="117">
        <f t="shared" ref="W173" si="91">W174+W177+W179+W189</f>
        <v>2.3686168766008837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106.86588214967536</v>
      </c>
      <c r="C174" s="122">
        <f t="shared" si="92"/>
        <v>80.215719467413379</v>
      </c>
      <c r="D174" s="122">
        <f t="shared" si="92"/>
        <v>94.031963301338521</v>
      </c>
      <c r="E174" s="122">
        <f t="shared" si="92"/>
        <v>65.641634618678822</v>
      </c>
      <c r="F174" s="122">
        <f t="shared" si="92"/>
        <v>91.297194207579508</v>
      </c>
      <c r="G174" s="122">
        <f t="shared" si="92"/>
        <v>82.572256323191709</v>
      </c>
      <c r="H174" s="122">
        <f t="shared" si="92"/>
        <v>64.393702912757519</v>
      </c>
      <c r="I174" s="122">
        <f t="shared" si="92"/>
        <v>39.463802354406049</v>
      </c>
      <c r="J174" s="122">
        <f t="shared" si="92"/>
        <v>43.651440869621489</v>
      </c>
      <c r="K174" s="122">
        <f t="shared" si="92"/>
        <v>26.947135156549134</v>
      </c>
      <c r="L174" s="122">
        <f t="shared" si="92"/>
        <v>32.290811613474538</v>
      </c>
      <c r="M174" s="122">
        <f t="shared" si="92"/>
        <v>39.931842857461852</v>
      </c>
      <c r="N174" s="122">
        <f t="shared" si="92"/>
        <v>36.669750401339556</v>
      </c>
      <c r="O174" s="122">
        <f t="shared" si="92"/>
        <v>36.618237691764811</v>
      </c>
      <c r="P174" s="122">
        <f t="shared" si="92"/>
        <v>30.292371281500223</v>
      </c>
      <c r="Q174" s="122">
        <f t="shared" si="92"/>
        <v>15.500143796907174</v>
      </c>
      <c r="R174" s="122">
        <f t="shared" ref="R174:V174" si="93">SUM(R175:R176)</f>
        <v>3.3968253247473625</v>
      </c>
      <c r="S174" s="122">
        <f t="shared" si="93"/>
        <v>3.9647365756107926</v>
      </c>
      <c r="T174" s="122">
        <f t="shared" si="93"/>
        <v>3.7960386448434091</v>
      </c>
      <c r="U174" s="122">
        <f t="shared" si="93"/>
        <v>4.294247904670768</v>
      </c>
      <c r="V174" s="122">
        <f t="shared" si="93"/>
        <v>3.4590688314146676</v>
      </c>
      <c r="W174" s="122">
        <f t="shared" ref="W174" si="94">SUM(W175:W176)</f>
        <v>2.1474776963309008</v>
      </c>
      <c r="DA174" s="130" t="s">
        <v>2076</v>
      </c>
    </row>
    <row r="175" spans="1:105" ht="12" customHeight="1" x14ac:dyDescent="0.25">
      <c r="A175" s="97" t="s">
        <v>51</v>
      </c>
      <c r="B175" s="98">
        <v>106.86588214967536</v>
      </c>
      <c r="C175" s="98">
        <v>80.215719467413379</v>
      </c>
      <c r="D175" s="98">
        <v>94.031963301338521</v>
      </c>
      <c r="E175" s="98">
        <v>65.641634618678822</v>
      </c>
      <c r="F175" s="98">
        <v>91.297194207579508</v>
      </c>
      <c r="G175" s="98">
        <v>82.572256323191709</v>
      </c>
      <c r="H175" s="98">
        <v>64.393702912757519</v>
      </c>
      <c r="I175" s="98">
        <v>39.463802354406049</v>
      </c>
      <c r="J175" s="98">
        <v>43.651440869621489</v>
      </c>
      <c r="K175" s="98">
        <v>26.947135156549134</v>
      </c>
      <c r="L175" s="98">
        <v>32.290811613474538</v>
      </c>
      <c r="M175" s="98">
        <v>39.931842857461852</v>
      </c>
      <c r="N175" s="98">
        <v>36.669750401339556</v>
      </c>
      <c r="O175" s="98">
        <v>36.618237691764811</v>
      </c>
      <c r="P175" s="98">
        <v>30.292371281500223</v>
      </c>
      <c r="Q175" s="98">
        <v>15.500143796907174</v>
      </c>
      <c r="R175" s="98">
        <v>3.3968253247473625</v>
      </c>
      <c r="S175" s="98">
        <v>3.9647365756107926</v>
      </c>
      <c r="T175" s="98">
        <v>3.7960386448434091</v>
      </c>
      <c r="U175" s="98">
        <v>4.294247904670768</v>
      </c>
      <c r="V175" s="98">
        <v>3.4590688314146676</v>
      </c>
      <c r="W175" s="98">
        <v>2.1474776963309008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12.861454112863546</v>
      </c>
      <c r="C179" s="122">
        <v>9.8116891203763679</v>
      </c>
      <c r="D179" s="122">
        <v>12.038636834274735</v>
      </c>
      <c r="E179" s="122">
        <v>8.0941734584802756</v>
      </c>
      <c r="F179" s="122">
        <v>11.542835493296614</v>
      </c>
      <c r="G179" s="122">
        <v>10.993473762284202</v>
      </c>
      <c r="H179" s="122">
        <v>8.8962986227508143</v>
      </c>
      <c r="I179" s="122">
        <v>4.2835821051924423</v>
      </c>
      <c r="J179" s="122">
        <v>4.6357652238954943</v>
      </c>
      <c r="K179" s="122">
        <v>2.6233330631545662</v>
      </c>
      <c r="L179" s="122">
        <v>3.1138363026740907</v>
      </c>
      <c r="M179" s="122">
        <v>3.9676994799613956</v>
      </c>
      <c r="N179" s="122">
        <v>3.6889393364111962</v>
      </c>
      <c r="O179" s="122">
        <v>3.708905406592276</v>
      </c>
      <c r="P179" s="122">
        <v>3.0298511355578661</v>
      </c>
      <c r="Q179" s="122">
        <v>1.5444690742285836</v>
      </c>
      <c r="R179" s="122">
        <v>0.33244869998594073</v>
      </c>
      <c r="S179" s="122">
        <v>0.38129072857738711</v>
      </c>
      <c r="T179" s="122">
        <v>0.35093571498666304</v>
      </c>
      <c r="U179" s="122">
        <v>0.41446816243520718</v>
      </c>
      <c r="V179" s="122">
        <v>0.33435673511498881</v>
      </c>
      <c r="W179" s="122">
        <v>0.20709288918611277</v>
      </c>
      <c r="DA179" s="130" t="s">
        <v>2081</v>
      </c>
    </row>
    <row r="180" spans="1:105" ht="12" customHeight="1" x14ac:dyDescent="0.25">
      <c r="A180" s="97" t="s">
        <v>143</v>
      </c>
      <c r="B180" s="98">
        <v>12.861454112863546</v>
      </c>
      <c r="C180" s="98">
        <v>9.8116891203763679</v>
      </c>
      <c r="D180" s="98">
        <v>12.038636834274735</v>
      </c>
      <c r="E180" s="98">
        <v>8.0941734584802756</v>
      </c>
      <c r="F180" s="98">
        <v>11.542835493296614</v>
      </c>
      <c r="G180" s="98">
        <v>10.993473762284202</v>
      </c>
      <c r="H180" s="98">
        <v>8.8962986227508143</v>
      </c>
      <c r="I180" s="98">
        <v>4.2835821051924423</v>
      </c>
      <c r="J180" s="98">
        <v>4.6357652238954943</v>
      </c>
      <c r="K180" s="98">
        <v>2.6233330631545662</v>
      </c>
      <c r="L180" s="98">
        <v>3.1138363026740907</v>
      </c>
      <c r="M180" s="98">
        <v>3.9676994799613956</v>
      </c>
      <c r="N180" s="98">
        <v>3.6889393364111962</v>
      </c>
      <c r="O180" s="98">
        <v>3.708905406592276</v>
      </c>
      <c r="P180" s="98">
        <v>3.0298511355578661</v>
      </c>
      <c r="Q180" s="98">
        <v>1.5444690742285836</v>
      </c>
      <c r="R180" s="98">
        <v>0.33244869998594073</v>
      </c>
      <c r="S180" s="98">
        <v>0.38129072857738711</v>
      </c>
      <c r="T180" s="98">
        <v>0.35093571498666304</v>
      </c>
      <c r="U180" s="98">
        <v>0.41446816243520718</v>
      </c>
      <c r="V180" s="98">
        <v>0.33435673511498881</v>
      </c>
      <c r="W180" s="98">
        <v>0.20709288918611277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3.5746797392102256</v>
      </c>
      <c r="C189" s="122">
        <v>2.8863322990628228</v>
      </c>
      <c r="D189" s="122">
        <v>2.6460674200978951</v>
      </c>
      <c r="E189" s="122">
        <v>1.9887790430717065</v>
      </c>
      <c r="F189" s="122">
        <v>2.7094600125377397</v>
      </c>
      <c r="G189" s="122">
        <v>2.2233136529651718</v>
      </c>
      <c r="H189" s="122">
        <v>1.8445631727570868</v>
      </c>
      <c r="I189" s="122">
        <v>0.90151055420203519</v>
      </c>
      <c r="J189" s="122">
        <v>1.0142431760340944</v>
      </c>
      <c r="K189" s="122">
        <v>0.5220719937639049</v>
      </c>
      <c r="L189" s="122">
        <v>0.69473838350610029</v>
      </c>
      <c r="M189" s="122">
        <v>0.84462359282628641</v>
      </c>
      <c r="N189" s="122">
        <v>0.79036629002515835</v>
      </c>
      <c r="O189" s="122">
        <v>0.78434209428330659</v>
      </c>
      <c r="P189" s="122">
        <v>0.69023338495374709</v>
      </c>
      <c r="Q189" s="122">
        <v>0.50562991159501736</v>
      </c>
      <c r="R189" s="122">
        <v>8.5779591611461758E-2</v>
      </c>
      <c r="S189" s="122">
        <v>4.9753209137370961E-2</v>
      </c>
      <c r="T189" s="122">
        <v>3.2901539604695933E-2</v>
      </c>
      <c r="U189" s="122">
        <v>3.6810847302170525E-2</v>
      </c>
      <c r="V189" s="122">
        <v>2.086092703514995E-2</v>
      </c>
      <c r="W189" s="122">
        <v>1.4046291083870262E-2</v>
      </c>
      <c r="DA189" s="130" t="s">
        <v>2091</v>
      </c>
    </row>
    <row r="190" spans="1:105" ht="12" customHeight="1" x14ac:dyDescent="0.25">
      <c r="A190" s="97" t="s">
        <v>51</v>
      </c>
      <c r="B190" s="98">
        <v>3.0829583143908024</v>
      </c>
      <c r="C190" s="98">
        <v>2.3362665072978932</v>
      </c>
      <c r="D190" s="98">
        <v>2.4122521974613971</v>
      </c>
      <c r="E190" s="98">
        <v>1.698888195873635</v>
      </c>
      <c r="F190" s="98">
        <v>2.4242167967677566</v>
      </c>
      <c r="G190" s="98">
        <v>2.0165441006311169</v>
      </c>
      <c r="H190" s="98">
        <v>1.6752808647311952</v>
      </c>
      <c r="I190" s="98">
        <v>0.81981003135778574</v>
      </c>
      <c r="J190" s="98">
        <v>0.90025877969143675</v>
      </c>
      <c r="K190" s="98">
        <v>0.43532593908432132</v>
      </c>
      <c r="L190" s="98">
        <v>0.59072075874735464</v>
      </c>
      <c r="M190" s="98">
        <v>0.72458105683091167</v>
      </c>
      <c r="N190" s="98">
        <v>0.70007021917560952</v>
      </c>
      <c r="O190" s="98">
        <v>0.69952690870205514</v>
      </c>
      <c r="P190" s="98">
        <v>0.61894208223739144</v>
      </c>
      <c r="Q190" s="98">
        <v>0.42799796787381483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0.49172142481942338</v>
      </c>
      <c r="C191" s="98">
        <v>0.55006579176492942</v>
      </c>
      <c r="D191" s="98">
        <v>0.23381522263649782</v>
      </c>
      <c r="E191" s="98">
        <v>0.28989084719807151</v>
      </c>
      <c r="F191" s="98">
        <v>0.28524321576998291</v>
      </c>
      <c r="G191" s="98">
        <v>0.20676955233405478</v>
      </c>
      <c r="H191" s="98">
        <v>0.16928230802589161</v>
      </c>
      <c r="I191" s="98">
        <v>8.1700522844249446E-2</v>
      </c>
      <c r="J191" s="98">
        <v>0.1139843963426577</v>
      </c>
      <c r="K191" s="98">
        <v>8.6746054679583545E-2</v>
      </c>
      <c r="L191" s="98">
        <v>0.10401762475874567</v>
      </c>
      <c r="M191" s="98">
        <v>0.12004253599537472</v>
      </c>
      <c r="N191" s="98">
        <v>9.0296070849548854E-2</v>
      </c>
      <c r="O191" s="98">
        <v>8.4815185581251465E-2</v>
      </c>
      <c r="P191" s="98">
        <v>7.1291302716355642E-2</v>
      </c>
      <c r="Q191" s="98">
        <v>7.7631943721202523E-2</v>
      </c>
      <c r="R191" s="98">
        <v>8.5779591611461758E-2</v>
      </c>
      <c r="S191" s="98">
        <v>4.9753209137370961E-2</v>
      </c>
      <c r="T191" s="98">
        <v>3.2901539604695933E-2</v>
      </c>
      <c r="U191" s="98">
        <v>3.6810847302170525E-2</v>
      </c>
      <c r="V191" s="98">
        <v>2.086092703514995E-2</v>
      </c>
      <c r="W191" s="98">
        <v>1.4046291083870262E-2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20009.23025437153</v>
      </c>
      <c r="C194" s="117">
        <f t="shared" si="96"/>
        <v>16540.694967082458</v>
      </c>
      <c r="D194" s="117">
        <f t="shared" si="96"/>
        <v>19706.451150511661</v>
      </c>
      <c r="E194" s="117">
        <f t="shared" si="96"/>
        <v>14778.235082536303</v>
      </c>
      <c r="F194" s="117">
        <f t="shared" si="96"/>
        <v>21008.772289250908</v>
      </c>
      <c r="G194" s="117">
        <f t="shared" si="96"/>
        <v>19707.020624780831</v>
      </c>
      <c r="H194" s="117">
        <f t="shared" si="96"/>
        <v>18003.333651518846</v>
      </c>
      <c r="I194" s="117">
        <f t="shared" si="96"/>
        <v>14421.241516102842</v>
      </c>
      <c r="J194" s="117">
        <f t="shared" si="96"/>
        <v>19237.225858032616</v>
      </c>
      <c r="K194" s="117">
        <f t="shared" si="96"/>
        <v>14858.766654077292</v>
      </c>
      <c r="L194" s="117">
        <f t="shared" si="96"/>
        <v>17690.139404863643</v>
      </c>
      <c r="M194" s="117">
        <f t="shared" si="96"/>
        <v>20256.437679905906</v>
      </c>
      <c r="N194" s="117">
        <f t="shared" si="96"/>
        <v>18334.447926861132</v>
      </c>
      <c r="O194" s="117">
        <f t="shared" si="96"/>
        <v>19050.434458842654</v>
      </c>
      <c r="P194" s="117">
        <f t="shared" si="96"/>
        <v>19313.002230472302</v>
      </c>
      <c r="Q194" s="117">
        <f t="shared" si="96"/>
        <v>15047.074348469187</v>
      </c>
      <c r="R194" s="117">
        <f t="shared" ref="R194:V194" si="97">R195+R198+R200+R210</f>
        <v>7287.4904552535418</v>
      </c>
      <c r="S194" s="117">
        <f t="shared" si="97"/>
        <v>13880.495280205776</v>
      </c>
      <c r="T194" s="117">
        <f t="shared" si="97"/>
        <v>17129.774907122726</v>
      </c>
      <c r="U194" s="117">
        <f t="shared" si="97"/>
        <v>19638.148320278775</v>
      </c>
      <c r="V194" s="117">
        <f t="shared" si="97"/>
        <v>17671.241791440352</v>
      </c>
      <c r="W194" s="117">
        <f t="shared" ref="W194" si="98">W195+W198+W200+W210</f>
        <v>14400.063950907326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16697.778389974294</v>
      </c>
      <c r="C195" s="122">
        <f t="shared" si="99"/>
        <v>13627.898196617272</v>
      </c>
      <c r="D195" s="122">
        <f t="shared" si="99"/>
        <v>16446.00735066261</v>
      </c>
      <c r="E195" s="122">
        <f t="shared" si="99"/>
        <v>12259.957441468154</v>
      </c>
      <c r="F195" s="122">
        <f t="shared" si="99"/>
        <v>17614.492121184794</v>
      </c>
      <c r="G195" s="122">
        <f t="shared" si="99"/>
        <v>16448.957375743244</v>
      </c>
      <c r="H195" s="122">
        <f t="shared" si="99"/>
        <v>14907.629130697227</v>
      </c>
      <c r="I195" s="122">
        <f t="shared" si="99"/>
        <v>12272.491300724228</v>
      </c>
      <c r="J195" s="122">
        <f t="shared" si="99"/>
        <v>16590.935135828098</v>
      </c>
      <c r="K195" s="122">
        <f t="shared" si="99"/>
        <v>12895.390062302093</v>
      </c>
      <c r="L195" s="122">
        <f t="shared" si="99"/>
        <v>15383.245929720917</v>
      </c>
      <c r="M195" s="122">
        <f t="shared" si="99"/>
        <v>17549.349770518304</v>
      </c>
      <c r="N195" s="122">
        <f t="shared" si="99"/>
        <v>15780.573028160288</v>
      </c>
      <c r="O195" s="122">
        <f t="shared" si="99"/>
        <v>16461.032405992355</v>
      </c>
      <c r="P195" s="122">
        <f t="shared" si="99"/>
        <v>16851.431930752689</v>
      </c>
      <c r="Q195" s="122">
        <f t="shared" si="99"/>
        <v>12946.36360750405</v>
      </c>
      <c r="R195" s="122">
        <f t="shared" ref="R195:V195" si="100">SUM(R196:R197)</f>
        <v>5896.1984922737365</v>
      </c>
      <c r="S195" s="122">
        <f t="shared" si="100"/>
        <v>11926.715967984255</v>
      </c>
      <c r="T195" s="122">
        <f t="shared" si="100"/>
        <v>14991.087785416472</v>
      </c>
      <c r="U195" s="122">
        <f t="shared" si="100"/>
        <v>17161.110901349271</v>
      </c>
      <c r="V195" s="122">
        <f t="shared" si="100"/>
        <v>15487.577941583706</v>
      </c>
      <c r="W195" s="122">
        <f t="shared" ref="W195" si="101">SUM(W196:W197)</f>
        <v>12476.196068137893</v>
      </c>
      <c r="DA195" s="130" t="s">
        <v>2244</v>
      </c>
    </row>
    <row r="196" spans="1:105" ht="12" customHeight="1" x14ac:dyDescent="0.25">
      <c r="A196" s="97" t="s">
        <v>51</v>
      </c>
      <c r="B196" s="98">
        <v>16606.501776666177</v>
      </c>
      <c r="C196" s="98">
        <v>13554.959650631992</v>
      </c>
      <c r="D196" s="98">
        <v>16359.560390948993</v>
      </c>
      <c r="E196" s="98">
        <v>12196.76497811318</v>
      </c>
      <c r="F196" s="98">
        <v>17524.593108008779</v>
      </c>
      <c r="G196" s="98">
        <v>16366.448597651499</v>
      </c>
      <c r="H196" s="98">
        <v>14833.755821700297</v>
      </c>
      <c r="I196" s="98">
        <v>12212.76683615462</v>
      </c>
      <c r="J196" s="98">
        <v>16511.7088632702</v>
      </c>
      <c r="K196" s="98">
        <v>12835.040793365781</v>
      </c>
      <c r="L196" s="98">
        <v>15310.816503073478</v>
      </c>
      <c r="M196" s="98">
        <v>17464.481921858038</v>
      </c>
      <c r="N196" s="98">
        <v>15702.240913070338</v>
      </c>
      <c r="O196" s="98">
        <v>16377.738907023757</v>
      </c>
      <c r="P196" s="98">
        <v>16766.688820493087</v>
      </c>
      <c r="Q196" s="98">
        <v>12881.589751606234</v>
      </c>
      <c r="R196" s="98">
        <v>5866.9262780176186</v>
      </c>
      <c r="S196" s="98">
        <v>11867.804293983232</v>
      </c>
      <c r="T196" s="98">
        <v>14916.958820768548</v>
      </c>
      <c r="U196" s="98">
        <v>17076.181564186878</v>
      </c>
      <c r="V196" s="98">
        <v>15410.415263370334</v>
      </c>
      <c r="W196" s="98">
        <v>12413.865748414128</v>
      </c>
      <c r="DA196" s="63" t="s">
        <v>2245</v>
      </c>
    </row>
    <row r="197" spans="1:105" ht="12" customHeight="1" x14ac:dyDescent="0.25">
      <c r="A197" s="97" t="s">
        <v>53</v>
      </c>
      <c r="B197" s="98">
        <v>91.276613308117376</v>
      </c>
      <c r="C197" s="98">
        <v>72.938545985279404</v>
      </c>
      <c r="D197" s="98">
        <v>86.446959713618085</v>
      </c>
      <c r="E197" s="98">
        <v>63.192463354973761</v>
      </c>
      <c r="F197" s="98">
        <v>89.899013176015657</v>
      </c>
      <c r="G197" s="98">
        <v>82.508778091745327</v>
      </c>
      <c r="H197" s="98">
        <v>73.873308996929168</v>
      </c>
      <c r="I197" s="98">
        <v>59.724464569607996</v>
      </c>
      <c r="J197" s="98">
        <v>79.226272557897104</v>
      </c>
      <c r="K197" s="98">
        <v>60.349268936311525</v>
      </c>
      <c r="L197" s="98">
        <v>72.429426647438504</v>
      </c>
      <c r="M197" s="98">
        <v>84.867848660264741</v>
      </c>
      <c r="N197" s="98">
        <v>78.332115089950619</v>
      </c>
      <c r="O197" s="98">
        <v>83.293498968598939</v>
      </c>
      <c r="P197" s="98">
        <v>84.743110259600826</v>
      </c>
      <c r="Q197" s="98">
        <v>64.773855897815722</v>
      </c>
      <c r="R197" s="98">
        <v>29.272214256118083</v>
      </c>
      <c r="S197" s="98">
        <v>58.911674001023442</v>
      </c>
      <c r="T197" s="98">
        <v>74.128964647923155</v>
      </c>
      <c r="U197" s="98">
        <v>84.929337162394461</v>
      </c>
      <c r="V197" s="98">
        <v>77.162678213370782</v>
      </c>
      <c r="W197" s="98">
        <v>62.330319723766301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2.179547098621543E-2</v>
      </c>
      <c r="C198" s="122">
        <f t="shared" si="102"/>
        <v>2.5345004440323241E-2</v>
      </c>
      <c r="D198" s="122">
        <f t="shared" si="102"/>
        <v>3.1528268989778813E-2</v>
      </c>
      <c r="E198" s="122">
        <f t="shared" si="102"/>
        <v>3.2036078808241102E-2</v>
      </c>
      <c r="F198" s="122">
        <f t="shared" si="102"/>
        <v>4.1806755718509211E-2</v>
      </c>
      <c r="G198" s="122">
        <f t="shared" si="102"/>
        <v>6.2830410361469663E-2</v>
      </c>
      <c r="H198" s="122">
        <f t="shared" si="102"/>
        <v>8.2444576044758661E-2</v>
      </c>
      <c r="I198" s="122">
        <f t="shared" si="102"/>
        <v>0.1102345937976953</v>
      </c>
      <c r="J198" s="122">
        <f t="shared" si="102"/>
        <v>0.1242830452144059</v>
      </c>
      <c r="K198" s="122">
        <f t="shared" si="102"/>
        <v>0.13548342407686845</v>
      </c>
      <c r="L198" s="122">
        <f t="shared" si="102"/>
        <v>0.21249889218263121</v>
      </c>
      <c r="M198" s="122">
        <f t="shared" si="102"/>
        <v>0.12993073845835076</v>
      </c>
      <c r="N198" s="122">
        <f t="shared" si="102"/>
        <v>0.15087836790902795</v>
      </c>
      <c r="O198" s="122">
        <f t="shared" si="102"/>
        <v>0.23960002096679142</v>
      </c>
      <c r="P198" s="122">
        <f t="shared" si="102"/>
        <v>0.39835380983780716</v>
      </c>
      <c r="Q198" s="122">
        <f t="shared" si="102"/>
        <v>0.589158586134641</v>
      </c>
      <c r="R198" s="122">
        <f t="shared" si="102"/>
        <v>1.2511075270457181</v>
      </c>
      <c r="S198" s="122">
        <f t="shared" si="102"/>
        <v>1.9809380541906896</v>
      </c>
      <c r="T198" s="122">
        <f t="shared" si="102"/>
        <v>2.9708180876881363</v>
      </c>
      <c r="U198" s="122">
        <f t="shared" si="102"/>
        <v>1.4778692266698548</v>
      </c>
      <c r="V198" s="122">
        <f t="shared" si="102"/>
        <v>1.0965826425487579</v>
      </c>
      <c r="W198" s="122">
        <f t="shared" si="102"/>
        <v>0.69437677095829009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2.179547098621543E-2</v>
      </c>
      <c r="C199" s="98">
        <f>RES_hhdet_fech!C8</f>
        <v>2.5345004440323241E-2</v>
      </c>
      <c r="D199" s="98">
        <f>RES_hhdet_fech!D8</f>
        <v>3.1528268989778813E-2</v>
      </c>
      <c r="E199" s="98">
        <f>RES_hhdet_fech!E8</f>
        <v>3.2036078808241102E-2</v>
      </c>
      <c r="F199" s="98">
        <f>RES_hhdet_fech!F8</f>
        <v>4.1806755718509211E-2</v>
      </c>
      <c r="G199" s="98">
        <f>RES_hhdet_fech!G8</f>
        <v>6.2830410361469663E-2</v>
      </c>
      <c r="H199" s="98">
        <f>RES_hhdet_fech!H8</f>
        <v>8.2444576044758661E-2</v>
      </c>
      <c r="I199" s="98">
        <f>RES_hhdet_fech!I8</f>
        <v>0.1102345937976953</v>
      </c>
      <c r="J199" s="98">
        <f>RES_hhdet_fech!J8</f>
        <v>0.1242830452144059</v>
      </c>
      <c r="K199" s="98">
        <f>RES_hhdet_fech!K8</f>
        <v>0.13548342407686845</v>
      </c>
      <c r="L199" s="98">
        <f>RES_hhdet_fech!L8</f>
        <v>0.21249889218263121</v>
      </c>
      <c r="M199" s="98">
        <f>RES_hhdet_fech!M8</f>
        <v>0.12993073845835076</v>
      </c>
      <c r="N199" s="98">
        <f>RES_hhdet_fech!N8</f>
        <v>0.15087836790902795</v>
      </c>
      <c r="O199" s="98">
        <f>RES_hhdet_fech!O8</f>
        <v>0.23960002096679142</v>
      </c>
      <c r="P199" s="98">
        <f>RES_hhdet_fech!P8</f>
        <v>0.39835380983780716</v>
      </c>
      <c r="Q199" s="98">
        <f>RES_hhdet_fech!Q8</f>
        <v>0.589158586134641</v>
      </c>
      <c r="R199" s="98">
        <f>RES_hhdet_fech!R8</f>
        <v>1.2511075270457181</v>
      </c>
      <c r="S199" s="98">
        <f>RES_hhdet_fech!S8</f>
        <v>1.9809380541906896</v>
      </c>
      <c r="T199" s="98">
        <f>RES_hhdet_fech!T8</f>
        <v>2.9708180876881363</v>
      </c>
      <c r="U199" s="98">
        <f>RES_hhdet_fech!U8</f>
        <v>1.4778692266698548</v>
      </c>
      <c r="V199" s="98">
        <f>RES_hhdet_fech!V8</f>
        <v>1.0965826425487579</v>
      </c>
      <c r="W199" s="98">
        <f>RES_hhdet_fech!W8</f>
        <v>0.69437677095829009</v>
      </c>
      <c r="DA199" s="63" t="s">
        <v>2248</v>
      </c>
    </row>
    <row r="200" spans="1:105" ht="12" customHeight="1" x14ac:dyDescent="0.25">
      <c r="A200" s="121" t="s">
        <v>55</v>
      </c>
      <c r="B200" s="122">
        <v>2114.3780218923634</v>
      </c>
      <c r="C200" s="122">
        <v>1763.3953011468741</v>
      </c>
      <c r="D200" s="122">
        <v>2211.760474878648</v>
      </c>
      <c r="E200" s="122">
        <v>1587.0967702683995</v>
      </c>
      <c r="F200" s="122">
        <v>2307.9825969145068</v>
      </c>
      <c r="G200" s="122">
        <v>2294.2373097050004</v>
      </c>
      <c r="H200" s="122">
        <v>2123.8188119921888</v>
      </c>
      <c r="I200" s="122">
        <v>1392.7480023370722</v>
      </c>
      <c r="J200" s="122">
        <v>1813.2764365625919</v>
      </c>
      <c r="K200" s="122">
        <v>1300.2278483326302</v>
      </c>
      <c r="L200" s="122">
        <v>1523.949189897251</v>
      </c>
      <c r="M200" s="122">
        <v>1893.708534044348</v>
      </c>
      <c r="N200" s="122">
        <v>1762.5483205315313</v>
      </c>
      <c r="O200" s="122">
        <v>1815.8060037530017</v>
      </c>
      <c r="P200" s="122">
        <v>1709.777352605327</v>
      </c>
      <c r="Q200" s="122">
        <v>1316.742596083137</v>
      </c>
      <c r="R200" s="122">
        <v>609.3654178656692</v>
      </c>
      <c r="S200" s="122">
        <v>1177.2054833444804</v>
      </c>
      <c r="T200" s="122">
        <v>1410.3844410014849</v>
      </c>
      <c r="U200" s="122">
        <v>1679.7713855728834</v>
      </c>
      <c r="V200" s="122">
        <v>1511.0575100961755</v>
      </c>
      <c r="W200" s="122">
        <v>1214.5675218577981</v>
      </c>
      <c r="DA200" s="130" t="s">
        <v>2249</v>
      </c>
    </row>
    <row r="201" spans="1:105" ht="12" customHeight="1" x14ac:dyDescent="0.25">
      <c r="A201" s="97" t="s">
        <v>143</v>
      </c>
      <c r="B201" s="98">
        <v>2136.4179699179876</v>
      </c>
      <c r="C201" s="98">
        <v>1755.1132527317179</v>
      </c>
      <c r="D201" s="98">
        <v>2235.7856442103298</v>
      </c>
      <c r="E201" s="98">
        <v>1575.7512328383871</v>
      </c>
      <c r="F201" s="98">
        <v>2335.8708094102467</v>
      </c>
      <c r="G201" s="98">
        <v>2333.5064352709273</v>
      </c>
      <c r="H201" s="98">
        <v>2140.7831888890496</v>
      </c>
      <c r="I201" s="98">
        <v>1380.7749415097778</v>
      </c>
      <c r="J201" s="98">
        <v>1819.7126951791274</v>
      </c>
      <c r="K201" s="98">
        <v>1291.0601503521848</v>
      </c>
      <c r="L201" s="98">
        <v>1519.5964497608154</v>
      </c>
      <c r="M201" s="98">
        <v>1939.1516307777206</v>
      </c>
      <c r="N201" s="98">
        <v>1788.8190610184729</v>
      </c>
      <c r="O201" s="98">
        <v>1850.7378120657793</v>
      </c>
      <c r="P201" s="98">
        <v>1717.4144904167272</v>
      </c>
      <c r="Q201" s="98">
        <v>1314.5080974411337</v>
      </c>
      <c r="R201" s="98">
        <v>587.62400684887371</v>
      </c>
      <c r="S201" s="98">
        <v>1168.6203434786971</v>
      </c>
      <c r="T201" s="98">
        <v>1409.1020223754622</v>
      </c>
      <c r="U201" s="98">
        <v>1682.2422655195935</v>
      </c>
      <c r="V201" s="98">
        <v>1512.5014248855048</v>
      </c>
      <c r="W201" s="98">
        <v>1211.4161710878934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1794.7231667797325</v>
      </c>
      <c r="C206" s="101">
        <v>1904.7816990913261</v>
      </c>
      <c r="D206" s="101">
        <v>1855.6873469355935</v>
      </c>
      <c r="E206" s="101">
        <v>1824.793189429837</v>
      </c>
      <c r="F206" s="101">
        <v>1793.9645626792978</v>
      </c>
      <c r="G206" s="101">
        <v>1740.4641835592049</v>
      </c>
      <c r="H206" s="101">
        <v>1743.5661593892498</v>
      </c>
      <c r="I206" s="101">
        <v>1680.5670812243113</v>
      </c>
      <c r="J206" s="101">
        <v>1642.7278194575231</v>
      </c>
      <c r="K206" s="101">
        <v>1575.8893701467739</v>
      </c>
      <c r="L206" s="101">
        <v>1672.8546054628553</v>
      </c>
      <c r="M206" s="101">
        <v>1506.8665541024341</v>
      </c>
      <c r="N206" s="101">
        <v>1564.1732014214754</v>
      </c>
      <c r="O206" s="101">
        <v>1513.8567504735108</v>
      </c>
      <c r="P206" s="101">
        <v>1392.8040446178941</v>
      </c>
      <c r="Q206" s="101">
        <v>1409.3883474708236</v>
      </c>
      <c r="R206" s="101">
        <v>1539.2288428916979</v>
      </c>
      <c r="S206" s="101">
        <v>1536.2882899046285</v>
      </c>
      <c r="T206" s="101">
        <v>1469.2153954702744</v>
      </c>
      <c r="U206" s="101">
        <v>1560.345521481886</v>
      </c>
      <c r="V206" s="101">
        <v>1417.203048789786</v>
      </c>
      <c r="W206" s="101">
        <v>1478.7557614014977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1197.0520470338843</v>
      </c>
      <c r="C210" s="122">
        <v>1149.3761243138695</v>
      </c>
      <c r="D210" s="122">
        <v>1048.6517967014138</v>
      </c>
      <c r="E210" s="122">
        <v>931.14883472094073</v>
      </c>
      <c r="F210" s="122">
        <v>1086.2557643958883</v>
      </c>
      <c r="G210" s="122">
        <v>963.76310892222352</v>
      </c>
      <c r="H210" s="122">
        <v>971.80326425338524</v>
      </c>
      <c r="I210" s="122">
        <v>755.89197844774355</v>
      </c>
      <c r="J210" s="122">
        <v>832.89000259671127</v>
      </c>
      <c r="K210" s="122">
        <v>663.01326001849247</v>
      </c>
      <c r="L210" s="122">
        <v>782.73178635329327</v>
      </c>
      <c r="M210" s="122">
        <v>813.24944460479742</v>
      </c>
      <c r="N210" s="122">
        <v>791.1756998014024</v>
      </c>
      <c r="O210" s="122">
        <v>773.35644907633161</v>
      </c>
      <c r="P210" s="122">
        <v>751.39459330445004</v>
      </c>
      <c r="Q210" s="122">
        <v>783.37898629586448</v>
      </c>
      <c r="R210" s="122">
        <v>780.67543758709087</v>
      </c>
      <c r="S210" s="122">
        <v>774.59289082285102</v>
      </c>
      <c r="T210" s="122">
        <v>725.33186261707976</v>
      </c>
      <c r="U210" s="122">
        <v>795.78816412995138</v>
      </c>
      <c r="V210" s="122">
        <v>671.50975711792182</v>
      </c>
      <c r="W210" s="122">
        <v>708.6059841406759</v>
      </c>
      <c r="DA210" s="130" t="s">
        <v>2259</v>
      </c>
    </row>
    <row r="211" spans="1:105" ht="12" customHeight="1" x14ac:dyDescent="0.25">
      <c r="A211" s="97" t="s">
        <v>51</v>
      </c>
      <c r="B211" s="98">
        <v>1440.7424877595145</v>
      </c>
      <c r="C211" s="98">
        <v>1187.9847369177946</v>
      </c>
      <c r="D211" s="98">
        <v>1258.3446165962966</v>
      </c>
      <c r="E211" s="98">
        <v>939.97980409413969</v>
      </c>
      <c r="F211" s="98">
        <v>1420.6500383579621</v>
      </c>
      <c r="G211" s="98">
        <v>1209.0165200317736</v>
      </c>
      <c r="H211" s="98">
        <v>1134.8971778823416</v>
      </c>
      <c r="I211" s="98">
        <v>749.5553572850248</v>
      </c>
      <c r="J211" s="98">
        <v>1013.8920247536367</v>
      </c>
      <c r="K211" s="98">
        <v>632.49123475567922</v>
      </c>
      <c r="L211" s="98">
        <v>849.37825912555172</v>
      </c>
      <c r="M211" s="98">
        <v>1062.9415542710342</v>
      </c>
      <c r="N211" s="98">
        <v>1025.3718285214345</v>
      </c>
      <c r="O211" s="98">
        <v>1015.7199930519373</v>
      </c>
      <c r="P211" s="98">
        <v>953.64764874946422</v>
      </c>
      <c r="Q211" s="98">
        <v>967.99963480324777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1278.5870848086324</v>
      </c>
      <c r="C212" s="98">
        <v>1627.3457950773216</v>
      </c>
      <c r="D212" s="98">
        <v>854.18880594699465</v>
      </c>
      <c r="E212" s="98">
        <v>1192.6660742153476</v>
      </c>
      <c r="F212" s="98">
        <v>1269.6592245728853</v>
      </c>
      <c r="G212" s="98">
        <v>1027.3561039208187</v>
      </c>
      <c r="H212" s="98">
        <v>1097.5136676833283</v>
      </c>
      <c r="I212" s="98">
        <v>735.50243807369657</v>
      </c>
      <c r="J212" s="98">
        <v>974.33053767036154</v>
      </c>
      <c r="K212" s="98">
        <v>846.72294706548621</v>
      </c>
      <c r="L212" s="98">
        <v>1006.3838893508342</v>
      </c>
      <c r="M212" s="98">
        <v>982.24771229959163</v>
      </c>
      <c r="N212" s="98">
        <v>773.34605384117765</v>
      </c>
      <c r="O212" s="98">
        <v>727.82068045615404</v>
      </c>
      <c r="P212" s="98">
        <v>813.05024689127879</v>
      </c>
      <c r="Q212" s="98">
        <v>848.01503822146674</v>
      </c>
      <c r="R212" s="98">
        <v>1063.7112714679204</v>
      </c>
      <c r="S212" s="98">
        <v>1058.0809444017189</v>
      </c>
      <c r="T212" s="98">
        <v>922.53894403383356</v>
      </c>
      <c r="U212" s="98">
        <v>1102.3680543478156</v>
      </c>
      <c r="V212" s="98">
        <v>827.32998589516399</v>
      </c>
      <c r="W212" s="98">
        <v>883.34786581328842</v>
      </c>
      <c r="DA212" s="63" t="s">
        <v>2261</v>
      </c>
    </row>
    <row r="213" spans="1:105" ht="12" customHeight="1" x14ac:dyDescent="0.25">
      <c r="A213" s="109" t="s">
        <v>120</v>
      </c>
      <c r="B213" s="33">
        <v>1042.5295310641154</v>
      </c>
      <c r="C213" s="33">
        <v>1053.5829288439186</v>
      </c>
      <c r="D213" s="33">
        <v>954.92803452858618</v>
      </c>
      <c r="E213" s="33">
        <v>894.97324255319768</v>
      </c>
      <c r="F213" s="33">
        <v>885.35071920477151</v>
      </c>
      <c r="G213" s="33">
        <v>823.89067657610792</v>
      </c>
      <c r="H213" s="33">
        <v>868.7278395441524</v>
      </c>
      <c r="I213" s="33">
        <v>761.24519664474087</v>
      </c>
      <c r="J213" s="33">
        <v>713.37139546469132</v>
      </c>
      <c r="K213" s="33">
        <v>656.12019073151339</v>
      </c>
      <c r="L213" s="33">
        <v>716.46981917908488</v>
      </c>
      <c r="M213" s="33">
        <v>669.6459051033645</v>
      </c>
      <c r="N213" s="33">
        <v>684.51736756120067</v>
      </c>
      <c r="O213" s="33">
        <v>657.04897367163562</v>
      </c>
      <c r="P213" s="33">
        <v>614.33929241894839</v>
      </c>
      <c r="Q213" s="33">
        <v>635.19242709994057</v>
      </c>
      <c r="R213" s="33">
        <v>706.35759659027542</v>
      </c>
      <c r="S213" s="33">
        <v>699.16612078322908</v>
      </c>
      <c r="T213" s="33">
        <v>673.12020699746699</v>
      </c>
      <c r="U213" s="33">
        <v>719.7894392361469</v>
      </c>
      <c r="V213" s="33">
        <v>640.00512069847957</v>
      </c>
      <c r="W213" s="33">
        <v>680.74281394230957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11744.4973758006</v>
      </c>
      <c r="C215" s="117">
        <f t="shared" si="103"/>
        <v>9726.3197596260252</v>
      </c>
      <c r="D215" s="117">
        <f t="shared" si="103"/>
        <v>11607.775273960464</v>
      </c>
      <c r="E215" s="117">
        <f t="shared" si="103"/>
        <v>8735.6665379962578</v>
      </c>
      <c r="F215" s="117">
        <f t="shared" si="103"/>
        <v>12459.977411751286</v>
      </c>
      <c r="G215" s="117">
        <f t="shared" si="103"/>
        <v>11753.939191777654</v>
      </c>
      <c r="H215" s="117">
        <f t="shared" si="103"/>
        <v>10769.293364992445</v>
      </c>
      <c r="I215" s="117">
        <f t="shared" si="103"/>
        <v>8665.9580418996156</v>
      </c>
      <c r="J215" s="117">
        <f t="shared" si="103"/>
        <v>11545.555973586217</v>
      </c>
      <c r="K215" s="117">
        <f t="shared" si="103"/>
        <v>8937.8753760264299</v>
      </c>
      <c r="L215" s="117">
        <f t="shared" si="103"/>
        <v>10691.65252090771</v>
      </c>
      <c r="M215" s="117">
        <f t="shared" si="103"/>
        <v>12679.039771742689</v>
      </c>
      <c r="N215" s="117">
        <f t="shared" si="103"/>
        <v>11858.864277748671</v>
      </c>
      <c r="O215" s="117">
        <f t="shared" si="103"/>
        <v>12636.060202043311</v>
      </c>
      <c r="P215" s="117">
        <f t="shared" si="103"/>
        <v>12807.296704026476</v>
      </c>
      <c r="Q215" s="117">
        <f t="shared" si="103"/>
        <v>9989.3231061075785</v>
      </c>
      <c r="R215" s="117">
        <f t="shared" ref="R215:V215" si="104">R216+R219+R221+R231</f>
        <v>4895.7489091360758</v>
      </c>
      <c r="S215" s="117">
        <f t="shared" si="104"/>
        <v>9300.9285501632803</v>
      </c>
      <c r="T215" s="117">
        <f t="shared" si="104"/>
        <v>11535.014557627072</v>
      </c>
      <c r="U215" s="117">
        <f t="shared" si="104"/>
        <v>13255.506252524232</v>
      </c>
      <c r="V215" s="117">
        <f t="shared" si="104"/>
        <v>12038.352204631907</v>
      </c>
      <c r="W215" s="117">
        <f t="shared" ref="W215" si="105">W216+W219+W221+W231</f>
        <v>9910.7134518169642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9751.8607600332634</v>
      </c>
      <c r="C216" s="122">
        <f t="shared" si="106"/>
        <v>7959.2277281221859</v>
      </c>
      <c r="D216" s="122">
        <f t="shared" si="106"/>
        <v>9640.8220030156626</v>
      </c>
      <c r="E216" s="122">
        <f t="shared" si="106"/>
        <v>7198.1742728209174</v>
      </c>
      <c r="F216" s="122">
        <f t="shared" si="106"/>
        <v>10405.424236475365</v>
      </c>
      <c r="G216" s="122">
        <f t="shared" si="106"/>
        <v>9773.1956493818252</v>
      </c>
      <c r="H216" s="122">
        <f t="shared" si="106"/>
        <v>8873.6886742249408</v>
      </c>
      <c r="I216" s="122">
        <f t="shared" si="106"/>
        <v>7317.1116595655467</v>
      </c>
      <c r="J216" s="122">
        <f t="shared" si="106"/>
        <v>9891.3656460458515</v>
      </c>
      <c r="K216" s="122">
        <f t="shared" si="106"/>
        <v>7687.7986818238151</v>
      </c>
      <c r="L216" s="122">
        <f t="shared" si="106"/>
        <v>9224.8969075901823</v>
      </c>
      <c r="M216" s="122">
        <f t="shared" si="106"/>
        <v>10937.367569449823</v>
      </c>
      <c r="N216" s="122">
        <f t="shared" si="106"/>
        <v>10178.927228358061</v>
      </c>
      <c r="O216" s="122">
        <f t="shared" si="106"/>
        <v>10912.641127872927</v>
      </c>
      <c r="P216" s="122">
        <f t="shared" si="106"/>
        <v>11170.987593940461</v>
      </c>
      <c r="Q216" s="122">
        <f t="shared" si="106"/>
        <v>8582.2352972309945</v>
      </c>
      <c r="R216" s="122">
        <f t="shared" ref="R216:V216" si="107">SUM(R217:R218)</f>
        <v>3908.8372257298406</v>
      </c>
      <c r="S216" s="122">
        <f t="shared" si="107"/>
        <v>7907.167815172912</v>
      </c>
      <c r="T216" s="122">
        <f t="shared" si="107"/>
        <v>9992.4142500787548</v>
      </c>
      <c r="U216" s="122">
        <f t="shared" si="107"/>
        <v>11473.675129665267</v>
      </c>
      <c r="V216" s="122">
        <f t="shared" si="107"/>
        <v>10424.271847296604</v>
      </c>
      <c r="W216" s="122">
        <f t="shared" ref="W216" si="108">SUM(W217:W218)</f>
        <v>8447.0215313935259</v>
      </c>
      <c r="DA216" s="130" t="s">
        <v>2412</v>
      </c>
    </row>
    <row r="217" spans="1:105" ht="12" customHeight="1" x14ac:dyDescent="0.25">
      <c r="A217" s="97" t="s">
        <v>51</v>
      </c>
      <c r="B217" s="98">
        <v>9660.5841467251466</v>
      </c>
      <c r="C217" s="98">
        <v>7886.2891821369067</v>
      </c>
      <c r="D217" s="98">
        <v>9554.375043302045</v>
      </c>
      <c r="E217" s="98">
        <v>7134.981809465944</v>
      </c>
      <c r="F217" s="98">
        <v>10315.525223299348</v>
      </c>
      <c r="G217" s="98">
        <v>9690.6868712900796</v>
      </c>
      <c r="H217" s="98">
        <v>8799.8153652280107</v>
      </c>
      <c r="I217" s="98">
        <v>7257.3871949959384</v>
      </c>
      <c r="J217" s="98">
        <v>9812.1393734879548</v>
      </c>
      <c r="K217" s="98">
        <v>7627.449412887504</v>
      </c>
      <c r="L217" s="98">
        <v>9152.4674809427434</v>
      </c>
      <c r="M217" s="98">
        <v>10852.499720789559</v>
      </c>
      <c r="N217" s="98">
        <v>10100.595113268111</v>
      </c>
      <c r="O217" s="98">
        <v>10829.347628904328</v>
      </c>
      <c r="P217" s="98">
        <v>11086.244483680861</v>
      </c>
      <c r="Q217" s="98">
        <v>8517.4614413331783</v>
      </c>
      <c r="R217" s="98">
        <v>3879.5650114737227</v>
      </c>
      <c r="S217" s="98">
        <v>7848.2561411718889</v>
      </c>
      <c r="T217" s="98">
        <v>9918.2852854308312</v>
      </c>
      <c r="U217" s="98">
        <v>11388.745792502872</v>
      </c>
      <c r="V217" s="98">
        <v>10347.109169083235</v>
      </c>
      <c r="W217" s="98">
        <v>8384.6912116697604</v>
      </c>
      <c r="DA217" s="63" t="s">
        <v>2413</v>
      </c>
    </row>
    <row r="218" spans="1:105" ht="12" customHeight="1" x14ac:dyDescent="0.25">
      <c r="A218" s="97" t="s">
        <v>53</v>
      </c>
      <c r="B218" s="98">
        <v>91.276613308117376</v>
      </c>
      <c r="C218" s="98">
        <v>72.938545985279404</v>
      </c>
      <c r="D218" s="98">
        <v>86.446959713618085</v>
      </c>
      <c r="E218" s="98">
        <v>63.192463354973761</v>
      </c>
      <c r="F218" s="98">
        <v>89.899013176015657</v>
      </c>
      <c r="G218" s="98">
        <v>82.508778091745327</v>
      </c>
      <c r="H218" s="98">
        <v>73.873308996929168</v>
      </c>
      <c r="I218" s="98">
        <v>59.724464569607996</v>
      </c>
      <c r="J218" s="98">
        <v>79.226272557897104</v>
      </c>
      <c r="K218" s="98">
        <v>60.349268936311525</v>
      </c>
      <c r="L218" s="98">
        <v>72.429426647438504</v>
      </c>
      <c r="M218" s="98">
        <v>84.867848660264741</v>
      </c>
      <c r="N218" s="98">
        <v>78.332115089950619</v>
      </c>
      <c r="O218" s="98">
        <v>83.293498968598939</v>
      </c>
      <c r="P218" s="98">
        <v>84.743110259600826</v>
      </c>
      <c r="Q218" s="98">
        <v>64.773855897815722</v>
      </c>
      <c r="R218" s="98">
        <v>29.272214256118083</v>
      </c>
      <c r="S218" s="98">
        <v>58.911674001023442</v>
      </c>
      <c r="T218" s="98">
        <v>74.128964647923155</v>
      </c>
      <c r="U218" s="98">
        <v>84.929337162394461</v>
      </c>
      <c r="V218" s="98">
        <v>77.162678213370782</v>
      </c>
      <c r="W218" s="98">
        <v>62.330319723766301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4.4423016144522015E-2</v>
      </c>
      <c r="C219" s="122">
        <f t="shared" si="109"/>
        <v>5.3950179464266654E-2</v>
      </c>
      <c r="D219" s="122">
        <f t="shared" si="109"/>
        <v>7.4585230220859666E-2</v>
      </c>
      <c r="E219" s="122">
        <f t="shared" si="109"/>
        <v>7.9373827496908869E-2</v>
      </c>
      <c r="F219" s="122">
        <f t="shared" si="109"/>
        <v>0.11353087315785941</v>
      </c>
      <c r="G219" s="122">
        <f t="shared" si="109"/>
        <v>0.18457448144884023</v>
      </c>
      <c r="H219" s="122">
        <f t="shared" si="109"/>
        <v>0.25087273868341137</v>
      </c>
      <c r="I219" s="122">
        <f t="shared" si="109"/>
        <v>0.33708541430126848</v>
      </c>
      <c r="J219" s="122">
        <f t="shared" si="109"/>
        <v>0.38433803869519467</v>
      </c>
      <c r="K219" s="122">
        <f t="shared" si="109"/>
        <v>0.42201872623768871</v>
      </c>
      <c r="L219" s="122">
        <f t="shared" si="109"/>
        <v>0.67772567278138773</v>
      </c>
      <c r="M219" s="122">
        <f t="shared" si="109"/>
        <v>0.42900332296963006</v>
      </c>
      <c r="N219" s="122">
        <f t="shared" si="109"/>
        <v>0.56155242118061577</v>
      </c>
      <c r="O219" s="122">
        <f t="shared" si="109"/>
        <v>0.96857774958187137</v>
      </c>
      <c r="P219" s="122">
        <f t="shared" si="109"/>
        <v>1.6448382393119829</v>
      </c>
      <c r="Q219" s="122">
        <f t="shared" si="109"/>
        <v>2.4434880052711958</v>
      </c>
      <c r="R219" s="122">
        <f t="shared" si="109"/>
        <v>5.1938768905207171</v>
      </c>
      <c r="S219" s="122">
        <f t="shared" si="109"/>
        <v>8.2675928165443313</v>
      </c>
      <c r="T219" s="122">
        <f t="shared" si="109"/>
        <v>12.492989415626896</v>
      </c>
      <c r="U219" s="122">
        <f t="shared" si="109"/>
        <v>6.2745548122542472</v>
      </c>
      <c r="V219" s="122">
        <f t="shared" si="109"/>
        <v>4.7367939438320521</v>
      </c>
      <c r="W219" s="122">
        <f t="shared" si="109"/>
        <v>3.0826407531850708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4.4423016144522015E-2</v>
      </c>
      <c r="C220" s="98">
        <f>RES_hhdet_tesh!C8</f>
        <v>5.3950179464266654E-2</v>
      </c>
      <c r="D220" s="98">
        <f>RES_hhdet_tesh!D8</f>
        <v>7.4585230220859666E-2</v>
      </c>
      <c r="E220" s="98">
        <f>RES_hhdet_tesh!E8</f>
        <v>7.9373827496908869E-2</v>
      </c>
      <c r="F220" s="98">
        <f>RES_hhdet_tesh!F8</f>
        <v>0.11353087315785941</v>
      </c>
      <c r="G220" s="98">
        <f>RES_hhdet_tesh!G8</f>
        <v>0.18457448144884023</v>
      </c>
      <c r="H220" s="98">
        <f>RES_hhdet_tesh!H8</f>
        <v>0.25087273868341137</v>
      </c>
      <c r="I220" s="98">
        <f>RES_hhdet_tesh!I8</f>
        <v>0.33708541430126848</v>
      </c>
      <c r="J220" s="98">
        <f>RES_hhdet_tesh!J8</f>
        <v>0.38433803869519467</v>
      </c>
      <c r="K220" s="98">
        <f>RES_hhdet_tesh!K8</f>
        <v>0.42201872623768871</v>
      </c>
      <c r="L220" s="98">
        <f>RES_hhdet_tesh!L8</f>
        <v>0.67772567278138773</v>
      </c>
      <c r="M220" s="98">
        <f>RES_hhdet_tesh!M8</f>
        <v>0.42900332296963006</v>
      </c>
      <c r="N220" s="98">
        <f>RES_hhdet_tesh!N8</f>
        <v>0.56155242118061577</v>
      </c>
      <c r="O220" s="98">
        <f>RES_hhdet_tesh!O8</f>
        <v>0.96857774958187137</v>
      </c>
      <c r="P220" s="98">
        <f>RES_hhdet_tesh!P8</f>
        <v>1.6448382393119829</v>
      </c>
      <c r="Q220" s="98">
        <f>RES_hhdet_tesh!Q8</f>
        <v>2.4434880052711958</v>
      </c>
      <c r="R220" s="98">
        <f>RES_hhdet_tesh!R8</f>
        <v>5.1938768905207171</v>
      </c>
      <c r="S220" s="98">
        <f>RES_hhdet_tesh!S8</f>
        <v>8.2675928165443313</v>
      </c>
      <c r="T220" s="98">
        <f>RES_hhdet_tesh!T8</f>
        <v>12.492989415626896</v>
      </c>
      <c r="U220" s="98">
        <f>RES_hhdet_tesh!U8</f>
        <v>6.2745548122542472</v>
      </c>
      <c r="V220" s="98">
        <f>RES_hhdet_tesh!V8</f>
        <v>4.7367939438320521</v>
      </c>
      <c r="W220" s="98">
        <f>RES_hhdet_tesh!W8</f>
        <v>3.0826407531850708</v>
      </c>
      <c r="DA220" s="63" t="s">
        <v>2416</v>
      </c>
    </row>
    <row r="221" spans="1:105" ht="12" customHeight="1" x14ac:dyDescent="0.25">
      <c r="A221" s="121" t="s">
        <v>55</v>
      </c>
      <c r="B221" s="122">
        <v>1215.1904846455996</v>
      </c>
      <c r="C221" s="122">
        <v>1014.4606323983154</v>
      </c>
      <c r="D221" s="122">
        <v>1276.3493168827874</v>
      </c>
      <c r="E221" s="122">
        <v>918.56384700382</v>
      </c>
      <c r="F221" s="122">
        <v>1342.7090735306638</v>
      </c>
      <c r="G221" s="122">
        <v>1342.5614485319984</v>
      </c>
      <c r="H221" s="122">
        <v>1246.0327826801947</v>
      </c>
      <c r="I221" s="122">
        <v>833.33582848410003</v>
      </c>
      <c r="J221" s="122">
        <v>1099.6343574162315</v>
      </c>
      <c r="K221" s="122">
        <v>799.0492989111583</v>
      </c>
      <c r="L221" s="122">
        <v>939.93957054599309</v>
      </c>
      <c r="M221" s="122">
        <v>1197.1902052182425</v>
      </c>
      <c r="N221" s="122">
        <v>1142.7541180853852</v>
      </c>
      <c r="O221" s="122">
        <v>1199.7326771302112</v>
      </c>
      <c r="P221" s="122">
        <v>1134.0247178372986</v>
      </c>
      <c r="Q221" s="122">
        <v>886.6472010695004</v>
      </c>
      <c r="R221" s="122">
        <v>419.96086439899244</v>
      </c>
      <c r="S221" s="122">
        <v>828.66376476375524</v>
      </c>
      <c r="T221" s="122">
        <v>1006.4876246882882</v>
      </c>
      <c r="U221" s="122">
        <v>1201.7255068079007</v>
      </c>
      <c r="V221" s="122">
        <v>1096.2303938254092</v>
      </c>
      <c r="W221" s="122">
        <v>901.10199452829625</v>
      </c>
      <c r="DA221" s="130" t="s">
        <v>2417</v>
      </c>
    </row>
    <row r="222" spans="1:105" ht="12" customHeight="1" x14ac:dyDescent="0.25">
      <c r="A222" s="97" t="s">
        <v>143</v>
      </c>
      <c r="B222" s="98">
        <v>1223.1052365745575</v>
      </c>
      <c r="C222" s="98">
        <v>1005.4737432988278</v>
      </c>
      <c r="D222" s="98">
        <v>1285.0516489615377</v>
      </c>
      <c r="E222" s="98">
        <v>908.33040893445445</v>
      </c>
      <c r="F222" s="98">
        <v>1354.8314061180461</v>
      </c>
      <c r="G222" s="98">
        <v>1359.5839258474293</v>
      </c>
      <c r="H222" s="98">
        <v>1251.6539769396315</v>
      </c>
      <c r="I222" s="98">
        <v>823.01924457002076</v>
      </c>
      <c r="J222" s="98">
        <v>1101.2437712004987</v>
      </c>
      <c r="K222" s="98">
        <v>791.90127166461286</v>
      </c>
      <c r="L222" s="98">
        <v>935.95141883235181</v>
      </c>
      <c r="M222" s="98">
        <v>1221.3668718496597</v>
      </c>
      <c r="N222" s="98">
        <v>1157.1023499887503</v>
      </c>
      <c r="O222" s="98">
        <v>1221.9894917265387</v>
      </c>
      <c r="P222" s="98">
        <v>1138.7215902348569</v>
      </c>
      <c r="Q222" s="98">
        <v>885.09082905586422</v>
      </c>
      <c r="R222" s="98">
        <v>405.2976721713901</v>
      </c>
      <c r="S222" s="98">
        <v>823.29033845314518</v>
      </c>
      <c r="T222" s="98">
        <v>1006.3089132625549</v>
      </c>
      <c r="U222" s="98">
        <v>1203.9439267930827</v>
      </c>
      <c r="V222" s="98">
        <v>1097.1044118792106</v>
      </c>
      <c r="W222" s="98">
        <v>898.3036929780917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1100.3994298680627</v>
      </c>
      <c r="C227" s="101">
        <v>1167.8796677395655</v>
      </c>
      <c r="D227" s="101">
        <v>1147.3734682258707</v>
      </c>
      <c r="E227" s="101">
        <v>1132.9610582248567</v>
      </c>
      <c r="F227" s="101">
        <v>1119.2778454495019</v>
      </c>
      <c r="G227" s="101">
        <v>1102.5105092289004</v>
      </c>
      <c r="H227" s="101">
        <v>1120.0349908990597</v>
      </c>
      <c r="I227" s="101">
        <v>1081.3350429075492</v>
      </c>
      <c r="J227" s="101">
        <v>1056.9879518551813</v>
      </c>
      <c r="K227" s="101">
        <v>1013.9817795572809</v>
      </c>
      <c r="L227" s="101">
        <v>1076.3725689893038</v>
      </c>
      <c r="M227" s="101">
        <v>991.38227705333111</v>
      </c>
      <c r="N227" s="101">
        <v>1034.408020484384</v>
      </c>
      <c r="O227" s="101">
        <v>1007.3455986381165</v>
      </c>
      <c r="P227" s="101">
        <v>939.08477858065226</v>
      </c>
      <c r="Q227" s="101">
        <v>951.17677917334515</v>
      </c>
      <c r="R227" s="101">
        <v>1047.0943165949088</v>
      </c>
      <c r="S227" s="101">
        <v>1053.4131608857972</v>
      </c>
      <c r="T227" s="101">
        <v>1014.6860113437986</v>
      </c>
      <c r="U227" s="101">
        <v>1094.5018741907786</v>
      </c>
      <c r="V227" s="101">
        <v>1039.4192203283021</v>
      </c>
      <c r="W227" s="101">
        <v>1135.6929411537756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777.40170810559152</v>
      </c>
      <c r="C231" s="122">
        <v>752.57744892605774</v>
      </c>
      <c r="D231" s="122">
        <v>690.52936883179257</v>
      </c>
      <c r="E231" s="122">
        <v>618.8490443440229</v>
      </c>
      <c r="F231" s="122">
        <v>711.73057087209975</v>
      </c>
      <c r="G231" s="122">
        <v>637.99751938238171</v>
      </c>
      <c r="H231" s="122">
        <v>649.32103534862654</v>
      </c>
      <c r="I231" s="122">
        <v>515.17346843566702</v>
      </c>
      <c r="J231" s="122">
        <v>554.17163208544014</v>
      </c>
      <c r="K231" s="122">
        <v>450.60537656521848</v>
      </c>
      <c r="L231" s="122">
        <v>526.13831709875194</v>
      </c>
      <c r="M231" s="122">
        <v>544.05299375165237</v>
      </c>
      <c r="N231" s="122">
        <v>536.62137888404311</v>
      </c>
      <c r="O231" s="122">
        <v>522.71781929059148</v>
      </c>
      <c r="P231" s="122">
        <v>500.63955400940313</v>
      </c>
      <c r="Q231" s="122">
        <v>517.99711980181314</v>
      </c>
      <c r="R231" s="122">
        <v>561.75694211672203</v>
      </c>
      <c r="S231" s="122">
        <v>556.82937741006958</v>
      </c>
      <c r="T231" s="122">
        <v>523.61969344440104</v>
      </c>
      <c r="U231" s="122">
        <v>573.83106123880805</v>
      </c>
      <c r="V231" s="122">
        <v>513.1131695660614</v>
      </c>
      <c r="W231" s="122">
        <v>559.507285141956</v>
      </c>
      <c r="DA231" s="130" t="s">
        <v>2427</v>
      </c>
    </row>
    <row r="232" spans="1:105" ht="12" customHeight="1" x14ac:dyDescent="0.25">
      <c r="A232" s="97" t="s">
        <v>51</v>
      </c>
      <c r="B232" s="98">
        <v>827.4932786061712</v>
      </c>
      <c r="C232" s="98">
        <v>682.94751697233642</v>
      </c>
      <c r="D232" s="98">
        <v>724.63883499893916</v>
      </c>
      <c r="E232" s="98">
        <v>542.16939773364697</v>
      </c>
      <c r="F232" s="98">
        <v>821.13341578212419</v>
      </c>
      <c r="G232" s="98">
        <v>700.55975588743263</v>
      </c>
      <c r="H232" s="98">
        <v>659.30133271189197</v>
      </c>
      <c r="I232" s="98">
        <v>436.03257442829448</v>
      </c>
      <c r="J232" s="98">
        <v>589.97657961155664</v>
      </c>
      <c r="K232" s="98">
        <v>368.19548058245749</v>
      </c>
      <c r="L232" s="98">
        <v>494.78260371257642</v>
      </c>
      <c r="M232" s="98">
        <v>619.81650146845004</v>
      </c>
      <c r="N232" s="98">
        <v>598.43889918246384</v>
      </c>
      <c r="O232" s="98">
        <v>593.17188234106357</v>
      </c>
      <c r="P232" s="98">
        <v>556.93333928497691</v>
      </c>
      <c r="Q232" s="98">
        <v>565.32538408185553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723.72384986434338</v>
      </c>
      <c r="C233" s="98">
        <v>921.56686616385207</v>
      </c>
      <c r="D233" s="98">
        <v>483.77642284771554</v>
      </c>
      <c r="E233" s="98">
        <v>676.58548605685326</v>
      </c>
      <c r="F233" s="98">
        <v>722.6259117015976</v>
      </c>
      <c r="G233" s="98">
        <v>587.07915465992426</v>
      </c>
      <c r="H233" s="98">
        <v>630.16183549236075</v>
      </c>
      <c r="I233" s="98">
        <v>423.75673018900324</v>
      </c>
      <c r="J233" s="98">
        <v>561.93925970247778</v>
      </c>
      <c r="K233" s="98">
        <v>489.02631952677018</v>
      </c>
      <c r="L233" s="98">
        <v>581.37464581139864</v>
      </c>
      <c r="M233" s="98">
        <v>568.88770697632617</v>
      </c>
      <c r="N233" s="98">
        <v>448.79346199116532</v>
      </c>
      <c r="O233" s="98">
        <v>422.92891896321623</v>
      </c>
      <c r="P233" s="98">
        <v>472.64096313773189</v>
      </c>
      <c r="Q233" s="98">
        <v>493.0133338620048</v>
      </c>
      <c r="R233" s="98">
        <v>618.7123619129095</v>
      </c>
      <c r="S233" s="98">
        <v>615.43757707939881</v>
      </c>
      <c r="T233" s="98">
        <v>536.4046703577103</v>
      </c>
      <c r="U233" s="98">
        <v>640.9705097236905</v>
      </c>
      <c r="V233" s="98">
        <v>481.23707143728308</v>
      </c>
      <c r="W233" s="98">
        <v>513.97740858418081</v>
      </c>
      <c r="DA233" s="63" t="s">
        <v>2429</v>
      </c>
    </row>
    <row r="234" spans="1:105" ht="12" customHeight="1" x14ac:dyDescent="0.25">
      <c r="A234" s="109" t="s">
        <v>120</v>
      </c>
      <c r="B234" s="33">
        <v>757.13526481275903</v>
      </c>
      <c r="C234" s="33">
        <v>766.54290173232641</v>
      </c>
      <c r="D234" s="33">
        <v>697.21038532712157</v>
      </c>
      <c r="E234" s="33">
        <v>655.35912038874369</v>
      </c>
      <c r="F234" s="33">
        <v>651.39328387895182</v>
      </c>
      <c r="G234" s="33">
        <v>609.13273618097435</v>
      </c>
      <c r="H234" s="33">
        <v>645.45097205815011</v>
      </c>
      <c r="I234" s="33">
        <v>567.4499851728084</v>
      </c>
      <c r="J234" s="33">
        <v>532.95648615173877</v>
      </c>
      <c r="K234" s="33">
        <v>491.02620164850077</v>
      </c>
      <c r="L234" s="33">
        <v>536.36958465226326</v>
      </c>
      <c r="M234" s="33">
        <v>504.08875455836454</v>
      </c>
      <c r="N234" s="33">
        <v>518.89650046433303</v>
      </c>
      <c r="O234" s="33">
        <v>500.59837718266311</v>
      </c>
      <c r="P234" s="33">
        <v>468.59809979950728</v>
      </c>
      <c r="Q234" s="33">
        <v>489.90608440283637</v>
      </c>
      <c r="R234" s="33">
        <v>546.80193174124372</v>
      </c>
      <c r="S234" s="33">
        <v>541.23567904046661</v>
      </c>
      <c r="T234" s="33">
        <v>520.23480073716746</v>
      </c>
      <c r="U234" s="33">
        <v>557.18772409331416</v>
      </c>
      <c r="V234" s="33">
        <v>519.55806372324605</v>
      </c>
      <c r="W234" s="33">
        <v>566.76717434251259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6820.9335620816028</v>
      </c>
      <c r="C236" s="117">
        <f t="shared" si="110"/>
        <v>5564.3634499252948</v>
      </c>
      <c r="D236" s="117">
        <f t="shared" si="110"/>
        <v>6691.0799825031481</v>
      </c>
      <c r="E236" s="117">
        <f t="shared" si="110"/>
        <v>5006.9153081348059</v>
      </c>
      <c r="F236" s="117">
        <f t="shared" si="110"/>
        <v>7100.5374849252512</v>
      </c>
      <c r="G236" s="117">
        <f t="shared" si="110"/>
        <v>6669.6173052806771</v>
      </c>
      <c r="H236" s="117">
        <f t="shared" si="110"/>
        <v>6077.3731867884353</v>
      </c>
      <c r="I236" s="117">
        <f t="shared" si="110"/>
        <v>4953.283227623755</v>
      </c>
      <c r="J236" s="117">
        <f t="shared" si="110"/>
        <v>6817.1251755463318</v>
      </c>
      <c r="K236" s="117">
        <f t="shared" si="110"/>
        <v>5124.7513987512957</v>
      </c>
      <c r="L236" s="117">
        <f t="shared" si="110"/>
        <v>6139.3514115059061</v>
      </c>
      <c r="M236" s="117">
        <f t="shared" si="110"/>
        <v>7009.8959627525519</v>
      </c>
      <c r="N236" s="117">
        <f t="shared" si="110"/>
        <v>6315.0791939496485</v>
      </c>
      <c r="O236" s="117">
        <f t="shared" si="110"/>
        <v>6598.9542845329688</v>
      </c>
      <c r="P236" s="117">
        <f t="shared" si="110"/>
        <v>6724.4871099272113</v>
      </c>
      <c r="Q236" s="117">
        <f t="shared" si="110"/>
        <v>5298.9863474428666</v>
      </c>
      <c r="R236" s="117">
        <f t="shared" ref="R236:V236" si="111">R237+R240+R242+R252</f>
        <v>2234.9464653454984</v>
      </c>
      <c r="S236" s="117">
        <f t="shared" si="111"/>
        <v>4462.7213333254322</v>
      </c>
      <c r="T236" s="117">
        <f t="shared" si="111"/>
        <v>5573.1678659130239</v>
      </c>
      <c r="U236" s="117">
        <f t="shared" si="111"/>
        <v>6412.8742086596576</v>
      </c>
      <c r="V236" s="117">
        <f t="shared" si="111"/>
        <v>5779.2219599466762</v>
      </c>
      <c r="W236" s="117">
        <f t="shared" ref="W236" si="112">W237+W240+W242+W252</f>
        <v>4653.4712703357236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5911.7044946437654</v>
      </c>
      <c r="C237" s="122">
        <f t="shared" si="113"/>
        <v>4803.9118138347931</v>
      </c>
      <c r="D237" s="122">
        <f t="shared" si="113"/>
        <v>5787.2946394226074</v>
      </c>
      <c r="E237" s="122">
        <f t="shared" si="113"/>
        <v>4340.2297420443547</v>
      </c>
      <c r="F237" s="122">
        <f t="shared" si="113"/>
        <v>6141.7554125515981</v>
      </c>
      <c r="G237" s="122">
        <f t="shared" si="113"/>
        <v>5749.3563795565869</v>
      </c>
      <c r="H237" s="122">
        <f t="shared" si="113"/>
        <v>5208.5822949735111</v>
      </c>
      <c r="I237" s="122">
        <f t="shared" si="113"/>
        <v>4378.0566179727148</v>
      </c>
      <c r="J237" s="122">
        <f t="shared" si="113"/>
        <v>6035.8740140516438</v>
      </c>
      <c r="K237" s="122">
        <f t="shared" si="113"/>
        <v>4589.0897746166784</v>
      </c>
      <c r="L237" s="122">
        <f t="shared" si="113"/>
        <v>5491.6346281419283</v>
      </c>
      <c r="M237" s="122">
        <f t="shared" si="113"/>
        <v>6255.9678611094869</v>
      </c>
      <c r="N237" s="122">
        <f t="shared" si="113"/>
        <v>5627.6473912430256</v>
      </c>
      <c r="O237" s="122">
        <f t="shared" si="113"/>
        <v>5877.726756302538</v>
      </c>
      <c r="P237" s="122">
        <f t="shared" si="113"/>
        <v>5989.0018350138835</v>
      </c>
      <c r="Q237" s="122">
        <f t="shared" si="113"/>
        <v>4679.995107761828</v>
      </c>
      <c r="R237" s="122">
        <f t="shared" ref="R237:V237" si="114">SUM(R238:R239)</f>
        <v>1989.9386788209506</v>
      </c>
      <c r="S237" s="122">
        <f t="shared" si="114"/>
        <v>4025.1132747317693</v>
      </c>
      <c r="T237" s="122">
        <f t="shared" si="114"/>
        <v>5061.384859791212</v>
      </c>
      <c r="U237" s="122">
        <f t="shared" si="114"/>
        <v>5803.0377090145521</v>
      </c>
      <c r="V237" s="122">
        <f t="shared" si="114"/>
        <v>5241.0133809313147</v>
      </c>
      <c r="W237" s="122">
        <f t="shared" ref="W237" si="115">SUM(W238:W239)</f>
        <v>4219.0131558563862</v>
      </c>
      <c r="DA237" s="130" t="s">
        <v>2580</v>
      </c>
    </row>
    <row r="238" spans="1:105" ht="12" customHeight="1" x14ac:dyDescent="0.25">
      <c r="A238" s="97" t="s">
        <v>51</v>
      </c>
      <c r="B238" s="98">
        <v>5911.7044946437654</v>
      </c>
      <c r="C238" s="98">
        <v>4803.9118138347931</v>
      </c>
      <c r="D238" s="98">
        <v>5787.2946394226074</v>
      </c>
      <c r="E238" s="98">
        <v>4340.2297420443547</v>
      </c>
      <c r="F238" s="98">
        <v>6141.7554125515981</v>
      </c>
      <c r="G238" s="98">
        <v>5749.3563795565869</v>
      </c>
      <c r="H238" s="98">
        <v>5208.5822949735111</v>
      </c>
      <c r="I238" s="98">
        <v>4378.0566179727148</v>
      </c>
      <c r="J238" s="98">
        <v>6035.8740140516438</v>
      </c>
      <c r="K238" s="98">
        <v>4589.0897746166784</v>
      </c>
      <c r="L238" s="98">
        <v>5491.6346281419283</v>
      </c>
      <c r="M238" s="98">
        <v>6255.9678611094869</v>
      </c>
      <c r="N238" s="98">
        <v>5627.6473912430256</v>
      </c>
      <c r="O238" s="98">
        <v>5877.726756302538</v>
      </c>
      <c r="P238" s="98">
        <v>5989.0018350138835</v>
      </c>
      <c r="Q238" s="98">
        <v>4679.995107761828</v>
      </c>
      <c r="R238" s="98">
        <v>1989.9386788209506</v>
      </c>
      <c r="S238" s="98">
        <v>4025.1132747317693</v>
      </c>
      <c r="T238" s="98">
        <v>5061.384859791212</v>
      </c>
      <c r="U238" s="98">
        <v>5803.0377090145521</v>
      </c>
      <c r="V238" s="98">
        <v>5241.0133809313147</v>
      </c>
      <c r="W238" s="98">
        <v>4219.0131558563862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711.48166802365142</v>
      </c>
      <c r="C242" s="122">
        <v>587.59666549145811</v>
      </c>
      <c r="D242" s="122">
        <v>740.9303812330586</v>
      </c>
      <c r="E242" s="122">
        <v>535.18734848454608</v>
      </c>
      <c r="F242" s="122">
        <v>776.51096490390944</v>
      </c>
      <c r="G242" s="122">
        <v>765.45563029412358</v>
      </c>
      <c r="H242" s="122">
        <v>719.59060282704968</v>
      </c>
      <c r="I242" s="122">
        <v>475.21434492927028</v>
      </c>
      <c r="J242" s="122">
        <v>641.0073594988238</v>
      </c>
      <c r="K242" s="122">
        <v>446.75290585057326</v>
      </c>
      <c r="L242" s="122">
        <v>529.56399705341687</v>
      </c>
      <c r="M242" s="122">
        <v>621.60417984668584</v>
      </c>
      <c r="N242" s="122">
        <v>566.13556421289081</v>
      </c>
      <c r="O242" s="122">
        <v>595.3299208013284</v>
      </c>
      <c r="P242" s="122">
        <v>599.02157682045595</v>
      </c>
      <c r="Q242" s="122">
        <v>466.32520357143227</v>
      </c>
      <c r="R242" s="122">
        <v>194.75612184296469</v>
      </c>
      <c r="S242" s="122">
        <v>387.09718637298187</v>
      </c>
      <c r="T242" s="122">
        <v>467.914286648884</v>
      </c>
      <c r="U242" s="122">
        <v>560.09211139892864</v>
      </c>
      <c r="V242" s="122">
        <v>506.60111381058908</v>
      </c>
      <c r="W242" s="122">
        <v>406.86225773303096</v>
      </c>
      <c r="DA242" s="130" t="s">
        <v>2585</v>
      </c>
    </row>
    <row r="243" spans="1:105" ht="12" customHeight="1" x14ac:dyDescent="0.25">
      <c r="A243" s="97" t="s">
        <v>143</v>
      </c>
      <c r="B243" s="98">
        <v>760.53776316383096</v>
      </c>
      <c r="C243" s="98">
        <v>622.01655384660626</v>
      </c>
      <c r="D243" s="98">
        <v>790.92285883153113</v>
      </c>
      <c r="E243" s="98">
        <v>560.73248759821786</v>
      </c>
      <c r="F243" s="98">
        <v>818.64081512741939</v>
      </c>
      <c r="G243" s="98">
        <v>819.73557246172561</v>
      </c>
      <c r="H243" s="98">
        <v>751.69401121679891</v>
      </c>
      <c r="I243" s="98">
        <v>494.98291023716689</v>
      </c>
      <c r="J243" s="98">
        <v>665.19805192932904</v>
      </c>
      <c r="K243" s="98">
        <v>461.61060410954883</v>
      </c>
      <c r="L243" s="98">
        <v>545.04398786523564</v>
      </c>
      <c r="M243" s="98">
        <v>694.62525909688304</v>
      </c>
      <c r="N243" s="98">
        <v>641.1086785559952</v>
      </c>
      <c r="O243" s="98">
        <v>664.20225762755661</v>
      </c>
      <c r="P243" s="98">
        <v>613.45437043082939</v>
      </c>
      <c r="Q243" s="98">
        <v>477.57237916777478</v>
      </c>
      <c r="R243" s="98">
        <v>199.30977217382537</v>
      </c>
      <c r="S243" s="98">
        <v>396.35210870830264</v>
      </c>
      <c r="T243" s="98">
        <v>478.11405311534469</v>
      </c>
      <c r="U243" s="98">
        <v>571.68022404856163</v>
      </c>
      <c r="V243" s="98">
        <v>514.39497709998284</v>
      </c>
      <c r="W243" s="98">
        <v>411.71548545946871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197.7473994141852</v>
      </c>
      <c r="C252" s="122">
        <v>172.85497059904318</v>
      </c>
      <c r="D252" s="122">
        <v>162.85496184748246</v>
      </c>
      <c r="E252" s="122">
        <v>131.49821760590496</v>
      </c>
      <c r="F252" s="122">
        <v>182.27110746974367</v>
      </c>
      <c r="G252" s="122">
        <v>154.80529542996601</v>
      </c>
      <c r="H252" s="122">
        <v>149.20028898787405</v>
      </c>
      <c r="I252" s="122">
        <v>100.01226472177005</v>
      </c>
      <c r="J252" s="122">
        <v>140.24380199586483</v>
      </c>
      <c r="K252" s="122">
        <v>88.908718284043744</v>
      </c>
      <c r="L252" s="122">
        <v>118.15278631056127</v>
      </c>
      <c r="M252" s="122">
        <v>132.3239217963789</v>
      </c>
      <c r="N252" s="122">
        <v>121.29623849373209</v>
      </c>
      <c r="O252" s="122">
        <v>125.89760742910218</v>
      </c>
      <c r="P252" s="122">
        <v>136.46369809287208</v>
      </c>
      <c r="Q252" s="122">
        <v>152.66603610960669</v>
      </c>
      <c r="R252" s="122">
        <v>50.251664681582753</v>
      </c>
      <c r="S252" s="122">
        <v>50.510872220681179</v>
      </c>
      <c r="T252" s="122">
        <v>43.868719472927914</v>
      </c>
      <c r="U252" s="122">
        <v>49.744388246176392</v>
      </c>
      <c r="V252" s="122">
        <v>31.607465204772652</v>
      </c>
      <c r="W252" s="122">
        <v>27.595856746307</v>
      </c>
      <c r="DA252" s="130" t="s">
        <v>2595</v>
      </c>
    </row>
    <row r="253" spans="1:105" ht="12" customHeight="1" x14ac:dyDescent="0.25">
      <c r="A253" s="97" t="s">
        <v>51</v>
      </c>
      <c r="B253" s="98">
        <v>512.88609455844323</v>
      </c>
      <c r="C253" s="98">
        <v>421.02478055467526</v>
      </c>
      <c r="D253" s="98">
        <v>445.14711154482319</v>
      </c>
      <c r="E253" s="98">
        <v>334.492655222216</v>
      </c>
      <c r="F253" s="98">
        <v>497.88802562492435</v>
      </c>
      <c r="G253" s="98">
        <v>424.71442726013413</v>
      </c>
      <c r="H253" s="98">
        <v>398.49687553073147</v>
      </c>
      <c r="I253" s="98">
        <v>268.7020751746266</v>
      </c>
      <c r="J253" s="98">
        <v>370.629386451806</v>
      </c>
      <c r="K253" s="98">
        <v>226.14334497886821</v>
      </c>
      <c r="L253" s="98">
        <v>304.65227372220454</v>
      </c>
      <c r="M253" s="98">
        <v>380.75725529737872</v>
      </c>
      <c r="N253" s="98">
        <v>367.49092870110735</v>
      </c>
      <c r="O253" s="98">
        <v>364.52678931842371</v>
      </c>
      <c r="P253" s="98">
        <v>340.63956094517971</v>
      </c>
      <c r="Q253" s="98">
        <v>351.68280022499164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290.44384218512897</v>
      </c>
      <c r="C254" s="98">
        <v>369.66787080976439</v>
      </c>
      <c r="D254" s="98">
        <v>194.03752915891934</v>
      </c>
      <c r="E254" s="98">
        <v>270.9260254187584</v>
      </c>
      <c r="F254" s="98">
        <v>288.41578945397663</v>
      </c>
      <c r="G254" s="98">
        <v>233.37421256665326</v>
      </c>
      <c r="H254" s="98">
        <v>249.31120475094491</v>
      </c>
      <c r="I254" s="98">
        <v>167.07673383282093</v>
      </c>
      <c r="J254" s="98">
        <v>221.32892493719942</v>
      </c>
      <c r="K254" s="98">
        <v>192.34158465539588</v>
      </c>
      <c r="L254" s="98">
        <v>228.61016430493552</v>
      </c>
      <c r="M254" s="98">
        <v>223.12739032597531</v>
      </c>
      <c r="N254" s="98">
        <v>175.67328959056198</v>
      </c>
      <c r="O254" s="98">
        <v>165.33174577242002</v>
      </c>
      <c r="P254" s="98">
        <v>184.69249408382291</v>
      </c>
      <c r="Q254" s="98">
        <v>192.6350960823884</v>
      </c>
      <c r="R254" s="98">
        <v>241.63265242665284</v>
      </c>
      <c r="S254" s="98">
        <v>240.35366733029451</v>
      </c>
      <c r="T254" s="98">
        <v>209.56394652672572</v>
      </c>
      <c r="U254" s="98">
        <v>250.41392722564984</v>
      </c>
      <c r="V254" s="98">
        <v>187.93627959594551</v>
      </c>
      <c r="W254" s="98">
        <v>200.66130119814662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351.48212565407277</v>
      </c>
      <c r="C257" s="118">
        <f t="shared" si="117"/>
        <v>289.72922001789902</v>
      </c>
      <c r="D257" s="118">
        <f t="shared" si="117"/>
        <v>344.21666324973364</v>
      </c>
      <c r="E257" s="118">
        <f t="shared" si="117"/>
        <v>257.3974054073081</v>
      </c>
      <c r="F257" s="118">
        <f t="shared" si="117"/>
        <v>364.88236958857624</v>
      </c>
      <c r="G257" s="118">
        <f t="shared" si="117"/>
        <v>341.5248831697715</v>
      </c>
      <c r="H257" s="118">
        <f t="shared" si="117"/>
        <v>311.08143757477166</v>
      </c>
      <c r="I257" s="118">
        <f t="shared" si="117"/>
        <v>248.44815372624024</v>
      </c>
      <c r="J257" s="118">
        <f t="shared" si="117"/>
        <v>330.2690073184429</v>
      </c>
      <c r="K257" s="118">
        <f t="shared" si="117"/>
        <v>254.50216997918756</v>
      </c>
      <c r="L257" s="118">
        <f t="shared" si="117"/>
        <v>302.23995498255294</v>
      </c>
      <c r="M257" s="118">
        <f t="shared" si="117"/>
        <v>345.1434838654564</v>
      </c>
      <c r="N257" s="118">
        <f t="shared" si="117"/>
        <v>311.51247014327288</v>
      </c>
      <c r="O257" s="118">
        <f t="shared" si="117"/>
        <v>322.73498178537113</v>
      </c>
      <c r="P257" s="118">
        <f t="shared" si="117"/>
        <v>326.17132344793811</v>
      </c>
      <c r="Q257" s="118">
        <f t="shared" si="117"/>
        <v>253.31121914833003</v>
      </c>
      <c r="R257" s="118">
        <f t="shared" ref="R257:V257" si="118">R258+R261+R263+R273</f>
        <v>122.22431951741356</v>
      </c>
      <c r="S257" s="118">
        <f t="shared" si="118"/>
        <v>231.70617721038229</v>
      </c>
      <c r="T257" s="118">
        <f t="shared" si="118"/>
        <v>284.82629165196795</v>
      </c>
      <c r="U257" s="118">
        <f t="shared" si="118"/>
        <v>324.87716278267681</v>
      </c>
      <c r="V257" s="118">
        <f t="shared" si="118"/>
        <v>291.15492506847562</v>
      </c>
      <c r="W257" s="118">
        <f t="shared" ref="W257" si="119">W258+W261+W263+W273</f>
        <v>236.40255175917153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293.31316435456472</v>
      </c>
      <c r="C258" s="123">
        <f t="shared" si="120"/>
        <v>238.70824792107854</v>
      </c>
      <c r="D258" s="123">
        <f t="shared" si="120"/>
        <v>287.26581619332779</v>
      </c>
      <c r="E258" s="123">
        <f t="shared" si="120"/>
        <v>213.53573131117975</v>
      </c>
      <c r="F258" s="123">
        <f t="shared" si="120"/>
        <v>305.93018648527527</v>
      </c>
      <c r="G258" s="123">
        <f t="shared" si="120"/>
        <v>285.0622807463439</v>
      </c>
      <c r="H258" s="123">
        <f t="shared" si="120"/>
        <v>257.590443557524</v>
      </c>
      <c r="I258" s="123">
        <f t="shared" si="120"/>
        <v>211.42963328654201</v>
      </c>
      <c r="J258" s="123">
        <f t="shared" si="120"/>
        <v>284.83689479097302</v>
      </c>
      <c r="K258" s="123">
        <f t="shared" si="120"/>
        <v>220.87329520605724</v>
      </c>
      <c r="L258" s="123">
        <f t="shared" si="120"/>
        <v>262.82616834585809</v>
      </c>
      <c r="M258" s="123">
        <f t="shared" si="120"/>
        <v>299.01820917794618</v>
      </c>
      <c r="N258" s="123">
        <f t="shared" si="120"/>
        <v>268.1207148362779</v>
      </c>
      <c r="O258" s="123">
        <f t="shared" si="120"/>
        <v>278.86770798817219</v>
      </c>
      <c r="P258" s="123">
        <f t="shared" si="120"/>
        <v>284.59862372790866</v>
      </c>
      <c r="Q258" s="123">
        <f t="shared" si="120"/>
        <v>217.94663022237665</v>
      </c>
      <c r="R258" s="123">
        <f t="shared" ref="R258:V258" si="121">SUM(R259:R260)</f>
        <v>98.889851435515126</v>
      </c>
      <c r="S258" s="123">
        <f t="shared" si="121"/>
        <v>199.09187012631494</v>
      </c>
      <c r="T258" s="123">
        <f t="shared" si="121"/>
        <v>249.26515175478693</v>
      </c>
      <c r="U258" s="123">
        <f t="shared" si="121"/>
        <v>283.89911965743175</v>
      </c>
      <c r="V258" s="123">
        <f t="shared" si="121"/>
        <v>255.17644137822847</v>
      </c>
      <c r="W258" s="123">
        <f t="shared" ref="W258" si="122">SUM(W259:W260)</f>
        <v>204.81885336139101</v>
      </c>
      <c r="DA258" s="130" t="s">
        <v>2748</v>
      </c>
    </row>
    <row r="259" spans="1:105" ht="12" customHeight="1" x14ac:dyDescent="0.25">
      <c r="A259" s="97" t="s">
        <v>51</v>
      </c>
      <c r="B259" s="99">
        <v>291.70979942447036</v>
      </c>
      <c r="C259" s="99">
        <v>237.43064573570422</v>
      </c>
      <c r="D259" s="99">
        <v>285.75582924573206</v>
      </c>
      <c r="E259" s="99">
        <v>212.43508728853269</v>
      </c>
      <c r="F259" s="99">
        <v>304.36881181284269</v>
      </c>
      <c r="G259" s="99">
        <v>283.63239434520875</v>
      </c>
      <c r="H259" s="99">
        <v>256.31397912010402</v>
      </c>
      <c r="I259" s="99">
        <v>210.40070433212165</v>
      </c>
      <c r="J259" s="99">
        <v>283.47672037786703</v>
      </c>
      <c r="K259" s="99">
        <v>219.83962799406598</v>
      </c>
      <c r="L259" s="99">
        <v>261.58869552846949</v>
      </c>
      <c r="M259" s="99">
        <v>297.57217086570006</v>
      </c>
      <c r="N259" s="99">
        <v>266.78980862298158</v>
      </c>
      <c r="O259" s="99">
        <v>277.45662595061827</v>
      </c>
      <c r="P259" s="99">
        <v>283.16742353973405</v>
      </c>
      <c r="Q259" s="99">
        <v>216.85618938142451</v>
      </c>
      <c r="R259" s="99">
        <v>98.398903764270798</v>
      </c>
      <c r="S259" s="99">
        <v>198.10846150145792</v>
      </c>
      <c r="T259" s="99">
        <v>248.03256824337788</v>
      </c>
      <c r="U259" s="99">
        <v>282.49411946880196</v>
      </c>
      <c r="V259" s="99">
        <v>253.90509361113612</v>
      </c>
      <c r="W259" s="99">
        <v>203.795590778329</v>
      </c>
      <c r="DA259" s="63" t="s">
        <v>2749</v>
      </c>
    </row>
    <row r="260" spans="1:105" ht="12" customHeight="1" x14ac:dyDescent="0.25">
      <c r="A260" s="97" t="s">
        <v>53</v>
      </c>
      <c r="B260" s="99">
        <v>1.6033649300943378</v>
      </c>
      <c r="C260" s="99">
        <v>1.2776021853743262</v>
      </c>
      <c r="D260" s="99">
        <v>1.5099869475957453</v>
      </c>
      <c r="E260" s="99">
        <v>1.1006440226470584</v>
      </c>
      <c r="F260" s="99">
        <v>1.5613746724325523</v>
      </c>
      <c r="G260" s="99">
        <v>1.4298864011351442</v>
      </c>
      <c r="H260" s="99">
        <v>1.2764644374199714</v>
      </c>
      <c r="I260" s="99">
        <v>1.0289289544203719</v>
      </c>
      <c r="J260" s="99">
        <v>1.3601744131059996</v>
      </c>
      <c r="K260" s="99">
        <v>1.0336672119912655</v>
      </c>
      <c r="L260" s="99">
        <v>1.2374728173886129</v>
      </c>
      <c r="M260" s="99">
        <v>1.4460383122461318</v>
      </c>
      <c r="N260" s="99">
        <v>1.330906213296339</v>
      </c>
      <c r="O260" s="99">
        <v>1.4110820375538939</v>
      </c>
      <c r="P260" s="99">
        <v>1.4312001881746059</v>
      </c>
      <c r="Q260" s="99">
        <v>1.0904408409521289</v>
      </c>
      <c r="R260" s="99">
        <v>0.49094767124432392</v>
      </c>
      <c r="S260" s="99">
        <v>0.98340862485701197</v>
      </c>
      <c r="T260" s="99">
        <v>1.2325835114090398</v>
      </c>
      <c r="U260" s="99">
        <v>1.4050001886298202</v>
      </c>
      <c r="V260" s="99">
        <v>1.271347767092359</v>
      </c>
      <c r="W260" s="99">
        <v>1.0232625830619966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3.8285922918963801E-4</v>
      </c>
      <c r="C261" s="123">
        <f t="shared" si="123"/>
        <v>4.4394678593968862E-4</v>
      </c>
      <c r="D261" s="123">
        <f t="shared" si="123"/>
        <v>5.5071080362533646E-4</v>
      </c>
      <c r="E261" s="123">
        <f t="shared" si="123"/>
        <v>5.5798297419221263E-4</v>
      </c>
      <c r="F261" s="123">
        <f t="shared" si="123"/>
        <v>7.2610373806494886E-4</v>
      </c>
      <c r="G261" s="123">
        <f t="shared" si="123"/>
        <v>1.0888580758487115E-3</v>
      </c>
      <c r="H261" s="123">
        <f t="shared" si="123"/>
        <v>1.4245682345659584E-3</v>
      </c>
      <c r="I261" s="123">
        <f t="shared" si="123"/>
        <v>1.8991139753965233E-3</v>
      </c>
      <c r="J261" s="123">
        <f t="shared" si="123"/>
        <v>2.1337191896790906E-3</v>
      </c>
      <c r="K261" s="123">
        <f t="shared" si="123"/>
        <v>2.3205711635771518E-3</v>
      </c>
      <c r="L261" s="123">
        <f t="shared" si="123"/>
        <v>3.6305907001198037E-3</v>
      </c>
      <c r="M261" s="123">
        <f t="shared" si="123"/>
        <v>2.2138516377542519E-3</v>
      </c>
      <c r="N261" s="123">
        <f t="shared" si="123"/>
        <v>2.563507407805179E-3</v>
      </c>
      <c r="O261" s="123">
        <f t="shared" si="123"/>
        <v>4.0590837216627831E-3</v>
      </c>
      <c r="P261" s="123">
        <f t="shared" si="123"/>
        <v>6.7276743307323863E-3</v>
      </c>
      <c r="Q261" s="123">
        <f t="shared" si="123"/>
        <v>9.918239005754316E-3</v>
      </c>
      <c r="R261" s="123">
        <f t="shared" si="123"/>
        <v>2.0983323007447673E-2</v>
      </c>
      <c r="S261" s="123">
        <f t="shared" si="123"/>
        <v>3.3067666143127221E-2</v>
      </c>
      <c r="T261" s="123">
        <f t="shared" si="123"/>
        <v>4.9397444139032937E-2</v>
      </c>
      <c r="U261" s="123">
        <f t="shared" si="123"/>
        <v>2.4448637086040472E-2</v>
      </c>
      <c r="V261" s="123">
        <f t="shared" si="123"/>
        <v>1.806751562175592E-2</v>
      </c>
      <c r="W261" s="123">
        <f t="shared" si="123"/>
        <v>1.1399424412034679E-2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3.8285922918963801E-4</v>
      </c>
      <c r="C262" s="99">
        <f>RES_hhdet_fecs!C8</f>
        <v>4.4394678593968862E-4</v>
      </c>
      <c r="D262" s="99">
        <f>RES_hhdet_fecs!D8</f>
        <v>5.5071080362533646E-4</v>
      </c>
      <c r="E262" s="99">
        <f>RES_hhdet_fecs!E8</f>
        <v>5.5798297419221263E-4</v>
      </c>
      <c r="F262" s="99">
        <f>RES_hhdet_fecs!F8</f>
        <v>7.2610373806494886E-4</v>
      </c>
      <c r="G262" s="99">
        <f>RES_hhdet_fecs!G8</f>
        <v>1.0888580758487115E-3</v>
      </c>
      <c r="H262" s="99">
        <f>RES_hhdet_fecs!H8</f>
        <v>1.4245682345659584E-3</v>
      </c>
      <c r="I262" s="99">
        <f>RES_hhdet_fecs!I8</f>
        <v>1.8991139753965233E-3</v>
      </c>
      <c r="J262" s="99">
        <f>RES_hhdet_fecs!J8</f>
        <v>2.1337191896790906E-3</v>
      </c>
      <c r="K262" s="99">
        <f>RES_hhdet_fecs!K8</f>
        <v>2.3205711635771518E-3</v>
      </c>
      <c r="L262" s="99">
        <f>RES_hhdet_fecs!L8</f>
        <v>3.6305907001198037E-3</v>
      </c>
      <c r="M262" s="99">
        <f>RES_hhdet_fecs!M8</f>
        <v>2.2138516377542519E-3</v>
      </c>
      <c r="N262" s="99">
        <f>RES_hhdet_fecs!N8</f>
        <v>2.563507407805179E-3</v>
      </c>
      <c r="O262" s="99">
        <f>RES_hhdet_fecs!O8</f>
        <v>4.0590837216627831E-3</v>
      </c>
      <c r="P262" s="99">
        <f>RES_hhdet_fecs!P8</f>
        <v>6.7276743307323863E-3</v>
      </c>
      <c r="Q262" s="99">
        <f>RES_hhdet_fecs!Q8</f>
        <v>9.918239005754316E-3</v>
      </c>
      <c r="R262" s="99">
        <f>RES_hhdet_fecs!R8</f>
        <v>2.0983323007447673E-2</v>
      </c>
      <c r="S262" s="99">
        <f>RES_hhdet_fecs!S8</f>
        <v>3.3067666143127221E-2</v>
      </c>
      <c r="T262" s="99">
        <f>RES_hhdet_fecs!T8</f>
        <v>4.9397444139032937E-2</v>
      </c>
      <c r="U262" s="99">
        <f>RES_hhdet_fecs!U8</f>
        <v>2.4448637086040472E-2</v>
      </c>
      <c r="V262" s="99">
        <f>RES_hhdet_fecs!V8</f>
        <v>1.806751562175592E-2</v>
      </c>
      <c r="W262" s="99">
        <f>RES_hhdet_fecs!W8</f>
        <v>1.1399424412034679E-2</v>
      </c>
      <c r="DA262" s="63" t="s">
        <v>2752</v>
      </c>
    </row>
    <row r="263" spans="1:105" ht="12" customHeight="1" x14ac:dyDescent="0.25">
      <c r="A263" s="121" t="s">
        <v>55</v>
      </c>
      <c r="B263" s="123">
        <v>37.141162959460559</v>
      </c>
      <c r="C263" s="123">
        <v>30.88788870124656</v>
      </c>
      <c r="D263" s="123">
        <v>38.63327824759596</v>
      </c>
      <c r="E263" s="123">
        <v>27.642989065734469</v>
      </c>
      <c r="F263" s="123">
        <v>40.085262829101204</v>
      </c>
      <c r="G263" s="123">
        <v>39.759390527833538</v>
      </c>
      <c r="H263" s="123">
        <v>36.697681772238653</v>
      </c>
      <c r="I263" s="123">
        <v>23.994166480062113</v>
      </c>
      <c r="J263" s="123">
        <v>31.13073647505103</v>
      </c>
      <c r="K263" s="123">
        <v>22.27040888196608</v>
      </c>
      <c r="L263" s="123">
        <v>26.037009884931059</v>
      </c>
      <c r="M263" s="123">
        <v>32.266342739729382</v>
      </c>
      <c r="N263" s="123">
        <v>29.946676511118334</v>
      </c>
      <c r="O263" s="123">
        <v>30.761719309502531</v>
      </c>
      <c r="P263" s="123">
        <v>28.875901076668249</v>
      </c>
      <c r="Q263" s="123">
        <v>22.166812271535679</v>
      </c>
      <c r="R263" s="123">
        <v>10.220153836686505</v>
      </c>
      <c r="S263" s="123">
        <v>19.651012217541432</v>
      </c>
      <c r="T263" s="123">
        <v>23.451246283863895</v>
      </c>
      <c r="U263" s="123">
        <v>27.788738172678052</v>
      </c>
      <c r="V263" s="123">
        <v>24.896486693952347</v>
      </c>
      <c r="W263" s="123">
        <v>19.939276827510568</v>
      </c>
      <c r="DA263" s="130" t="s">
        <v>2753</v>
      </c>
    </row>
    <row r="264" spans="1:105" ht="12" customHeight="1" x14ac:dyDescent="0.25">
      <c r="A264" s="97" t="s">
        <v>143</v>
      </c>
      <c r="B264" s="99">
        <v>37.528316672165687</v>
      </c>
      <c r="C264" s="99">
        <v>30.742819136016742</v>
      </c>
      <c r="D264" s="99">
        <v>39.05293085567839</v>
      </c>
      <c r="E264" s="99">
        <v>27.445380090026152</v>
      </c>
      <c r="F264" s="99">
        <v>40.569627975190286</v>
      </c>
      <c r="G264" s="99">
        <v>40.439928889082218</v>
      </c>
      <c r="H264" s="99">
        <v>36.990810970129765</v>
      </c>
      <c r="I264" s="99">
        <v>23.787895414310132</v>
      </c>
      <c r="J264" s="99">
        <v>31.241235606257121</v>
      </c>
      <c r="K264" s="99">
        <v>22.113383801482907</v>
      </c>
      <c r="L264" s="99">
        <v>25.962642354366245</v>
      </c>
      <c r="M264" s="99">
        <v>33.040634299382532</v>
      </c>
      <c r="N264" s="99">
        <v>30.393031006995489</v>
      </c>
      <c r="O264" s="99">
        <v>31.35350195592514</v>
      </c>
      <c r="P264" s="99">
        <v>29.004882335903456</v>
      </c>
      <c r="Q264" s="99">
        <v>22.129195419110893</v>
      </c>
      <c r="R264" s="99">
        <v>9.8555112778807423</v>
      </c>
      <c r="S264" s="99">
        <v>19.507701053281046</v>
      </c>
      <c r="T264" s="99">
        <v>23.429922796335546</v>
      </c>
      <c r="U264" s="99">
        <v>27.829614351713467</v>
      </c>
      <c r="V264" s="99">
        <v>24.920276923708361</v>
      </c>
      <c r="W264" s="99">
        <v>19.887541823691592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31.526105982139516</v>
      </c>
      <c r="C269" s="102">
        <v>33.364433421955582</v>
      </c>
      <c r="D269" s="102">
        <v>32.413675182724923</v>
      </c>
      <c r="E269" s="102">
        <v>31.783026169289702</v>
      </c>
      <c r="F269" s="102">
        <v>31.157748371772939</v>
      </c>
      <c r="G269" s="102">
        <v>30.162439988710361</v>
      </c>
      <c r="H269" s="102">
        <v>30.127257421781589</v>
      </c>
      <c r="I269" s="102">
        <v>28.952693710666722</v>
      </c>
      <c r="J269" s="102">
        <v>28.202719572483726</v>
      </c>
      <c r="K269" s="102">
        <v>26.991961963372979</v>
      </c>
      <c r="L269" s="102">
        <v>28.581091933534537</v>
      </c>
      <c r="M269" s="102">
        <v>25.675056020297507</v>
      </c>
      <c r="N269" s="102">
        <v>26.576172876896333</v>
      </c>
      <c r="O269" s="102">
        <v>25.646372099558473</v>
      </c>
      <c r="P269" s="102">
        <v>23.522636880343267</v>
      </c>
      <c r="Q269" s="102">
        <v>23.72646484514814</v>
      </c>
      <c r="R269" s="102">
        <v>25.815635582533094</v>
      </c>
      <c r="S269" s="102">
        <v>25.645157435736675</v>
      </c>
      <c r="T269" s="102">
        <v>24.429461274226878</v>
      </c>
      <c r="U269" s="102">
        <v>25.813056185966076</v>
      </c>
      <c r="V269" s="102">
        <v>23.350121759811707</v>
      </c>
      <c r="W269" s="102">
        <v>24.276394647668489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21.027415480818245</v>
      </c>
      <c r="C273" s="123">
        <v>20.132639448787987</v>
      </c>
      <c r="D273" s="123">
        <v>18.317018098006276</v>
      </c>
      <c r="E273" s="123">
        <v>16.218127047419685</v>
      </c>
      <c r="F273" s="123">
        <v>18.86619417046165</v>
      </c>
      <c r="G273" s="123">
        <v>16.702123037518195</v>
      </c>
      <c r="H273" s="123">
        <v>16.791887676774493</v>
      </c>
      <c r="I273" s="123">
        <v>13.022454845660711</v>
      </c>
      <c r="J273" s="123">
        <v>14.29924233322919</v>
      </c>
      <c r="K273" s="123">
        <v>11.356145320000657</v>
      </c>
      <c r="L273" s="123">
        <v>13.373146161063625</v>
      </c>
      <c r="M273" s="123">
        <v>13.85671809614311</v>
      </c>
      <c r="N273" s="123">
        <v>13.442515288468886</v>
      </c>
      <c r="O273" s="123">
        <v>13.101495403974745</v>
      </c>
      <c r="P273" s="123">
        <v>12.690070969030492</v>
      </c>
      <c r="Q273" s="123">
        <v>13.187858415411929</v>
      </c>
      <c r="R273" s="123">
        <v>13.093330922204483</v>
      </c>
      <c r="S273" s="123">
        <v>12.9302272003828</v>
      </c>
      <c r="T273" s="123">
        <v>12.060496169178146</v>
      </c>
      <c r="U273" s="123">
        <v>13.164856315480954</v>
      </c>
      <c r="V273" s="123">
        <v>11.063929480673066</v>
      </c>
      <c r="W273" s="123">
        <v>11.63302214585789</v>
      </c>
      <c r="DA273" s="130" t="s">
        <v>2763</v>
      </c>
    </row>
    <row r="274" spans="1:105" ht="12" customHeight="1" x14ac:dyDescent="0.25">
      <c r="A274" s="97" t="s">
        <v>51</v>
      </c>
      <c r="B274" s="99">
        <v>25.308081604349372</v>
      </c>
      <c r="C274" s="99">
        <v>20.808913525419577</v>
      </c>
      <c r="D274" s="99">
        <v>21.979766008340697</v>
      </c>
      <c r="E274" s="99">
        <v>16.371938960087046</v>
      </c>
      <c r="F274" s="99">
        <v>24.673985952876347</v>
      </c>
      <c r="G274" s="99">
        <v>20.952392226908085</v>
      </c>
      <c r="H274" s="99">
        <v>19.610004037524778</v>
      </c>
      <c r="I274" s="99">
        <v>12.91328797351713</v>
      </c>
      <c r="J274" s="99">
        <v>17.406725637815821</v>
      </c>
      <c r="K274" s="99">
        <v>10.833361576074372</v>
      </c>
      <c r="L274" s="99">
        <v>14.511815928973721</v>
      </c>
      <c r="M274" s="99">
        <v>18.111148514054623</v>
      </c>
      <c r="N274" s="99">
        <v>17.421637803997992</v>
      </c>
      <c r="O274" s="99">
        <v>17.207396196914303</v>
      </c>
      <c r="P274" s="99">
        <v>16.105860289543411</v>
      </c>
      <c r="Q274" s="99">
        <v>16.295870010909784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22.459659901419705</v>
      </c>
      <c r="C275" s="99">
        <v>28.504825755233924</v>
      </c>
      <c r="D275" s="99">
        <v>14.920292767209615</v>
      </c>
      <c r="E275" s="99">
        <v>20.773059252733422</v>
      </c>
      <c r="F275" s="99">
        <v>22.051563035369885</v>
      </c>
      <c r="G275" s="99">
        <v>17.804196790868854</v>
      </c>
      <c r="H275" s="99">
        <v>18.964050553608807</v>
      </c>
      <c r="I275" s="99">
        <v>12.671185251042095</v>
      </c>
      <c r="J275" s="99">
        <v>16.727525156236045</v>
      </c>
      <c r="K275" s="99">
        <v>14.502739858304935</v>
      </c>
      <c r="L275" s="99">
        <v>17.194291941471967</v>
      </c>
      <c r="M275" s="99">
        <v>16.736229874133052</v>
      </c>
      <c r="N275" s="99">
        <v>13.139579684571457</v>
      </c>
      <c r="O275" s="99">
        <v>12.33007019118153</v>
      </c>
      <c r="P275" s="99">
        <v>13.731354239672548</v>
      </c>
      <c r="Q275" s="99">
        <v>14.27597938398246</v>
      </c>
      <c r="R275" s="99">
        <v>17.840350819868902</v>
      </c>
      <c r="S275" s="99">
        <v>17.662474274681557</v>
      </c>
      <c r="T275" s="99">
        <v>15.339567960371724</v>
      </c>
      <c r="U275" s="99">
        <v>18.236658568718561</v>
      </c>
      <c r="V275" s="99">
        <v>13.631254831615072</v>
      </c>
      <c r="W275" s="99">
        <v>14.501719595219006</v>
      </c>
      <c r="DA275" s="63" t="s">
        <v>2765</v>
      </c>
    </row>
    <row r="276" spans="1:105" ht="12" customHeight="1" x14ac:dyDescent="0.25">
      <c r="A276" s="109" t="s">
        <v>120</v>
      </c>
      <c r="B276" s="110">
        <v>18.313073065641934</v>
      </c>
      <c r="C276" s="110">
        <v>18.45471189726949</v>
      </c>
      <c r="D276" s="110">
        <v>16.679925734904423</v>
      </c>
      <c r="E276" s="110">
        <v>15.588044800720716</v>
      </c>
      <c r="F276" s="110">
        <v>15.376856100519227</v>
      </c>
      <c r="G276" s="110">
        <v>14.278118058520507</v>
      </c>
      <c r="H276" s="110">
        <v>15.010836904854086</v>
      </c>
      <c r="I276" s="110">
        <v>13.114679719368887</v>
      </c>
      <c r="J276" s="110">
        <v>12.247320084934074</v>
      </c>
      <c r="K276" s="110">
        <v>11.238080265733741</v>
      </c>
      <c r="L276" s="110">
        <v>12.241045756570374</v>
      </c>
      <c r="M276" s="110">
        <v>11.409899622818857</v>
      </c>
      <c r="N276" s="110">
        <v>11.630330887277847</v>
      </c>
      <c r="O276" s="110">
        <v>11.131120868037918</v>
      </c>
      <c r="P276" s="110">
        <v>10.375386367335283</v>
      </c>
      <c r="Q276" s="110">
        <v>10.693199513488279</v>
      </c>
      <c r="R276" s="110">
        <v>11.846887088128398</v>
      </c>
      <c r="S276" s="110">
        <v>11.671133184470401</v>
      </c>
      <c r="T276" s="110">
        <v>11.192343941155562</v>
      </c>
      <c r="U276" s="110">
        <v>11.90759673499878</v>
      </c>
      <c r="V276" s="110">
        <v>10.544852770373318</v>
      </c>
      <c r="W276" s="110">
        <v>11.175598862360674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206.3038332763056</v>
      </c>
      <c r="C278" s="118">
        <f t="shared" si="124"/>
        <v>170.36763226752026</v>
      </c>
      <c r="D278" s="118">
        <f t="shared" si="124"/>
        <v>202.75541456137279</v>
      </c>
      <c r="E278" s="118">
        <f t="shared" si="124"/>
        <v>152.15199168409592</v>
      </c>
      <c r="F278" s="118">
        <f t="shared" si="124"/>
        <v>216.4060812514071</v>
      </c>
      <c r="G278" s="118">
        <f t="shared" si="124"/>
        <v>203.69708773779223</v>
      </c>
      <c r="H278" s="118">
        <f t="shared" si="124"/>
        <v>186.08371796540405</v>
      </c>
      <c r="I278" s="118">
        <f t="shared" si="124"/>
        <v>149.29652716618918</v>
      </c>
      <c r="J278" s="118">
        <f t="shared" si="124"/>
        <v>198.21669394933264</v>
      </c>
      <c r="K278" s="118">
        <f t="shared" si="124"/>
        <v>153.0886601263158</v>
      </c>
      <c r="L278" s="118">
        <f t="shared" si="124"/>
        <v>182.66925447290745</v>
      </c>
      <c r="M278" s="118">
        <f t="shared" si="124"/>
        <v>216.03442954972138</v>
      </c>
      <c r="N278" s="118">
        <f t="shared" si="124"/>
        <v>201.48870143196916</v>
      </c>
      <c r="O278" s="118">
        <f t="shared" si="124"/>
        <v>214.06853832944299</v>
      </c>
      <c r="P278" s="118">
        <f t="shared" si="124"/>
        <v>216.29847425542255</v>
      </c>
      <c r="Q278" s="118">
        <f t="shared" si="124"/>
        <v>168.16608703286727</v>
      </c>
      <c r="R278" s="118">
        <f t="shared" ref="R278:V278" si="125">R279+R282+R284+R294</f>
        <v>82.1105128880005</v>
      </c>
      <c r="S278" s="118">
        <f t="shared" si="125"/>
        <v>155.25977678465725</v>
      </c>
      <c r="T278" s="118">
        <f t="shared" si="125"/>
        <v>191.79910059613525</v>
      </c>
      <c r="U278" s="118">
        <f t="shared" si="125"/>
        <v>219.28805060104423</v>
      </c>
      <c r="V278" s="118">
        <f t="shared" si="125"/>
        <v>198.34630613142858</v>
      </c>
      <c r="W278" s="118">
        <f t="shared" ref="W278" si="126">W279+W282+W284+W294</f>
        <v>162.7019128353144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171.30117977777704</v>
      </c>
      <c r="C279" s="123">
        <f t="shared" si="127"/>
        <v>139.41499109939906</v>
      </c>
      <c r="D279" s="123">
        <f t="shared" si="127"/>
        <v>168.39823444194832</v>
      </c>
      <c r="E279" s="123">
        <f t="shared" si="127"/>
        <v>125.37298068043434</v>
      </c>
      <c r="F279" s="123">
        <f t="shared" si="127"/>
        <v>180.72240489379442</v>
      </c>
      <c r="G279" s="123">
        <f t="shared" si="127"/>
        <v>169.37057944483516</v>
      </c>
      <c r="H279" s="123">
        <f t="shared" si="127"/>
        <v>153.32937125986004</v>
      </c>
      <c r="I279" s="123">
        <f t="shared" si="127"/>
        <v>126.0586947661824</v>
      </c>
      <c r="J279" s="123">
        <f t="shared" si="127"/>
        <v>169.81718346771066</v>
      </c>
      <c r="K279" s="123">
        <f t="shared" si="127"/>
        <v>131.67724431222641</v>
      </c>
      <c r="L279" s="123">
        <f t="shared" si="127"/>
        <v>157.60940952801039</v>
      </c>
      <c r="M279" s="123">
        <f t="shared" si="127"/>
        <v>186.35858915023738</v>
      </c>
      <c r="N279" s="123">
        <f t="shared" si="127"/>
        <v>172.94563637604398</v>
      </c>
      <c r="O279" s="123">
        <f t="shared" si="127"/>
        <v>184.87195361571409</v>
      </c>
      <c r="P279" s="123">
        <f t="shared" si="127"/>
        <v>188.66335561164342</v>
      </c>
      <c r="Q279" s="123">
        <f t="shared" si="127"/>
        <v>144.4783507951885</v>
      </c>
      <c r="R279" s="123">
        <f t="shared" ref="R279:V279" si="128">SUM(R280:R281)</f>
        <v>65.55822926323718</v>
      </c>
      <c r="S279" s="123">
        <f t="shared" si="128"/>
        <v>131.99382226853254</v>
      </c>
      <c r="T279" s="123">
        <f t="shared" si="128"/>
        <v>166.14942758627703</v>
      </c>
      <c r="U279" s="123">
        <f t="shared" si="128"/>
        <v>189.81092117359557</v>
      </c>
      <c r="V279" s="123">
        <f t="shared" si="128"/>
        <v>171.75239433729007</v>
      </c>
      <c r="W279" s="123">
        <f t="shared" ref="W279" si="129">SUM(W280:W281)</f>
        <v>138.67281781483149</v>
      </c>
      <c r="DA279" s="130" t="s">
        <v>2916</v>
      </c>
    </row>
    <row r="280" spans="1:105" ht="12" customHeight="1" x14ac:dyDescent="0.25">
      <c r="A280" s="97" t="s">
        <v>51</v>
      </c>
      <c r="B280" s="99">
        <v>169.69781484768271</v>
      </c>
      <c r="C280" s="99">
        <v>138.13738891402474</v>
      </c>
      <c r="D280" s="99">
        <v>166.88824749435258</v>
      </c>
      <c r="E280" s="99">
        <v>124.27233665778728</v>
      </c>
      <c r="F280" s="99">
        <v>179.16103022136187</v>
      </c>
      <c r="G280" s="99">
        <v>167.94069304370001</v>
      </c>
      <c r="H280" s="99">
        <v>152.05290682244006</v>
      </c>
      <c r="I280" s="99">
        <v>125.02976581176203</v>
      </c>
      <c r="J280" s="99">
        <v>168.45700905460467</v>
      </c>
      <c r="K280" s="99">
        <v>130.64357710023515</v>
      </c>
      <c r="L280" s="99">
        <v>156.37193671062178</v>
      </c>
      <c r="M280" s="99">
        <v>184.91255083799123</v>
      </c>
      <c r="N280" s="99">
        <v>171.61473016274763</v>
      </c>
      <c r="O280" s="99">
        <v>183.46087157816021</v>
      </c>
      <c r="P280" s="99">
        <v>187.23215542346881</v>
      </c>
      <c r="Q280" s="99">
        <v>143.38790995423636</v>
      </c>
      <c r="R280" s="99">
        <v>65.067281591992852</v>
      </c>
      <c r="S280" s="99">
        <v>131.01041364367552</v>
      </c>
      <c r="T280" s="99">
        <v>164.91684407486798</v>
      </c>
      <c r="U280" s="99">
        <v>188.40592098496575</v>
      </c>
      <c r="V280" s="99">
        <v>170.48104657019772</v>
      </c>
      <c r="W280" s="99">
        <v>137.64955523176948</v>
      </c>
      <c r="DA280" s="63" t="s">
        <v>2917</v>
      </c>
    </row>
    <row r="281" spans="1:105" ht="12" customHeight="1" x14ac:dyDescent="0.25">
      <c r="A281" s="97" t="s">
        <v>53</v>
      </c>
      <c r="B281" s="99">
        <v>1.6033649300943378</v>
      </c>
      <c r="C281" s="99">
        <v>1.2776021853743262</v>
      </c>
      <c r="D281" s="99">
        <v>1.5099869475957453</v>
      </c>
      <c r="E281" s="99">
        <v>1.1006440226470584</v>
      </c>
      <c r="F281" s="99">
        <v>1.5613746724325523</v>
      </c>
      <c r="G281" s="99">
        <v>1.4298864011351442</v>
      </c>
      <c r="H281" s="99">
        <v>1.2764644374199714</v>
      </c>
      <c r="I281" s="99">
        <v>1.0289289544203719</v>
      </c>
      <c r="J281" s="99">
        <v>1.3601744131059996</v>
      </c>
      <c r="K281" s="99">
        <v>1.0336672119912655</v>
      </c>
      <c r="L281" s="99">
        <v>1.2374728173886129</v>
      </c>
      <c r="M281" s="99">
        <v>1.4460383122461318</v>
      </c>
      <c r="N281" s="99">
        <v>1.330906213296339</v>
      </c>
      <c r="O281" s="99">
        <v>1.4110820375538939</v>
      </c>
      <c r="P281" s="99">
        <v>1.4312001881746059</v>
      </c>
      <c r="Q281" s="99">
        <v>1.0904408409521289</v>
      </c>
      <c r="R281" s="99">
        <v>0.49094767124432392</v>
      </c>
      <c r="S281" s="99">
        <v>0.98340862485701197</v>
      </c>
      <c r="T281" s="99">
        <v>1.2325835114090398</v>
      </c>
      <c r="U281" s="99">
        <v>1.4050001886298202</v>
      </c>
      <c r="V281" s="99">
        <v>1.271347767092359</v>
      </c>
      <c r="W281" s="99">
        <v>1.0232625830619966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7.8033467274587099E-4</v>
      </c>
      <c r="C282" s="123">
        <f t="shared" si="130"/>
        <v>9.449991942366814E-4</v>
      </c>
      <c r="D282" s="123">
        <f t="shared" si="130"/>
        <v>1.3027956621033167E-3</v>
      </c>
      <c r="E282" s="123">
        <f t="shared" si="130"/>
        <v>1.3824801906889954E-3</v>
      </c>
      <c r="F282" s="123">
        <f t="shared" si="130"/>
        <v>1.9718150803364667E-3</v>
      </c>
      <c r="G282" s="123">
        <f t="shared" si="130"/>
        <v>3.1986965159852706E-3</v>
      </c>
      <c r="H282" s="123">
        <f t="shared" si="130"/>
        <v>4.3348556277726753E-3</v>
      </c>
      <c r="I282" s="123">
        <f t="shared" si="130"/>
        <v>5.8072842575780425E-3</v>
      </c>
      <c r="J282" s="123">
        <f t="shared" si="130"/>
        <v>6.59840163292447E-3</v>
      </c>
      <c r="K282" s="123">
        <f t="shared" si="130"/>
        <v>7.2283712437110174E-3</v>
      </c>
      <c r="L282" s="123">
        <f t="shared" si="130"/>
        <v>1.1579093422839304E-2</v>
      </c>
      <c r="M282" s="123">
        <f t="shared" si="130"/>
        <v>7.3096614429138613E-3</v>
      </c>
      <c r="N282" s="123">
        <f t="shared" si="130"/>
        <v>9.5410880401053562E-3</v>
      </c>
      <c r="O282" s="123">
        <f t="shared" si="130"/>
        <v>1.6408755561158554E-2</v>
      </c>
      <c r="P282" s="123">
        <f t="shared" si="130"/>
        <v>2.7779164470227768E-2</v>
      </c>
      <c r="Q282" s="123">
        <f t="shared" si="130"/>
        <v>4.1135101166861567E-2</v>
      </c>
      <c r="R282" s="123">
        <f t="shared" si="130"/>
        <v>8.7110655238453863E-2</v>
      </c>
      <c r="S282" s="123">
        <f t="shared" si="130"/>
        <v>0.13801037265473606</v>
      </c>
      <c r="T282" s="123">
        <f t="shared" si="130"/>
        <v>0.20772788120062846</v>
      </c>
      <c r="U282" s="123">
        <f t="shared" si="130"/>
        <v>0.10380100668781454</v>
      </c>
      <c r="V282" s="123">
        <f t="shared" si="130"/>
        <v>7.8044367343174645E-2</v>
      </c>
      <c r="W282" s="123">
        <f t="shared" si="130"/>
        <v>5.06070072115095E-2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7.8033467274587099E-4</v>
      </c>
      <c r="C283" s="99">
        <f>RES_hhdet_tess!C8</f>
        <v>9.449991942366814E-4</v>
      </c>
      <c r="D283" s="99">
        <f>RES_hhdet_tess!D8</f>
        <v>1.3027956621033167E-3</v>
      </c>
      <c r="E283" s="99">
        <f>RES_hhdet_tess!E8</f>
        <v>1.3824801906889954E-3</v>
      </c>
      <c r="F283" s="99">
        <f>RES_hhdet_tess!F8</f>
        <v>1.9718150803364667E-3</v>
      </c>
      <c r="G283" s="99">
        <f>RES_hhdet_tess!G8</f>
        <v>3.1986965159852706E-3</v>
      </c>
      <c r="H283" s="99">
        <f>RES_hhdet_tess!H8</f>
        <v>4.3348556277726753E-3</v>
      </c>
      <c r="I283" s="99">
        <f>RES_hhdet_tess!I8</f>
        <v>5.8072842575780425E-3</v>
      </c>
      <c r="J283" s="99">
        <f>RES_hhdet_tess!J8</f>
        <v>6.59840163292447E-3</v>
      </c>
      <c r="K283" s="99">
        <f>RES_hhdet_tess!K8</f>
        <v>7.2283712437110174E-3</v>
      </c>
      <c r="L283" s="99">
        <f>RES_hhdet_tess!L8</f>
        <v>1.1579093422839304E-2</v>
      </c>
      <c r="M283" s="99">
        <f>RES_hhdet_tess!M8</f>
        <v>7.3096614429138613E-3</v>
      </c>
      <c r="N283" s="99">
        <f>RES_hhdet_tess!N8</f>
        <v>9.5410880401053562E-3</v>
      </c>
      <c r="O283" s="99">
        <f>RES_hhdet_tess!O8</f>
        <v>1.6408755561158554E-2</v>
      </c>
      <c r="P283" s="99">
        <f>RES_hhdet_tess!P8</f>
        <v>2.7779164470227768E-2</v>
      </c>
      <c r="Q283" s="99">
        <f>RES_hhdet_tess!Q8</f>
        <v>4.1135101166861567E-2</v>
      </c>
      <c r="R283" s="99">
        <f>RES_hhdet_tess!R8</f>
        <v>8.7110655238453863E-2</v>
      </c>
      <c r="S283" s="99">
        <f>RES_hhdet_tess!S8</f>
        <v>0.13801037265473606</v>
      </c>
      <c r="T283" s="99">
        <f>RES_hhdet_tess!T8</f>
        <v>0.20772788120062846</v>
      </c>
      <c r="U283" s="99">
        <f>RES_hhdet_tess!U8</f>
        <v>0.10380100668781454</v>
      </c>
      <c r="V283" s="99">
        <f>RES_hhdet_tess!V8</f>
        <v>7.8044367343174645E-2</v>
      </c>
      <c r="W283" s="99">
        <f>RES_hhdet_tess!W8</f>
        <v>5.06070072115095E-2</v>
      </c>
      <c r="DA283" s="63" t="s">
        <v>2920</v>
      </c>
    </row>
    <row r="284" spans="1:105" ht="12" customHeight="1" x14ac:dyDescent="0.25">
      <c r="A284" s="121" t="s">
        <v>55</v>
      </c>
      <c r="B284" s="123">
        <v>21.346035264126332</v>
      </c>
      <c r="C284" s="123">
        <v>17.769440059716647</v>
      </c>
      <c r="D284" s="123">
        <v>22.294257836833442</v>
      </c>
      <c r="E284" s="123">
        <v>15.998930156358066</v>
      </c>
      <c r="F284" s="123">
        <v>23.320299809647722</v>
      </c>
      <c r="G284" s="123">
        <v>23.266740852828903</v>
      </c>
      <c r="H284" s="123">
        <v>21.530327482918523</v>
      </c>
      <c r="I284" s="123">
        <v>14.356652150206246</v>
      </c>
      <c r="J284" s="123">
        <v>18.8787692319715</v>
      </c>
      <c r="K284" s="123">
        <v>13.686181715319938</v>
      </c>
      <c r="L284" s="123">
        <v>16.059076018928121</v>
      </c>
      <c r="M284" s="123">
        <v>20.398571792735098</v>
      </c>
      <c r="N284" s="123">
        <v>19.416028206098275</v>
      </c>
      <c r="O284" s="123">
        <v>20.324770258518082</v>
      </c>
      <c r="P284" s="123">
        <v>19.152192840119639</v>
      </c>
      <c r="Q284" s="123">
        <v>14.926335728527789</v>
      </c>
      <c r="R284" s="123">
        <v>7.0434988821300371</v>
      </c>
      <c r="S284" s="123">
        <v>13.832828674347327</v>
      </c>
      <c r="T284" s="123">
        <v>16.735429349650182</v>
      </c>
      <c r="U284" s="123">
        <v>19.880345474943585</v>
      </c>
      <c r="V284" s="123">
        <v>18.061711901119732</v>
      </c>
      <c r="W284" s="123">
        <v>14.793185060011206</v>
      </c>
      <c r="DA284" s="130" t="s">
        <v>2921</v>
      </c>
    </row>
    <row r="285" spans="1:105" ht="12" customHeight="1" x14ac:dyDescent="0.25">
      <c r="A285" s="97" t="s">
        <v>143</v>
      </c>
      <c r="B285" s="99">
        <v>21.485065791370477</v>
      </c>
      <c r="C285" s="99">
        <v>17.612024402492835</v>
      </c>
      <c r="D285" s="99">
        <v>22.446263273416616</v>
      </c>
      <c r="E285" s="99">
        <v>15.820690982820775</v>
      </c>
      <c r="F285" s="99">
        <v>23.530841643245871</v>
      </c>
      <c r="G285" s="99">
        <v>23.561742298613268</v>
      </c>
      <c r="H285" s="99">
        <v>21.627456671598818</v>
      </c>
      <c r="I285" s="99">
        <v>14.17891875441277</v>
      </c>
      <c r="J285" s="99">
        <v>18.906400008717441</v>
      </c>
      <c r="K285" s="99">
        <v>13.563749720278347</v>
      </c>
      <c r="L285" s="99">
        <v>15.990937562423749</v>
      </c>
      <c r="M285" s="99">
        <v>20.810510904699417</v>
      </c>
      <c r="N285" s="99">
        <v>19.659812648380687</v>
      </c>
      <c r="O285" s="99">
        <v>20.701824790731756</v>
      </c>
      <c r="P285" s="99">
        <v>19.231516865856069</v>
      </c>
      <c r="Q285" s="99">
        <v>14.900134854983051</v>
      </c>
      <c r="R285" s="99">
        <v>6.7975707806832997</v>
      </c>
      <c r="S285" s="99">
        <v>13.743130429160885</v>
      </c>
      <c r="T285" s="99">
        <v>16.732457815409749</v>
      </c>
      <c r="U285" s="99">
        <v>19.917045166731842</v>
      </c>
      <c r="V285" s="99">
        <v>18.076112397925016</v>
      </c>
      <c r="W285" s="99">
        <v>14.747245984371316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19.32961567045071</v>
      </c>
      <c r="C290" s="102">
        <v>20.456750208037413</v>
      </c>
      <c r="D290" s="102">
        <v>20.041409978768758</v>
      </c>
      <c r="E290" s="102">
        <v>19.73315725361617</v>
      </c>
      <c r="F290" s="102">
        <v>19.43972483744658</v>
      </c>
      <c r="G290" s="102">
        <v>19.106631084780382</v>
      </c>
      <c r="H290" s="102">
        <v>19.353198793465197</v>
      </c>
      <c r="I290" s="102">
        <v>18.62916550353053</v>
      </c>
      <c r="J290" s="102">
        <v>18.146606178197995</v>
      </c>
      <c r="K290" s="102">
        <v>17.367562814903859</v>
      </c>
      <c r="L290" s="102">
        <v>18.390064054912948</v>
      </c>
      <c r="M290" s="102">
        <v>16.891871036341335</v>
      </c>
      <c r="N290" s="102">
        <v>17.575167732485408</v>
      </c>
      <c r="O290" s="102">
        <v>17.065524890281004</v>
      </c>
      <c r="P290" s="102">
        <v>15.859912477832019</v>
      </c>
      <c r="Q290" s="102">
        <v>16.012664254728982</v>
      </c>
      <c r="R290" s="102">
        <v>17.561654605544359</v>
      </c>
      <c r="S290" s="102">
        <v>17.584555277362909</v>
      </c>
      <c r="T290" s="102">
        <v>16.871748482930037</v>
      </c>
      <c r="U290" s="102">
        <v>18.106527038511274</v>
      </c>
      <c r="V290" s="102">
        <v>17.125679608775993</v>
      </c>
      <c r="W290" s="102">
        <v>18.644410901155378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13.65583789972947</v>
      </c>
      <c r="C294" s="123">
        <v>13.182256109210313</v>
      </c>
      <c r="D294" s="123">
        <v>12.061619486928917</v>
      </c>
      <c r="E294" s="123">
        <v>10.778698367112833</v>
      </c>
      <c r="F294" s="123">
        <v>12.361404732884637</v>
      </c>
      <c r="G294" s="123">
        <v>11.056568743612161</v>
      </c>
      <c r="H294" s="123">
        <v>11.219684366997717</v>
      </c>
      <c r="I294" s="123">
        <v>8.8753729655429634</v>
      </c>
      <c r="J294" s="123">
        <v>9.5141428480175705</v>
      </c>
      <c r="K294" s="123">
        <v>7.7180057275257425</v>
      </c>
      <c r="L294" s="123">
        <v>8.9891898325460762</v>
      </c>
      <c r="M294" s="123">
        <v>9.269958945305973</v>
      </c>
      <c r="N294" s="123">
        <v>9.1174957617868149</v>
      </c>
      <c r="O294" s="123">
        <v>8.8554056996496815</v>
      </c>
      <c r="P294" s="123">
        <v>8.4551466391892571</v>
      </c>
      <c r="Q294" s="123">
        <v>8.7202654079841064</v>
      </c>
      <c r="R294" s="123">
        <v>9.4216740873948268</v>
      </c>
      <c r="S294" s="123">
        <v>9.2951154691226332</v>
      </c>
      <c r="T294" s="123">
        <v>8.7065157790074021</v>
      </c>
      <c r="U294" s="123">
        <v>9.4929829458172659</v>
      </c>
      <c r="V294" s="123">
        <v>8.4541555256755778</v>
      </c>
      <c r="W294" s="123">
        <v>9.185302953260198</v>
      </c>
      <c r="DA294" s="130" t="s">
        <v>2931</v>
      </c>
    </row>
    <row r="295" spans="1:105" ht="12" customHeight="1" x14ac:dyDescent="0.25">
      <c r="A295" s="97" t="s">
        <v>51</v>
      </c>
      <c r="B295" s="99">
        <v>14.535746394612628</v>
      </c>
      <c r="C295" s="99">
        <v>11.962608088676781</v>
      </c>
      <c r="D295" s="99">
        <v>12.657416596190776</v>
      </c>
      <c r="E295" s="99">
        <v>9.4431436154913921</v>
      </c>
      <c r="F295" s="99">
        <v>14.261523823181301</v>
      </c>
      <c r="G295" s="99">
        <v>12.140779336377234</v>
      </c>
      <c r="H295" s="99">
        <v>11.392134942612438</v>
      </c>
      <c r="I295" s="99">
        <v>7.5119391045663875</v>
      </c>
      <c r="J295" s="99">
        <v>10.128850216107327</v>
      </c>
      <c r="K295" s="99">
        <v>6.3064822919910304</v>
      </c>
      <c r="L295" s="99">
        <v>8.4534705153948515</v>
      </c>
      <c r="M295" s="99">
        <v>10.560871069957715</v>
      </c>
      <c r="N295" s="99">
        <v>10.167809822134405</v>
      </c>
      <c r="O295" s="99">
        <v>10.048973794089921</v>
      </c>
      <c r="P295" s="99">
        <v>9.4058749737128799</v>
      </c>
      <c r="Q295" s="99">
        <v>9.5170169921996504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12.712932676722707</v>
      </c>
      <c r="C296" s="99">
        <v>16.142299332607081</v>
      </c>
      <c r="D296" s="99">
        <v>8.4502229630122514</v>
      </c>
      <c r="E296" s="99">
        <v>11.784313057319958</v>
      </c>
      <c r="F296" s="99">
        <v>12.550636056096055</v>
      </c>
      <c r="G296" s="99">
        <v>10.174147758008383</v>
      </c>
      <c r="H296" s="99">
        <v>10.888630599432469</v>
      </c>
      <c r="I296" s="99">
        <v>7.3004517070855766</v>
      </c>
      <c r="J296" s="99">
        <v>9.6474992207726977</v>
      </c>
      <c r="K296" s="99">
        <v>8.3760827795452872</v>
      </c>
      <c r="L296" s="99">
        <v>9.9329147587002407</v>
      </c>
      <c r="M296" s="99">
        <v>9.6931103196301098</v>
      </c>
      <c r="N296" s="99">
        <v>7.6252505931305476</v>
      </c>
      <c r="O296" s="99">
        <v>7.1648737068431414</v>
      </c>
      <c r="P296" s="99">
        <v>7.9822870946032136</v>
      </c>
      <c r="Q296" s="99">
        <v>8.2996737947049706</v>
      </c>
      <c r="R296" s="99">
        <v>10.376918896312445</v>
      </c>
      <c r="S296" s="99">
        <v>10.273458217304581</v>
      </c>
      <c r="T296" s="99">
        <v>8.9190986986790275</v>
      </c>
      <c r="U296" s="99">
        <v>10.603682039175201</v>
      </c>
      <c r="V296" s="99">
        <v>7.9289585377278868</v>
      </c>
      <c r="W296" s="99">
        <v>8.4378493977598445</v>
      </c>
      <c r="DA296" s="63" t="s">
        <v>2933</v>
      </c>
    </row>
    <row r="297" spans="1:105" ht="12" customHeight="1" x14ac:dyDescent="0.25">
      <c r="A297" s="109" t="s">
        <v>120</v>
      </c>
      <c r="B297" s="110">
        <v>13.29983757000883</v>
      </c>
      <c r="C297" s="110">
        <v>13.426877012794431</v>
      </c>
      <c r="D297" s="110">
        <v>12.178318185622764</v>
      </c>
      <c r="E297" s="110">
        <v>11.414606430061429</v>
      </c>
      <c r="F297" s="110">
        <v>11.313460952568153</v>
      </c>
      <c r="G297" s="110">
        <v>10.556338805344105</v>
      </c>
      <c r="H297" s="110">
        <v>11.152813148855005</v>
      </c>
      <c r="I297" s="110">
        <v>9.7759891886385404</v>
      </c>
      <c r="J297" s="110">
        <v>9.1499164653079372</v>
      </c>
      <c r="K297" s="110">
        <v>8.4103369240198802</v>
      </c>
      <c r="L297" s="110">
        <v>9.1639933077486244</v>
      </c>
      <c r="M297" s="110">
        <v>8.5890200278532447</v>
      </c>
      <c r="N297" s="110">
        <v>8.8163402166872711</v>
      </c>
      <c r="O297" s="110">
        <v>8.480678406094901</v>
      </c>
      <c r="P297" s="110">
        <v>7.914008425662387</v>
      </c>
      <c r="Q297" s="110">
        <v>8.2473645463772378</v>
      </c>
      <c r="R297" s="110">
        <v>9.1708516708521071</v>
      </c>
      <c r="S297" s="110">
        <v>9.034810907588362</v>
      </c>
      <c r="T297" s="110">
        <v>8.6502332859408853</v>
      </c>
      <c r="U297" s="110">
        <v>9.2176494437538281</v>
      </c>
      <c r="V297" s="110">
        <v>8.5603428948234708</v>
      </c>
      <c r="W297" s="110">
        <v>9.3044868914948804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119.81651452193501</v>
      </c>
      <c r="C299" s="118">
        <f t="shared" si="131"/>
        <v>97.46619990582677</v>
      </c>
      <c r="D299" s="118">
        <f t="shared" si="131"/>
        <v>116.8744797083629</v>
      </c>
      <c r="E299" s="118">
        <f t="shared" si="131"/>
        <v>87.207098967520807</v>
      </c>
      <c r="F299" s="118">
        <f t="shared" si="131"/>
        <v>123.3228152117029</v>
      </c>
      <c r="G299" s="118">
        <f t="shared" si="131"/>
        <v>115.58521779333662</v>
      </c>
      <c r="H299" s="118">
        <f t="shared" si="131"/>
        <v>105.01155087269194</v>
      </c>
      <c r="I299" s="118">
        <f t="shared" si="131"/>
        <v>85.334821652639334</v>
      </c>
      <c r="J299" s="118">
        <f t="shared" si="131"/>
        <v>117.03793369734403</v>
      </c>
      <c r="K299" s="118">
        <f t="shared" si="131"/>
        <v>87.777160914508897</v>
      </c>
      <c r="L299" s="118">
        <f t="shared" si="131"/>
        <v>104.89218042710617</v>
      </c>
      <c r="M299" s="118">
        <f t="shared" si="131"/>
        <v>119.43955557984626</v>
      </c>
      <c r="N299" s="118">
        <f t="shared" si="131"/>
        <v>107.29670872584786</v>
      </c>
      <c r="O299" s="118">
        <f t="shared" si="131"/>
        <v>111.79342893320175</v>
      </c>
      <c r="P299" s="118">
        <f t="shared" si="131"/>
        <v>113.56778371272009</v>
      </c>
      <c r="Q299" s="118">
        <f t="shared" si="131"/>
        <v>89.206224468324422</v>
      </c>
      <c r="R299" s="118">
        <f t="shared" ref="R299:V299" si="132">R300+R303+R305+R315</f>
        <v>37.48407117127379</v>
      </c>
      <c r="S299" s="118">
        <f t="shared" si="132"/>
        <v>74.49590805125267</v>
      </c>
      <c r="T299" s="118">
        <f t="shared" si="132"/>
        <v>92.668160825736791</v>
      </c>
      <c r="U299" s="118">
        <f t="shared" si="132"/>
        <v>106.08924753054202</v>
      </c>
      <c r="V299" s="118">
        <f t="shared" si="132"/>
        <v>95.219620474969119</v>
      </c>
      <c r="W299" s="118">
        <f t="shared" ref="W299" si="133">W300+W303+W305+W315</f>
        <v>76.394972035943169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103.84499731378547</v>
      </c>
      <c r="C300" s="123">
        <f t="shared" si="134"/>
        <v>84.146018388405409</v>
      </c>
      <c r="D300" s="123">
        <f t="shared" si="134"/>
        <v>101.0878739561079</v>
      </c>
      <c r="E300" s="123">
        <f t="shared" si="134"/>
        <v>75.595216088693761</v>
      </c>
      <c r="F300" s="123">
        <f t="shared" si="134"/>
        <v>106.67059633522241</v>
      </c>
      <c r="G300" s="123">
        <f t="shared" si="134"/>
        <v>99.636992481773547</v>
      </c>
      <c r="H300" s="123">
        <f t="shared" si="134"/>
        <v>89.999624481223123</v>
      </c>
      <c r="I300" s="123">
        <f t="shared" si="134"/>
        <v>75.424857314102525</v>
      </c>
      <c r="J300" s="123">
        <f t="shared" si="134"/>
        <v>103.62523856773456</v>
      </c>
      <c r="K300" s="123">
        <f t="shared" si="134"/>
        <v>78.602304825128996</v>
      </c>
      <c r="L300" s="123">
        <f t="shared" si="134"/>
        <v>93.825795535218333</v>
      </c>
      <c r="M300" s="123">
        <f t="shared" si="134"/>
        <v>106.59359639901334</v>
      </c>
      <c r="N300" s="123">
        <f t="shared" si="134"/>
        <v>95.616859964083446</v>
      </c>
      <c r="O300" s="123">
        <f t="shared" si="134"/>
        <v>99.575053877796478</v>
      </c>
      <c r="P300" s="123">
        <f t="shared" si="134"/>
        <v>101.14640030313073</v>
      </c>
      <c r="Q300" s="123">
        <f t="shared" si="134"/>
        <v>78.785765186039299</v>
      </c>
      <c r="R300" s="123">
        <f t="shared" ref="R300:V300" si="135">SUM(R301:R302)</f>
        <v>33.374850010943817</v>
      </c>
      <c r="S300" s="123">
        <f t="shared" si="135"/>
        <v>67.190946064932859</v>
      </c>
      <c r="T300" s="123">
        <f t="shared" si="135"/>
        <v>84.158460228120646</v>
      </c>
      <c r="U300" s="123">
        <f t="shared" si="135"/>
        <v>96.000620612420846</v>
      </c>
      <c r="V300" s="123">
        <f t="shared" si="135"/>
        <v>86.351987948412201</v>
      </c>
      <c r="W300" s="123">
        <f t="shared" ref="W300" si="136">SUM(W301:W302)</f>
        <v>69.262572676777665</v>
      </c>
      <c r="DA300" s="130" t="s">
        <v>3084</v>
      </c>
    </row>
    <row r="301" spans="1:105" ht="12" customHeight="1" x14ac:dyDescent="0.25">
      <c r="A301" s="97" t="s">
        <v>51</v>
      </c>
      <c r="B301" s="99">
        <v>103.84499731378547</v>
      </c>
      <c r="C301" s="99">
        <v>84.146018388405409</v>
      </c>
      <c r="D301" s="99">
        <v>101.0878739561079</v>
      </c>
      <c r="E301" s="99">
        <v>75.595216088693761</v>
      </c>
      <c r="F301" s="99">
        <v>106.67059633522241</v>
      </c>
      <c r="G301" s="99">
        <v>99.636992481773547</v>
      </c>
      <c r="H301" s="99">
        <v>89.999624481223123</v>
      </c>
      <c r="I301" s="99">
        <v>75.424857314102525</v>
      </c>
      <c r="J301" s="99">
        <v>103.62523856773456</v>
      </c>
      <c r="K301" s="99">
        <v>78.602304825128996</v>
      </c>
      <c r="L301" s="99">
        <v>93.825795535218333</v>
      </c>
      <c r="M301" s="99">
        <v>106.59359639901334</v>
      </c>
      <c r="N301" s="99">
        <v>95.616859964083446</v>
      </c>
      <c r="O301" s="99">
        <v>99.575053877796478</v>
      </c>
      <c r="P301" s="99">
        <v>101.14640030313073</v>
      </c>
      <c r="Q301" s="99">
        <v>78.785765186039299</v>
      </c>
      <c r="R301" s="99">
        <v>33.374850010943817</v>
      </c>
      <c r="S301" s="99">
        <v>67.190946064932859</v>
      </c>
      <c r="T301" s="99">
        <v>84.158460228120646</v>
      </c>
      <c r="U301" s="99">
        <v>96.000620612420846</v>
      </c>
      <c r="V301" s="99">
        <v>86.351987948412201</v>
      </c>
      <c r="W301" s="99">
        <v>69.262572676777665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12.497886518459321</v>
      </c>
      <c r="C305" s="123">
        <v>10.292428698840041</v>
      </c>
      <c r="D305" s="123">
        <v>12.941984408074132</v>
      </c>
      <c r="E305" s="123">
        <v>9.3215349557896428</v>
      </c>
      <c r="F305" s="123">
        <v>13.486516821861978</v>
      </c>
      <c r="G305" s="123">
        <v>13.265432136358346</v>
      </c>
      <c r="H305" s="123">
        <v>12.433879387323918</v>
      </c>
      <c r="I305" s="123">
        <v>8.1869599430859381</v>
      </c>
      <c r="J305" s="123">
        <v>11.004958088439462</v>
      </c>
      <c r="K305" s="123">
        <v>7.6520202941796009</v>
      </c>
      <c r="L305" s="123">
        <v>9.0477183343055305</v>
      </c>
      <c r="M305" s="123">
        <v>10.591330796057893</v>
      </c>
      <c r="N305" s="123">
        <v>9.6189581899292982</v>
      </c>
      <c r="O305" s="123">
        <v>10.0855333016786</v>
      </c>
      <c r="P305" s="123">
        <v>10.116690204546241</v>
      </c>
      <c r="Q305" s="123">
        <v>7.8503902553183149</v>
      </c>
      <c r="R305" s="123">
        <v>3.266410379576774</v>
      </c>
      <c r="S305" s="123">
        <v>6.4617873824203214</v>
      </c>
      <c r="T305" s="123">
        <v>7.7802710076336652</v>
      </c>
      <c r="U305" s="123">
        <v>9.2656972073250863</v>
      </c>
      <c r="V305" s="123">
        <v>8.3468615885599267</v>
      </c>
      <c r="W305" s="123">
        <v>6.6793644993865362</v>
      </c>
      <c r="DA305" s="130" t="s">
        <v>3089</v>
      </c>
    </row>
    <row r="306" spans="1:105" ht="12" customHeight="1" x14ac:dyDescent="0.25">
      <c r="A306" s="97" t="s">
        <v>143</v>
      </c>
      <c r="B306" s="99">
        <v>13.359605853834138</v>
      </c>
      <c r="C306" s="99">
        <v>10.89533247199385</v>
      </c>
      <c r="D306" s="99">
        <v>13.815213367215591</v>
      </c>
      <c r="E306" s="99">
        <v>9.7664630877286136</v>
      </c>
      <c r="F306" s="99">
        <v>14.218232096239596</v>
      </c>
      <c r="G306" s="99">
        <v>14.206109637042617</v>
      </c>
      <c r="H306" s="99">
        <v>12.98859745377994</v>
      </c>
      <c r="I306" s="99">
        <v>8.527531422114242</v>
      </c>
      <c r="J306" s="99">
        <v>11.420269320647755</v>
      </c>
      <c r="K306" s="99">
        <v>7.9065041646001433</v>
      </c>
      <c r="L306" s="99">
        <v>9.3121974104177347</v>
      </c>
      <c r="M306" s="99">
        <v>11.835515488662033</v>
      </c>
      <c r="N306" s="99">
        <v>10.892793111849027</v>
      </c>
      <c r="O306" s="99">
        <v>11.252305241665058</v>
      </c>
      <c r="P306" s="99">
        <v>10.360441193479426</v>
      </c>
      <c r="Q306" s="99">
        <v>8.0397317642592014</v>
      </c>
      <c r="R306" s="99">
        <v>3.3427832841352236</v>
      </c>
      <c r="S306" s="99">
        <v>6.6162791805447156</v>
      </c>
      <c r="T306" s="99">
        <v>7.9498681958109652</v>
      </c>
      <c r="U306" s="99">
        <v>9.4574012874766389</v>
      </c>
      <c r="V306" s="99">
        <v>8.4752748437685419</v>
      </c>
      <c r="W306" s="99">
        <v>6.759038827411028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3.4736306896902076</v>
      </c>
      <c r="C315" s="123">
        <v>3.0277528185813134</v>
      </c>
      <c r="D315" s="123">
        <v>2.8446213441808674</v>
      </c>
      <c r="E315" s="123">
        <v>2.2903479230374049</v>
      </c>
      <c r="F315" s="123">
        <v>3.1657020546185133</v>
      </c>
      <c r="G315" s="123">
        <v>2.682793175204742</v>
      </c>
      <c r="H315" s="123">
        <v>2.5780470041449011</v>
      </c>
      <c r="I315" s="123">
        <v>1.7230043954508696</v>
      </c>
      <c r="J315" s="123">
        <v>2.4077370411700043</v>
      </c>
      <c r="K315" s="123">
        <v>1.5228357952002938</v>
      </c>
      <c r="L315" s="123">
        <v>2.0186665575823084</v>
      </c>
      <c r="M315" s="123">
        <v>2.2546283847750357</v>
      </c>
      <c r="N315" s="123">
        <v>2.060890571835118</v>
      </c>
      <c r="O315" s="123">
        <v>2.1328417537266775</v>
      </c>
      <c r="P315" s="123">
        <v>2.3046932050431104</v>
      </c>
      <c r="Q315" s="123">
        <v>2.5700690269668098</v>
      </c>
      <c r="R315" s="123">
        <v>0.84281078075319527</v>
      </c>
      <c r="S315" s="123">
        <v>0.84317460389948151</v>
      </c>
      <c r="T315" s="123">
        <v>0.72942958998247009</v>
      </c>
      <c r="U315" s="123">
        <v>0.82292971079608934</v>
      </c>
      <c r="V315" s="123">
        <v>0.5207709379969917</v>
      </c>
      <c r="W315" s="123">
        <v>0.45303485977897145</v>
      </c>
      <c r="DA315" s="130" t="s">
        <v>3099</v>
      </c>
    </row>
    <row r="316" spans="1:105" ht="12" customHeight="1" x14ac:dyDescent="0.25">
      <c r="A316" s="97" t="s">
        <v>51</v>
      </c>
      <c r="B316" s="99">
        <v>9.0093568039396565</v>
      </c>
      <c r="C316" s="99">
        <v>7.3747313230230782</v>
      </c>
      <c r="D316" s="99">
        <v>7.7754767827507898</v>
      </c>
      <c r="E316" s="99">
        <v>5.8259691432126841</v>
      </c>
      <c r="F316" s="99">
        <v>8.6473669226617034</v>
      </c>
      <c r="G316" s="99">
        <v>7.360348776828201</v>
      </c>
      <c r="H316" s="99">
        <v>6.8856681383948333</v>
      </c>
      <c r="I316" s="99">
        <v>4.6291808097799638</v>
      </c>
      <c r="J316" s="99">
        <v>6.3630484171588391</v>
      </c>
      <c r="K316" s="99">
        <v>3.8734017003814363</v>
      </c>
      <c r="L316" s="99">
        <v>5.2050516611427025</v>
      </c>
      <c r="M316" s="99">
        <v>6.4876108858345303</v>
      </c>
      <c r="N316" s="99">
        <v>6.2438753221039063</v>
      </c>
      <c r="O316" s="99">
        <v>6.1754784104859963</v>
      </c>
      <c r="P316" s="99">
        <v>5.7529562253613795</v>
      </c>
      <c r="Q316" s="99">
        <v>5.9204332227915319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5.1019363432065008</v>
      </c>
      <c r="C317" s="99">
        <v>6.4751562185589391</v>
      </c>
      <c r="D317" s="99">
        <v>3.3892937049993366</v>
      </c>
      <c r="E317" s="99">
        <v>4.7188081398509247</v>
      </c>
      <c r="F317" s="99">
        <v>5.0092330591146235</v>
      </c>
      <c r="G317" s="99">
        <v>4.0444013430137709</v>
      </c>
      <c r="H317" s="99">
        <v>4.307873723757778</v>
      </c>
      <c r="I317" s="99">
        <v>2.8783864416267226</v>
      </c>
      <c r="J317" s="99">
        <v>3.7998246144905812</v>
      </c>
      <c r="K317" s="99">
        <v>3.2944423862125496</v>
      </c>
      <c r="L317" s="99">
        <v>3.9058553574247727</v>
      </c>
      <c r="M317" s="99">
        <v>3.8018019782080654</v>
      </c>
      <c r="N317" s="99">
        <v>2.9847869211472533</v>
      </c>
      <c r="O317" s="99">
        <v>2.8008987446287978</v>
      </c>
      <c r="P317" s="99">
        <v>3.1192144290840162</v>
      </c>
      <c r="Q317" s="99">
        <v>3.242931476865456</v>
      </c>
      <c r="R317" s="99">
        <v>4.05261409224142</v>
      </c>
      <c r="S317" s="99">
        <v>4.0122076562366633</v>
      </c>
      <c r="T317" s="99">
        <v>3.4845362578780419</v>
      </c>
      <c r="U317" s="99">
        <v>4.1426393604701097</v>
      </c>
      <c r="V317" s="99">
        <v>3.096475847549681</v>
      </c>
      <c r="W317" s="99">
        <v>3.2942106232499495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1.6884766287679185E-2</v>
      </c>
      <c r="D322" s="117">
        <f t="shared" si="138"/>
        <v>0.58500484525333241</v>
      </c>
      <c r="E322" s="117">
        <f t="shared" si="138"/>
        <v>0.13080941535006294</v>
      </c>
      <c r="F322" s="117">
        <f t="shared" si="138"/>
        <v>0.73398511261943167</v>
      </c>
      <c r="G322" s="117">
        <f t="shared" si="138"/>
        <v>0.46908561267938292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9.7475405089824801E-2</v>
      </c>
      <c r="M322" s="117">
        <f t="shared" si="138"/>
        <v>0.71425268428402611</v>
      </c>
      <c r="N322" s="117">
        <f t="shared" si="138"/>
        <v>0.47914243794085237</v>
      </c>
      <c r="O322" s="117">
        <f t="shared" si="138"/>
        <v>0.29160249980410913</v>
      </c>
      <c r="P322" s="117">
        <f t="shared" si="138"/>
        <v>1.3461880222747338E-3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3.7636519747507591E-3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1.4061462038262657E-2</v>
      </c>
      <c r="D323" s="122">
        <f t="shared" si="141"/>
        <v>0.49414128758242282</v>
      </c>
      <c r="E323" s="122">
        <f t="shared" si="141"/>
        <v>0.10896078361199989</v>
      </c>
      <c r="F323" s="122">
        <f t="shared" si="141"/>
        <v>0.62033530692961336</v>
      </c>
      <c r="G323" s="122">
        <f t="shared" si="141"/>
        <v>0.3958562941270557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8.2939082205243028E-2</v>
      </c>
      <c r="M323" s="122">
        <f t="shared" si="141"/>
        <v>0.60992229229787132</v>
      </c>
      <c r="N323" s="122">
        <f t="shared" si="141"/>
        <v>0.40432547076714154</v>
      </c>
      <c r="O323" s="122">
        <f t="shared" si="141"/>
        <v>0.24573250101016555</v>
      </c>
      <c r="P323" s="122">
        <f t="shared" si="141"/>
        <v>1.1280141037787932E-3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3.0583569350053959E-3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1.3981759363399822E-2</v>
      </c>
      <c r="D324" s="98">
        <v>0.49138063834401741</v>
      </c>
      <c r="E324" s="98">
        <v>0.10836024709322202</v>
      </c>
      <c r="F324" s="98">
        <v>0.6169441695259239</v>
      </c>
      <c r="G324" s="98">
        <v>0.39372461753558302</v>
      </c>
      <c r="H324" s="98">
        <v>0</v>
      </c>
      <c r="I324" s="98">
        <v>0</v>
      </c>
      <c r="J324" s="98">
        <v>0</v>
      </c>
      <c r="K324" s="98">
        <v>0</v>
      </c>
      <c r="L324" s="98">
        <v>8.2505303336984082E-2</v>
      </c>
      <c r="M324" s="98">
        <v>0.60674082731134493</v>
      </c>
      <c r="N324" s="98">
        <v>0.40221527918534261</v>
      </c>
      <c r="O324" s="98">
        <v>0.24444978391034286</v>
      </c>
      <c r="P324" s="98">
        <v>1.1221109145565828E-3</v>
      </c>
      <c r="Q324" s="98">
        <v>0</v>
      </c>
      <c r="R324" s="98">
        <v>0</v>
      </c>
      <c r="S324" s="98">
        <v>0</v>
      </c>
      <c r="T324" s="98">
        <v>0</v>
      </c>
      <c r="U324" s="98">
        <v>3.0409050302167722E-3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7.9702674862835649E-5</v>
      </c>
      <c r="D325" s="98">
        <v>2.7606492384053931E-3</v>
      </c>
      <c r="E325" s="98">
        <v>6.0053651877786044E-4</v>
      </c>
      <c r="F325" s="98">
        <v>3.3911374036894554E-3</v>
      </c>
      <c r="G325" s="98">
        <v>2.1316765914726715E-3</v>
      </c>
      <c r="H325" s="98">
        <v>0</v>
      </c>
      <c r="I325" s="98">
        <v>0</v>
      </c>
      <c r="J325" s="98">
        <v>0</v>
      </c>
      <c r="K325" s="98">
        <v>0</v>
      </c>
      <c r="L325" s="98">
        <v>4.337788682589469E-4</v>
      </c>
      <c r="M325" s="98">
        <v>3.1814649865264375E-3</v>
      </c>
      <c r="N325" s="98">
        <v>2.1101915817989024E-3</v>
      </c>
      <c r="O325" s="98">
        <v>1.2827170998226858E-3</v>
      </c>
      <c r="P325" s="98">
        <v>5.9031892222104146E-6</v>
      </c>
      <c r="Q325" s="98">
        <v>0</v>
      </c>
      <c r="R325" s="98">
        <v>0</v>
      </c>
      <c r="S325" s="98">
        <v>0</v>
      </c>
      <c r="T325" s="98">
        <v>0</v>
      </c>
      <c r="U325" s="98">
        <v>1.7451904788623668E-5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4.7974983533535571E-6</v>
      </c>
      <c r="E326" s="122">
        <f t="shared" si="144"/>
        <v>0</v>
      </c>
      <c r="F326" s="122">
        <f t="shared" si="144"/>
        <v>1.3103842182423454E-5</v>
      </c>
      <c r="G326" s="122">
        <f t="shared" si="144"/>
        <v>1.2681435941728719E-5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7.1363915446737256E-6</v>
      </c>
      <c r="M326" s="122">
        <f t="shared" si="144"/>
        <v>4.7309978437477065E-6</v>
      </c>
      <c r="N326" s="122">
        <f t="shared" si="144"/>
        <v>1.5076707926783268E-5</v>
      </c>
      <c r="O326" s="122">
        <f t="shared" si="144"/>
        <v>1.4015918257871807E-5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4.7974983533535571E-6</v>
      </c>
      <c r="E327" s="98">
        <v>0</v>
      </c>
      <c r="F327" s="98">
        <v>1.3103842182423454E-5</v>
      </c>
      <c r="G327" s="98">
        <v>1.2681435941728719E-5</v>
      </c>
      <c r="H327" s="98">
        <v>0</v>
      </c>
      <c r="I327" s="98">
        <v>0</v>
      </c>
      <c r="J327" s="98">
        <v>0</v>
      </c>
      <c r="K327" s="98">
        <v>0</v>
      </c>
      <c r="L327" s="98">
        <v>7.1363915446737256E-6</v>
      </c>
      <c r="M327" s="98">
        <v>4.7309978437477065E-6</v>
      </c>
      <c r="N327" s="98">
        <v>1.5076707926783268E-5</v>
      </c>
      <c r="O327" s="98">
        <v>1.4015918257871807E-5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1.7057413614798558E-3</v>
      </c>
      <c r="D328" s="122">
        <v>6.1700308651790527E-2</v>
      </c>
      <c r="E328" s="122">
        <v>1.3450450585698355E-2</v>
      </c>
      <c r="F328" s="122">
        <v>7.844122812535545E-2</v>
      </c>
      <c r="G328" s="122">
        <v>5.047577147457348E-2</v>
      </c>
      <c r="H328" s="122">
        <v>0</v>
      </c>
      <c r="I328" s="122">
        <v>0</v>
      </c>
      <c r="J328" s="122">
        <v>0</v>
      </c>
      <c r="K328" s="122">
        <v>0</v>
      </c>
      <c r="L328" s="122">
        <v>9.1041120604622057E-3</v>
      </c>
      <c r="M328" s="122">
        <v>7.1088136523273213E-2</v>
      </c>
      <c r="N328" s="122">
        <v>5.0834270089413776E-2</v>
      </c>
      <c r="O328" s="122">
        <v>3.1375170805787618E-2</v>
      </c>
      <c r="P328" s="122">
        <v>1.3617985714796212E-4</v>
      </c>
      <c r="Q328" s="122">
        <v>0</v>
      </c>
      <c r="R328" s="122">
        <v>0</v>
      </c>
      <c r="S328" s="122">
        <v>0</v>
      </c>
      <c r="T328" s="122">
        <v>0</v>
      </c>
      <c r="U328" s="122">
        <v>4.7865902251690087E-4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1.7057413614798558E-3</v>
      </c>
      <c r="D329" s="98">
        <v>4.8905858106991065E-2</v>
      </c>
      <c r="E329" s="98">
        <v>1.3450450585698355E-2</v>
      </c>
      <c r="F329" s="98">
        <v>7.2490935929381009E-2</v>
      </c>
      <c r="G329" s="98">
        <v>3.2541081421634303E-2</v>
      </c>
      <c r="H329" s="98">
        <v>0</v>
      </c>
      <c r="I329" s="98">
        <v>0</v>
      </c>
      <c r="J329" s="98">
        <v>0</v>
      </c>
      <c r="K329" s="98">
        <v>0</v>
      </c>
      <c r="L329" s="98">
        <v>9.1041120604622057E-3</v>
      </c>
      <c r="M329" s="98">
        <v>5.4989797313335337E-2</v>
      </c>
      <c r="N329" s="98">
        <v>4.6876842623298255E-2</v>
      </c>
      <c r="O329" s="98">
        <v>3.0891104392274372E-2</v>
      </c>
      <c r="P329" s="98">
        <v>1.3617985714796212E-4</v>
      </c>
      <c r="Q329" s="98">
        <v>0</v>
      </c>
      <c r="R329" s="98">
        <v>0</v>
      </c>
      <c r="S329" s="98">
        <v>0</v>
      </c>
      <c r="T329" s="98">
        <v>0</v>
      </c>
      <c r="U329" s="98">
        <v>3.6718093850911221E-4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1.2794450544799461E-2</v>
      </c>
      <c r="E334" s="101">
        <v>0</v>
      </c>
      <c r="F334" s="101">
        <v>5.9502921959744383E-3</v>
      </c>
      <c r="G334" s="101">
        <v>1.7934690052939174E-2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1.6098339209937876E-2</v>
      </c>
      <c r="N334" s="101">
        <v>3.9574274661155181E-3</v>
      </c>
      <c r="O334" s="101">
        <v>4.8406641351324931E-4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1.1147808400778866E-4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1.1175628879366711E-3</v>
      </c>
      <c r="D338" s="122">
        <v>2.9158451520765641E-2</v>
      </c>
      <c r="E338" s="122">
        <v>8.3981811523646879E-3</v>
      </c>
      <c r="F338" s="122">
        <v>3.5195473722280393E-2</v>
      </c>
      <c r="G338" s="122">
        <v>2.2740865641811981E-2</v>
      </c>
      <c r="H338" s="122">
        <v>0</v>
      </c>
      <c r="I338" s="122">
        <v>0</v>
      </c>
      <c r="J338" s="122">
        <v>0</v>
      </c>
      <c r="K338" s="122">
        <v>0</v>
      </c>
      <c r="L338" s="122">
        <v>5.4250744325748989E-3</v>
      </c>
      <c r="M338" s="122">
        <v>3.3237524465037888E-2</v>
      </c>
      <c r="N338" s="122">
        <v>2.3967620376370298E-2</v>
      </c>
      <c r="O338" s="122">
        <v>1.4480812069898116E-2</v>
      </c>
      <c r="P338" s="122">
        <v>8.1994061347978416E-5</v>
      </c>
      <c r="Q338" s="122">
        <v>0</v>
      </c>
      <c r="R338" s="122">
        <v>0</v>
      </c>
      <c r="S338" s="122">
        <v>0</v>
      </c>
      <c r="T338" s="122">
        <v>0</v>
      </c>
      <c r="U338" s="122">
        <v>2.266360172284622E-4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1.9305785351144931E-3</v>
      </c>
      <c r="E339" s="98">
        <v>6.4155036224405133E-4</v>
      </c>
      <c r="F339" s="98">
        <v>4.0054064012118307E-3</v>
      </c>
      <c r="G339" s="98">
        <v>3.8289787640503185E-3</v>
      </c>
      <c r="H339" s="98">
        <v>0</v>
      </c>
      <c r="I339" s="98">
        <v>0</v>
      </c>
      <c r="J339" s="98">
        <v>0</v>
      </c>
      <c r="K339" s="98">
        <v>0</v>
      </c>
      <c r="L339" s="98">
        <v>3.8619066437327741E-3</v>
      </c>
      <c r="M339" s="98">
        <v>1.0767734129033486E-2</v>
      </c>
      <c r="N339" s="98">
        <v>8.1937356029520257E-3</v>
      </c>
      <c r="O339" s="98">
        <v>6.8990108763607181E-3</v>
      </c>
      <c r="P339" s="98">
        <v>8.1994061347978416E-5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1.3835854237191937E-4</v>
      </c>
      <c r="D340" s="98">
        <v>0</v>
      </c>
      <c r="E340" s="98">
        <v>1.0123909474071184E-3</v>
      </c>
      <c r="F340" s="98">
        <v>4.2100311140150408E-3</v>
      </c>
      <c r="G340" s="98">
        <v>2.3640672707685249E-3</v>
      </c>
      <c r="H340" s="98">
        <v>0</v>
      </c>
      <c r="I340" s="98">
        <v>0</v>
      </c>
      <c r="J340" s="98">
        <v>0</v>
      </c>
      <c r="K340" s="98">
        <v>0</v>
      </c>
      <c r="L340" s="98">
        <v>3.4419973095209481E-4</v>
      </c>
      <c r="M340" s="98">
        <v>3.8703438894896816E-3</v>
      </c>
      <c r="N340" s="98">
        <v>1.4602740791223854E-3</v>
      </c>
      <c r="O340" s="98">
        <v>1.3135658553568757E-3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9.7920434556475174E-4</v>
      </c>
      <c r="D341" s="33">
        <v>2.7227872985651148E-2</v>
      </c>
      <c r="E341" s="33">
        <v>6.7442398427135187E-3</v>
      </c>
      <c r="F341" s="33">
        <v>2.6980036207053519E-2</v>
      </c>
      <c r="G341" s="33">
        <v>1.6547819606993138E-2</v>
      </c>
      <c r="H341" s="33">
        <v>0</v>
      </c>
      <c r="I341" s="33">
        <v>0</v>
      </c>
      <c r="J341" s="33">
        <v>0</v>
      </c>
      <c r="K341" s="33">
        <v>0</v>
      </c>
      <c r="L341" s="33">
        <v>1.2189680578900293E-3</v>
      </c>
      <c r="M341" s="33">
        <v>1.8599446446514723E-2</v>
      </c>
      <c r="N341" s="33">
        <v>1.4313610694295886E-2</v>
      </c>
      <c r="O341" s="33">
        <v>6.2682353381805223E-3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2.266360172284622E-4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1.0536993949257526E-2</v>
      </c>
      <c r="D343" s="117">
        <f t="shared" si="145"/>
        <v>0.36729900445830505</v>
      </c>
      <c r="E343" s="117">
        <f t="shared" si="145"/>
        <v>8.2677545342009787E-2</v>
      </c>
      <c r="F343" s="117">
        <f t="shared" si="145"/>
        <v>0.46635633852840142</v>
      </c>
      <c r="G343" s="117">
        <f t="shared" si="145"/>
        <v>0.30047103335045455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6.4650776494200132E-2</v>
      </c>
      <c r="M343" s="117">
        <f t="shared" si="145"/>
        <v>0.47997421178243987</v>
      </c>
      <c r="N343" s="117">
        <f t="shared" si="145"/>
        <v>0.32500530739946754</v>
      </c>
      <c r="O343" s="117">
        <f t="shared" si="145"/>
        <v>0.19901383618718846</v>
      </c>
      <c r="P343" s="117">
        <f t="shared" si="145"/>
        <v>9.1931452061858304E-4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2.9198363862667645E-3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8.6973455695404014E-3</v>
      </c>
      <c r="D344" s="122">
        <f t="shared" si="148"/>
        <v>0.30787581204009024</v>
      </c>
      <c r="E344" s="122">
        <f t="shared" si="148"/>
        <v>6.8406361927588893E-2</v>
      </c>
      <c r="F344" s="122">
        <f t="shared" si="148"/>
        <v>0.39250957360878458</v>
      </c>
      <c r="G344" s="122">
        <f t="shared" si="148"/>
        <v>0.25249789018211238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5.5247784299856016E-2</v>
      </c>
      <c r="M344" s="122">
        <f t="shared" si="148"/>
        <v>0.41001218383972426</v>
      </c>
      <c r="N344" s="122">
        <f t="shared" si="148"/>
        <v>0.27421047579730778</v>
      </c>
      <c r="O344" s="122">
        <f t="shared" si="148"/>
        <v>0.16805430858689241</v>
      </c>
      <c r="P344" s="122">
        <f t="shared" si="148"/>
        <v>7.7816890793814706E-4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2.3576951455024403E-3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8.6176428946775664E-3</v>
      </c>
      <c r="D345" s="98">
        <v>0.30511516280168482</v>
      </c>
      <c r="E345" s="98">
        <v>6.7805825408811027E-2</v>
      </c>
      <c r="F345" s="98">
        <v>0.38911843620509512</v>
      </c>
      <c r="G345" s="98">
        <v>0.25036621359063971</v>
      </c>
      <c r="H345" s="98">
        <v>0</v>
      </c>
      <c r="I345" s="98">
        <v>0</v>
      </c>
      <c r="J345" s="98">
        <v>0</v>
      </c>
      <c r="K345" s="98">
        <v>0</v>
      </c>
      <c r="L345" s="98">
        <v>5.481400543159707E-2</v>
      </c>
      <c r="M345" s="98">
        <v>0.40683071885319783</v>
      </c>
      <c r="N345" s="98">
        <v>0.27210028421550886</v>
      </c>
      <c r="O345" s="98">
        <v>0.16677159148706971</v>
      </c>
      <c r="P345" s="98">
        <v>7.7226571871593665E-4</v>
      </c>
      <c r="Q345" s="98">
        <v>0</v>
      </c>
      <c r="R345" s="98">
        <v>0</v>
      </c>
      <c r="S345" s="98">
        <v>0</v>
      </c>
      <c r="T345" s="98">
        <v>0</v>
      </c>
      <c r="U345" s="98">
        <v>2.3402432407138166E-3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7.9702674862835649E-5</v>
      </c>
      <c r="D346" s="98">
        <v>2.7606492384053931E-3</v>
      </c>
      <c r="E346" s="98">
        <v>6.0053651877786044E-4</v>
      </c>
      <c r="F346" s="98">
        <v>3.3911374036894554E-3</v>
      </c>
      <c r="G346" s="98">
        <v>2.1316765914726715E-3</v>
      </c>
      <c r="H346" s="98">
        <v>0</v>
      </c>
      <c r="I346" s="98">
        <v>0</v>
      </c>
      <c r="J346" s="98">
        <v>0</v>
      </c>
      <c r="K346" s="98">
        <v>0</v>
      </c>
      <c r="L346" s="98">
        <v>4.337788682589469E-4</v>
      </c>
      <c r="M346" s="98">
        <v>3.1814649865264375E-3</v>
      </c>
      <c r="N346" s="98">
        <v>2.1101915817989024E-3</v>
      </c>
      <c r="O346" s="98">
        <v>1.2827170998226858E-3</v>
      </c>
      <c r="P346" s="98">
        <v>5.9031892222104146E-6</v>
      </c>
      <c r="Q346" s="98">
        <v>0</v>
      </c>
      <c r="R346" s="98">
        <v>0</v>
      </c>
      <c r="S346" s="98">
        <v>0</v>
      </c>
      <c r="T346" s="98">
        <v>0</v>
      </c>
      <c r="U346" s="98">
        <v>1.7451904788623668E-5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1.3612674367832663E-5</v>
      </c>
      <c r="E347" s="122">
        <f t="shared" si="151"/>
        <v>0</v>
      </c>
      <c r="F347" s="122">
        <f t="shared" si="151"/>
        <v>3.9878183038044994E-5</v>
      </c>
      <c r="G347" s="122">
        <f t="shared" si="151"/>
        <v>3.9910666407637463E-5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2.6329330816619143E-5</v>
      </c>
      <c r="M347" s="122">
        <f t="shared" si="151"/>
        <v>1.8095117647931089E-5</v>
      </c>
      <c r="N347" s="122">
        <f t="shared" si="151"/>
        <v>6.0132870222913023E-5</v>
      </c>
      <c r="O347" s="122">
        <f t="shared" si="151"/>
        <v>5.8641247409304079E-5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1.3612674367832663E-5</v>
      </c>
      <c r="E348" s="98">
        <v>0</v>
      </c>
      <c r="F348" s="98">
        <v>3.9878183038044994E-5</v>
      </c>
      <c r="G348" s="98">
        <v>3.9910666407637463E-5</v>
      </c>
      <c r="H348" s="98">
        <v>0</v>
      </c>
      <c r="I348" s="98">
        <v>0</v>
      </c>
      <c r="J348" s="98">
        <v>0</v>
      </c>
      <c r="K348" s="98">
        <v>0</v>
      </c>
      <c r="L348" s="98">
        <v>2.6329330816619143E-5</v>
      </c>
      <c r="M348" s="98">
        <v>1.8095117647931089E-5</v>
      </c>
      <c r="N348" s="98">
        <v>6.0132870222913023E-5</v>
      </c>
      <c r="O348" s="98">
        <v>5.8641247409304079E-5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1.0353888109106385E-3</v>
      </c>
      <c r="D349" s="122">
        <v>3.8085125841420445E-2</v>
      </c>
      <c r="E349" s="122">
        <v>8.3012632289491978E-3</v>
      </c>
      <c r="F349" s="122">
        <v>4.8946181475210314E-2</v>
      </c>
      <c r="G349" s="122">
        <v>3.1980766991843171E-2</v>
      </c>
      <c r="H349" s="122">
        <v>0</v>
      </c>
      <c r="I349" s="122">
        <v>0</v>
      </c>
      <c r="J349" s="122">
        <v>0</v>
      </c>
      <c r="K349" s="122">
        <v>0</v>
      </c>
      <c r="L349" s="122">
        <v>5.9995030808054541E-3</v>
      </c>
      <c r="M349" s="122">
        <v>4.7274963291085277E-2</v>
      </c>
      <c r="N349" s="122">
        <v>3.4169099729225161E-2</v>
      </c>
      <c r="O349" s="122">
        <v>2.1287033881035509E-2</v>
      </c>
      <c r="P349" s="122">
        <v>9.3257965278460413E-5</v>
      </c>
      <c r="Q349" s="122">
        <v>0</v>
      </c>
      <c r="R349" s="122">
        <v>0</v>
      </c>
      <c r="S349" s="122">
        <v>0</v>
      </c>
      <c r="T349" s="122">
        <v>0</v>
      </c>
      <c r="U349" s="122">
        <v>3.7050315853102593E-4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1.0353888109106385E-3</v>
      </c>
      <c r="D350" s="98">
        <v>2.9928740821869797E-2</v>
      </c>
      <c r="E350" s="98">
        <v>8.3012632289491978E-3</v>
      </c>
      <c r="F350" s="98">
        <v>4.5129883751754502E-2</v>
      </c>
      <c r="G350" s="98">
        <v>2.0440966495572432E-2</v>
      </c>
      <c r="H350" s="98">
        <v>0</v>
      </c>
      <c r="I350" s="98">
        <v>0</v>
      </c>
      <c r="J350" s="98">
        <v>0</v>
      </c>
      <c r="K350" s="98">
        <v>0</v>
      </c>
      <c r="L350" s="98">
        <v>5.9995030808054541E-3</v>
      </c>
      <c r="M350" s="98">
        <v>3.6603665317323016E-2</v>
      </c>
      <c r="N350" s="98">
        <v>3.1507096201938464E-2</v>
      </c>
      <c r="O350" s="98">
        <v>2.095425279416396E-2</v>
      </c>
      <c r="P350" s="98">
        <v>9.3257965278460413E-5</v>
      </c>
      <c r="Q350" s="98">
        <v>0</v>
      </c>
      <c r="R350" s="98">
        <v>0</v>
      </c>
      <c r="S350" s="98">
        <v>0</v>
      </c>
      <c r="T350" s="98">
        <v>0</v>
      </c>
      <c r="U350" s="98">
        <v>2.8379247457298773E-4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8.1563850195506462E-3</v>
      </c>
      <c r="E355" s="101">
        <v>0</v>
      </c>
      <c r="F355" s="101">
        <v>3.8162977234558137E-3</v>
      </c>
      <c r="G355" s="101">
        <v>1.1539800496270739E-2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1.0671297973762263E-2</v>
      </c>
      <c r="N355" s="101">
        <v>2.6620035272866987E-3</v>
      </c>
      <c r="O355" s="101">
        <v>3.3278108687154727E-4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8.6710683958038211E-5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8.0425956880648681E-4</v>
      </c>
      <c r="D359" s="122">
        <v>2.1324453902426557E-2</v>
      </c>
      <c r="E359" s="122">
        <v>5.9699201854717015E-3</v>
      </c>
      <c r="F359" s="122">
        <v>2.4860705261368538E-2</v>
      </c>
      <c r="G359" s="122">
        <v>1.5952465510091392E-2</v>
      </c>
      <c r="H359" s="122">
        <v>0</v>
      </c>
      <c r="I359" s="122">
        <v>0</v>
      </c>
      <c r="J359" s="122">
        <v>0</v>
      </c>
      <c r="K359" s="122">
        <v>0</v>
      </c>
      <c r="L359" s="122">
        <v>3.3771597827220489E-3</v>
      </c>
      <c r="M359" s="122">
        <v>2.2668969533982373E-2</v>
      </c>
      <c r="N359" s="122">
        <v>1.656559900271163E-2</v>
      </c>
      <c r="O359" s="122">
        <v>9.6138524718512308E-3</v>
      </c>
      <c r="P359" s="122">
        <v>4.7887647401975627E-5</v>
      </c>
      <c r="Q359" s="122">
        <v>0</v>
      </c>
      <c r="R359" s="122">
        <v>0</v>
      </c>
      <c r="S359" s="122">
        <v>0</v>
      </c>
      <c r="T359" s="122">
        <v>0</v>
      </c>
      <c r="U359" s="122">
        <v>1.9163808223329829E-4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1.1215390395512383E-3</v>
      </c>
      <c r="E360" s="98">
        <v>3.729454154659653E-4</v>
      </c>
      <c r="F360" s="98">
        <v>2.3299572416861656E-3</v>
      </c>
      <c r="G360" s="98">
        <v>2.2287799628404972E-3</v>
      </c>
      <c r="H360" s="98">
        <v>0</v>
      </c>
      <c r="I360" s="98">
        <v>0</v>
      </c>
      <c r="J360" s="98">
        <v>0</v>
      </c>
      <c r="K360" s="98">
        <v>0</v>
      </c>
      <c r="L360" s="98">
        <v>2.254813241338484E-3</v>
      </c>
      <c r="M360" s="98">
        <v>6.2887658790436052E-3</v>
      </c>
      <c r="N360" s="98">
        <v>4.7854529341331987E-3</v>
      </c>
      <c r="O360" s="98">
        <v>4.029284497415647E-3</v>
      </c>
      <c r="P360" s="98">
        <v>4.7887647401975627E-5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7.9240487202394849E-5</v>
      </c>
      <c r="D361" s="98">
        <v>0</v>
      </c>
      <c r="E361" s="98">
        <v>5.817588014246373E-4</v>
      </c>
      <c r="F361" s="98">
        <v>2.423251122645082E-3</v>
      </c>
      <c r="G361" s="98">
        <v>1.362952465676522E-3</v>
      </c>
      <c r="H361" s="98">
        <v>0</v>
      </c>
      <c r="I361" s="98">
        <v>0</v>
      </c>
      <c r="J361" s="98">
        <v>0</v>
      </c>
      <c r="K361" s="98">
        <v>0</v>
      </c>
      <c r="L361" s="98">
        <v>1.9995688591965564E-4</v>
      </c>
      <c r="M361" s="98">
        <v>2.2501147481436799E-3</v>
      </c>
      <c r="N361" s="98">
        <v>8.4896441649231656E-4</v>
      </c>
      <c r="O361" s="98">
        <v>7.6367216665757052E-4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7.2501908160409201E-4</v>
      </c>
      <c r="D362" s="33">
        <v>2.0202914862875319E-2</v>
      </c>
      <c r="E362" s="33">
        <v>5.015215968581099E-3</v>
      </c>
      <c r="F362" s="33">
        <v>2.0107496897037291E-2</v>
      </c>
      <c r="G362" s="33">
        <v>1.2360733081574374E-2</v>
      </c>
      <c r="H362" s="33">
        <v>0</v>
      </c>
      <c r="I362" s="33">
        <v>0</v>
      </c>
      <c r="J362" s="33">
        <v>0</v>
      </c>
      <c r="K362" s="33">
        <v>0</v>
      </c>
      <c r="L362" s="33">
        <v>9.223896554639093E-4</v>
      </c>
      <c r="M362" s="33">
        <v>1.4130088906795088E-2</v>
      </c>
      <c r="N362" s="33">
        <v>1.0931181652086112E-2</v>
      </c>
      <c r="O362" s="33">
        <v>4.8208958077780124E-3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1.9163808223329829E-4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0.6240532897956883</v>
      </c>
      <c r="D364" s="119">
        <f t="shared" si="152"/>
        <v>0.62785634587222727</v>
      </c>
      <c r="E364" s="119">
        <f t="shared" si="152"/>
        <v>0.63204582881709215</v>
      </c>
      <c r="F364" s="119">
        <f t="shared" si="152"/>
        <v>0.63537574606122194</v>
      </c>
      <c r="G364" s="119">
        <f t="shared" si="152"/>
        <v>0.64054625686382882</v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>
        <f t="shared" si="152"/>
        <v>0.66325219612705011</v>
      </c>
      <c r="M364" s="119">
        <f t="shared" si="152"/>
        <v>0.67199497088844784</v>
      </c>
      <c r="N364" s="119">
        <f t="shared" si="152"/>
        <v>0.67830624395576444</v>
      </c>
      <c r="O364" s="119">
        <f t="shared" si="152"/>
        <v>0.68248329942603614</v>
      </c>
      <c r="P364" s="119">
        <f t="shared" si="152"/>
        <v>0.6829020206740235</v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>
        <f t="shared" si="153"/>
        <v>0.77579872045956777</v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0.61852356077014226</v>
      </c>
      <c r="D365" s="124">
        <f t="shared" si="155"/>
        <v>0.6230521913001178</v>
      </c>
      <c r="E365" s="124">
        <f t="shared" si="155"/>
        <v>0.627807176673565</v>
      </c>
      <c r="F365" s="124">
        <f t="shared" si="155"/>
        <v>0.63273776169783746</v>
      </c>
      <c r="G365" s="124">
        <f t="shared" si="155"/>
        <v>0.6378524073715236</v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>
        <f t="shared" si="155"/>
        <v>0.66612485731562032</v>
      </c>
      <c r="M365" s="124">
        <f t="shared" si="155"/>
        <v>0.67223675707115194</v>
      </c>
      <c r="N365" s="124">
        <f t="shared" si="155"/>
        <v>0.67819243560648845</v>
      </c>
      <c r="O365" s="124">
        <f t="shared" si="155"/>
        <v>0.68389125531237838</v>
      </c>
      <c r="P365" s="124">
        <f t="shared" si="155"/>
        <v>0.6898574276077919</v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>
        <f t="shared" si="156"/>
        <v>0.77090254525777924</v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0.61634896372455439</v>
      </c>
      <c r="D366" s="111">
        <f t="shared" si="158"/>
        <v>0.6209344426551715</v>
      </c>
      <c r="E366" s="111">
        <f t="shared" si="158"/>
        <v>0.62574447020666046</v>
      </c>
      <c r="F366" s="111">
        <f t="shared" si="158"/>
        <v>0.6307190430280003</v>
      </c>
      <c r="G366" s="111">
        <f t="shared" si="158"/>
        <v>0.63589169292421188</v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>
        <f t="shared" si="158"/>
        <v>0.66436947947109692</v>
      </c>
      <c r="M366" s="111">
        <f t="shared" si="158"/>
        <v>0.67051811999530309</v>
      </c>
      <c r="N366" s="111">
        <f t="shared" si="158"/>
        <v>0.67650409692696889</v>
      </c>
      <c r="O366" s="111">
        <f t="shared" si="158"/>
        <v>0.68223251753103098</v>
      </c>
      <c r="P366" s="111">
        <f t="shared" si="158"/>
        <v>0.68822583284568428</v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>
        <f t="shared" si="159"/>
        <v>0.76958774360243387</v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>
        <f t="shared" si="162"/>
        <v>1</v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>
        <f t="shared" si="164"/>
        <v>2.837452639940377</v>
      </c>
      <c r="E368" s="124" t="str">
        <f t="shared" si="164"/>
        <v/>
      </c>
      <c r="F368" s="124">
        <f t="shared" si="164"/>
        <v>3.043243537497323</v>
      </c>
      <c r="G368" s="124">
        <f t="shared" si="164"/>
        <v>3.1471724961611001</v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>
        <f t="shared" si="164"/>
        <v>3.6894459408228721</v>
      </c>
      <c r="M368" s="124">
        <f t="shared" si="164"/>
        <v>3.8247993859994796</v>
      </c>
      <c r="N368" s="124">
        <f t="shared" si="164"/>
        <v>3.98846157363631</v>
      </c>
      <c r="O368" s="124">
        <f t="shared" si="164"/>
        <v>4.1839033540573913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>
        <f t="shared" si="167"/>
        <v>2.837452639940377</v>
      </c>
      <c r="E369" s="111" t="str">
        <f t="shared" si="167"/>
        <v/>
      </c>
      <c r="F369" s="111">
        <f t="shared" si="167"/>
        <v>3.043243537497323</v>
      </c>
      <c r="G369" s="111">
        <f t="shared" si="167"/>
        <v>3.1471724961611001</v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>
        <f t="shared" si="167"/>
        <v>3.6894459408228721</v>
      </c>
      <c r="M369" s="111">
        <f t="shared" si="167"/>
        <v>3.8247993859994796</v>
      </c>
      <c r="N369" s="111">
        <f t="shared" si="167"/>
        <v>3.98846157363631</v>
      </c>
      <c r="O369" s="111">
        <f t="shared" si="167"/>
        <v>4.1839033540573913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0.60700223040400614</v>
      </c>
      <c r="D370" s="124">
        <f t="shared" si="170"/>
        <v>0.61725989178362439</v>
      </c>
      <c r="E370" s="124">
        <f t="shared" si="170"/>
        <v>0.61717361630812539</v>
      </c>
      <c r="F370" s="124">
        <f t="shared" si="170"/>
        <v>0.62398540467763131</v>
      </c>
      <c r="G370" s="124">
        <f t="shared" si="170"/>
        <v>0.63358649224317587</v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>
        <f t="shared" si="170"/>
        <v>0.65898827265762649</v>
      </c>
      <c r="M370" s="124">
        <f t="shared" si="170"/>
        <v>0.6650190257217975</v>
      </c>
      <c r="N370" s="124">
        <f t="shared" si="170"/>
        <v>0.67216662438792185</v>
      </c>
      <c r="O370" s="124">
        <f t="shared" si="170"/>
        <v>0.67846750581223281</v>
      </c>
      <c r="P370" s="124">
        <f t="shared" si="170"/>
        <v>0.68481467987687628</v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>
        <f t="shared" si="171"/>
        <v>0.77404402946973361</v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0.60700223040400614</v>
      </c>
      <c r="D371" s="111">
        <f t="shared" si="173"/>
        <v>0.61196637745103788</v>
      </c>
      <c r="E371" s="111">
        <f t="shared" si="173"/>
        <v>0.61717361630812539</v>
      </c>
      <c r="F371" s="111">
        <f t="shared" si="173"/>
        <v>0.622558988557121</v>
      </c>
      <c r="G371" s="111">
        <f t="shared" si="173"/>
        <v>0.62815879505413896</v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>
        <f t="shared" si="173"/>
        <v>0.65898827265762649</v>
      </c>
      <c r="M371" s="111">
        <f t="shared" si="173"/>
        <v>0.66564466693254054</v>
      </c>
      <c r="N371" s="111">
        <f t="shared" si="173"/>
        <v>0.67212496488146845</v>
      </c>
      <c r="O371" s="111">
        <f t="shared" si="173"/>
        <v>0.67832643754246802</v>
      </c>
      <c r="P371" s="111">
        <f t="shared" si="173"/>
        <v>0.68481467987687628</v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>
        <f t="shared" si="174"/>
        <v>0.77289544420603129</v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>
        <f t="shared" si="188"/>
        <v>0.63749396591836904</v>
      </c>
      <c r="E376" s="112" t="str">
        <f t="shared" si="188"/>
        <v/>
      </c>
      <c r="F376" s="112">
        <f t="shared" si="188"/>
        <v>0.6413630789489061</v>
      </c>
      <c r="G376" s="112">
        <f t="shared" si="188"/>
        <v>0.64343462096126791</v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>
        <f t="shared" si="188"/>
        <v>0.66288191810336716</v>
      </c>
      <c r="N376" s="112">
        <f t="shared" si="188"/>
        <v>0.67266009297187057</v>
      </c>
      <c r="O376" s="112">
        <f t="shared" si="188"/>
        <v>0.68746989582750462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>
        <f t="shared" si="189"/>
        <v>0.77782718217492852</v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0.71965486460575967</v>
      </c>
      <c r="D380" s="124">
        <f t="shared" si="200"/>
        <v>0.73133012180842383</v>
      </c>
      <c r="E380" s="124">
        <f t="shared" si="200"/>
        <v>0.71085870585093802</v>
      </c>
      <c r="F380" s="124">
        <f t="shared" si="200"/>
        <v>0.70636086496629646</v>
      </c>
      <c r="G380" s="124">
        <f t="shared" si="200"/>
        <v>0.70148893016459102</v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>
        <f t="shared" si="200"/>
        <v>0.62250939128942973</v>
      </c>
      <c r="M380" s="124">
        <f t="shared" si="200"/>
        <v>0.68202942002577727</v>
      </c>
      <c r="N380" s="124">
        <f t="shared" si="200"/>
        <v>0.69116577877058127</v>
      </c>
      <c r="O380" s="124">
        <f t="shared" si="200"/>
        <v>0.66390285471875965</v>
      </c>
      <c r="P380" s="124">
        <f t="shared" si="200"/>
        <v>0.5840379975659824</v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>
        <f t="shared" si="201"/>
        <v>0.84557646475103743</v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>
        <f t="shared" si="203"/>
        <v>0.5809341703287535</v>
      </c>
      <c r="E381" s="111">
        <f t="shared" si="203"/>
        <v>0.5813190006805633</v>
      </c>
      <c r="F381" s="111">
        <f t="shared" si="203"/>
        <v>0.58170308036189289</v>
      </c>
      <c r="G381" s="111">
        <f t="shared" si="203"/>
        <v>0.58208209033859448</v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>
        <f t="shared" si="203"/>
        <v>0.58386011091119128</v>
      </c>
      <c r="M381" s="111">
        <f t="shared" si="203"/>
        <v>0.5840379975659824</v>
      </c>
      <c r="N381" s="111">
        <f t="shared" si="203"/>
        <v>0.5840379975659824</v>
      </c>
      <c r="O381" s="111">
        <f t="shared" si="203"/>
        <v>0.5840379975659824</v>
      </c>
      <c r="P381" s="111">
        <f t="shared" si="203"/>
        <v>0.5840379975659824</v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0.57271843027508751</v>
      </c>
      <c r="D382" s="111" t="str">
        <f t="shared" si="206"/>
        <v/>
      </c>
      <c r="E382" s="111">
        <f t="shared" si="206"/>
        <v>0.57463848616446722</v>
      </c>
      <c r="F382" s="111">
        <f t="shared" si="206"/>
        <v>0.57558983699150512</v>
      </c>
      <c r="G382" s="111">
        <f t="shared" si="206"/>
        <v>0.57652863035214963</v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>
        <f t="shared" si="206"/>
        <v>0.58093271998369267</v>
      </c>
      <c r="M382" s="111">
        <f t="shared" si="206"/>
        <v>0.58137333849172912</v>
      </c>
      <c r="N382" s="111">
        <f t="shared" si="206"/>
        <v>0.58137333849172912</v>
      </c>
      <c r="O382" s="111">
        <f t="shared" si="206"/>
        <v>0.58137333849172912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0.74041652785552181</v>
      </c>
      <c r="D383" s="45">
        <f t="shared" si="209"/>
        <v>0.74199387052826637</v>
      </c>
      <c r="E383" s="45">
        <f t="shared" si="209"/>
        <v>0.74362953950985922</v>
      </c>
      <c r="F383" s="45">
        <f t="shared" si="209"/>
        <v>0.74527316207902239</v>
      </c>
      <c r="G383" s="45">
        <f t="shared" si="209"/>
        <v>0.74697049974793694</v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>
        <f t="shared" si="209"/>
        <v>0.75669715009638405</v>
      </c>
      <c r="M383" s="45">
        <f t="shared" si="209"/>
        <v>0.75970480881934366</v>
      </c>
      <c r="N383" s="45">
        <f t="shared" si="209"/>
        <v>0.76369141829757148</v>
      </c>
      <c r="O383" s="45">
        <f t="shared" si="209"/>
        <v>0.76909936332693141</v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>
        <f t="shared" si="210"/>
        <v>0.84557646475103743</v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6.5024717040101696E-2</v>
      </c>
      <c r="D385" s="117">
        <f t="shared" si="212"/>
        <v>2.2307806503403249</v>
      </c>
      <c r="E385" s="117">
        <f t="shared" si="212"/>
        <v>0.50944885723230915</v>
      </c>
      <c r="F385" s="117">
        <f t="shared" si="212"/>
        <v>2.8375215420981941</v>
      </c>
      <c r="G385" s="117">
        <f t="shared" si="212"/>
        <v>1.7633944477954873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0.39915946879046743</v>
      </c>
      <c r="M385" s="117">
        <f t="shared" si="212"/>
        <v>2.811848279965997</v>
      </c>
      <c r="N385" s="117">
        <f t="shared" si="212"/>
        <v>1.9099009990835503</v>
      </c>
      <c r="O385" s="117">
        <f t="shared" si="212"/>
        <v>1.1814927359229583</v>
      </c>
      <c r="P385" s="117">
        <f t="shared" si="212"/>
        <v>5.5678042703883913E-3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1.3469605767853599E-2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5.7628635312674439E-2</v>
      </c>
      <c r="D386" s="122">
        <f t="shared" si="215"/>
        <v>2.0216302114752942</v>
      </c>
      <c r="E386" s="122">
        <f t="shared" si="215"/>
        <v>0.4484538581656306</v>
      </c>
      <c r="F386" s="122">
        <f t="shared" si="215"/>
        <v>2.5146071903831326</v>
      </c>
      <c r="G386" s="122">
        <f t="shared" si="215"/>
        <v>1.608559253397204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0.34416354253681219</v>
      </c>
      <c r="M386" s="122">
        <f t="shared" si="215"/>
        <v>2.527677927859993</v>
      </c>
      <c r="N386" s="122">
        <f t="shared" si="215"/>
        <v>1.6764998583063324</v>
      </c>
      <c r="O386" s="122">
        <f t="shared" si="215"/>
        <v>1.0202927997135827</v>
      </c>
      <c r="P386" s="122">
        <f t="shared" si="215"/>
        <v>4.6614673148903185E-3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1.2018415119327436E-2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5.7628635312674439E-2</v>
      </c>
      <c r="D387" s="98">
        <v>2.0216302114752942</v>
      </c>
      <c r="E387" s="98">
        <v>0.4484538581656306</v>
      </c>
      <c r="F387" s="98">
        <v>2.5146071903831326</v>
      </c>
      <c r="G387" s="98">
        <v>1.608559253397204</v>
      </c>
      <c r="H387" s="98">
        <v>0</v>
      </c>
      <c r="I387" s="98">
        <v>0</v>
      </c>
      <c r="J387" s="98">
        <v>0</v>
      </c>
      <c r="K387" s="98">
        <v>0</v>
      </c>
      <c r="L387" s="98">
        <v>0.34416354253681219</v>
      </c>
      <c r="M387" s="98">
        <v>2.527677927859993</v>
      </c>
      <c r="N387" s="98">
        <v>1.6764998583063324</v>
      </c>
      <c r="O387" s="98">
        <v>1.0202927997135827</v>
      </c>
      <c r="P387" s="98">
        <v>4.6614673148903185E-3</v>
      </c>
      <c r="Q387" s="98">
        <v>0</v>
      </c>
      <c r="R387" s="98">
        <v>0</v>
      </c>
      <c r="S387" s="98">
        <v>0</v>
      </c>
      <c r="T387" s="98">
        <v>0</v>
      </c>
      <c r="U387" s="98">
        <v>1.2018415119327436E-2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7.0305563344043101E-3</v>
      </c>
      <c r="D391" s="122">
        <v>0.20120768412938186</v>
      </c>
      <c r="E391" s="122">
        <v>5.5665307352366598E-2</v>
      </c>
      <c r="F391" s="122">
        <v>0.29546632860749455</v>
      </c>
      <c r="G391" s="122">
        <v>0.13294636734669268</v>
      </c>
      <c r="H391" s="122">
        <v>0</v>
      </c>
      <c r="I391" s="122">
        <v>0</v>
      </c>
      <c r="J391" s="122">
        <v>0</v>
      </c>
      <c r="K391" s="122">
        <v>0</v>
      </c>
      <c r="L391" s="122">
        <v>3.7976994588858691E-2</v>
      </c>
      <c r="M391" s="122">
        <v>0.22908710057035173</v>
      </c>
      <c r="N391" s="122">
        <v>0.1953904391075944</v>
      </c>
      <c r="O391" s="122">
        <v>0.12893433932507811</v>
      </c>
      <c r="P391" s="122">
        <v>5.6571765304725438E-4</v>
      </c>
      <c r="Q391" s="122">
        <v>0</v>
      </c>
      <c r="R391" s="122">
        <v>0</v>
      </c>
      <c r="S391" s="122">
        <v>0</v>
      </c>
      <c r="T391" s="122">
        <v>0</v>
      </c>
      <c r="U391" s="122">
        <v>1.451190648526164E-3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7.0305563344043101E-3</v>
      </c>
      <c r="D392" s="98">
        <v>0.20120768412938186</v>
      </c>
      <c r="E392" s="98">
        <v>5.5665307352366598E-2</v>
      </c>
      <c r="F392" s="98">
        <v>0.29546632860749455</v>
      </c>
      <c r="G392" s="98">
        <v>0.13294636734669268</v>
      </c>
      <c r="H392" s="98">
        <v>0</v>
      </c>
      <c r="I392" s="98">
        <v>0</v>
      </c>
      <c r="J392" s="98">
        <v>0</v>
      </c>
      <c r="K392" s="98">
        <v>0</v>
      </c>
      <c r="L392" s="98">
        <v>3.7976994588858691E-2</v>
      </c>
      <c r="M392" s="98">
        <v>0.22908710057035173</v>
      </c>
      <c r="N392" s="98">
        <v>0.1953904391075944</v>
      </c>
      <c r="O392" s="98">
        <v>0.12893433932507811</v>
      </c>
      <c r="P392" s="98">
        <v>5.6571765304725438E-4</v>
      </c>
      <c r="Q392" s="98">
        <v>0</v>
      </c>
      <c r="R392" s="98">
        <v>0</v>
      </c>
      <c r="S392" s="98">
        <v>0</v>
      </c>
      <c r="T392" s="98">
        <v>0</v>
      </c>
      <c r="U392" s="98">
        <v>1.451190648526164E-3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3.6552539302293658E-4</v>
      </c>
      <c r="D401" s="122">
        <v>7.9427547356490085E-3</v>
      </c>
      <c r="E401" s="122">
        <v>5.3296917143119517E-3</v>
      </c>
      <c r="F401" s="122">
        <v>2.7448023107566867E-2</v>
      </c>
      <c r="G401" s="122">
        <v>2.1888827051590613E-2</v>
      </c>
      <c r="H401" s="122">
        <v>0</v>
      </c>
      <c r="I401" s="122">
        <v>0</v>
      </c>
      <c r="J401" s="122">
        <v>0</v>
      </c>
      <c r="K401" s="122">
        <v>0</v>
      </c>
      <c r="L401" s="122">
        <v>1.7018931664796583E-2</v>
      </c>
      <c r="M401" s="122">
        <v>5.5083251535652245E-2</v>
      </c>
      <c r="N401" s="122">
        <v>3.8010701669623483E-2</v>
      </c>
      <c r="O401" s="122">
        <v>3.2265596884297441E-2</v>
      </c>
      <c r="P401" s="122">
        <v>3.4061930245081831E-4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7.9427547356490085E-3</v>
      </c>
      <c r="E402" s="98">
        <v>2.6550856321727496E-3</v>
      </c>
      <c r="F402" s="98">
        <v>1.632566484035906E-2</v>
      </c>
      <c r="G402" s="98">
        <v>1.564326675971155E-2</v>
      </c>
      <c r="H402" s="98">
        <v>0</v>
      </c>
      <c r="I402" s="98">
        <v>0</v>
      </c>
      <c r="J402" s="98">
        <v>0</v>
      </c>
      <c r="K402" s="98">
        <v>0</v>
      </c>
      <c r="L402" s="98">
        <v>1.6109600446226387E-2</v>
      </c>
      <c r="M402" s="98">
        <v>4.4858303028051029E-2</v>
      </c>
      <c r="N402" s="98">
        <v>3.4152846219993163E-2</v>
      </c>
      <c r="O402" s="98">
        <v>2.8795325607153085E-2</v>
      </c>
      <c r="P402" s="98">
        <v>3.4061930245081831E-4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3.6552539302293658E-4</v>
      </c>
      <c r="D403" s="98">
        <v>0</v>
      </c>
      <c r="E403" s="98">
        <v>2.6746060821392021E-3</v>
      </c>
      <c r="F403" s="98">
        <v>1.1122358267207809E-2</v>
      </c>
      <c r="G403" s="98">
        <v>6.2455602918790615E-3</v>
      </c>
      <c r="H403" s="98">
        <v>0</v>
      </c>
      <c r="I403" s="98">
        <v>0</v>
      </c>
      <c r="J403" s="98">
        <v>0</v>
      </c>
      <c r="K403" s="98">
        <v>0</v>
      </c>
      <c r="L403" s="98">
        <v>9.0933121857019556E-4</v>
      </c>
      <c r="M403" s="98">
        <v>1.0224948507601219E-2</v>
      </c>
      <c r="N403" s="98">
        <v>3.8578554496303207E-3</v>
      </c>
      <c r="O403" s="98">
        <v>3.4702712771443544E-3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16364.152660475742</v>
      </c>
      <c r="D406" s="117">
        <f t="shared" si="219"/>
        <v>19165.088310693674</v>
      </c>
      <c r="E406" s="117">
        <f t="shared" si="219"/>
        <v>14217.883182441419</v>
      </c>
      <c r="F406" s="117">
        <f t="shared" si="219"/>
        <v>19805.677168825965</v>
      </c>
      <c r="G406" s="117">
        <f t="shared" si="219"/>
        <v>18184.885584870743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14722.583911618993</v>
      </c>
      <c r="M406" s="117">
        <f t="shared" si="219"/>
        <v>16952.568812700461</v>
      </c>
      <c r="N406" s="117">
        <f t="shared" si="219"/>
        <v>15478.962647922535</v>
      </c>
      <c r="O406" s="117">
        <f t="shared" si="219"/>
        <v>15996.872984536743</v>
      </c>
      <c r="P406" s="117">
        <f t="shared" si="219"/>
        <v>15656.166699055153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10942.818116587832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13627.900292082892</v>
      </c>
      <c r="D407" s="122">
        <f t="shared" si="222"/>
        <v>16188.346970657964</v>
      </c>
      <c r="E407" s="122">
        <f t="shared" si="222"/>
        <v>11843.120686051951</v>
      </c>
      <c r="F407" s="122">
        <f t="shared" si="222"/>
        <v>16738.978235710914</v>
      </c>
      <c r="G407" s="122">
        <f t="shared" si="222"/>
        <v>15346.029002325526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12527.032805804887</v>
      </c>
      <c r="M407" s="122">
        <f t="shared" si="222"/>
        <v>14476.318896784172</v>
      </c>
      <c r="N407" s="122">
        <f t="shared" si="222"/>
        <v>13061.958958394043</v>
      </c>
      <c r="O407" s="122">
        <f t="shared" si="222"/>
        <v>13480.514088435026</v>
      </c>
      <c r="P407" s="122">
        <f t="shared" si="222"/>
        <v>13118.804026947364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8892.1727885281889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13550.65511636166</v>
      </c>
      <c r="D408" s="98">
        <v>16097.906546312457</v>
      </c>
      <c r="E408" s="98">
        <v>11777.847417702544</v>
      </c>
      <c r="F408" s="98">
        <v>16647.472602288854</v>
      </c>
      <c r="G408" s="98">
        <v>15263.391006462769</v>
      </c>
      <c r="H408" s="98">
        <v>0</v>
      </c>
      <c r="I408" s="98">
        <v>0</v>
      </c>
      <c r="J408" s="98">
        <v>0</v>
      </c>
      <c r="K408" s="98">
        <v>0</v>
      </c>
      <c r="L408" s="98">
        <v>12461.5152962224</v>
      </c>
      <c r="M408" s="98">
        <v>14400.807799246821</v>
      </c>
      <c r="N408" s="98">
        <v>12993.788047015374</v>
      </c>
      <c r="O408" s="98">
        <v>13410.146164515507</v>
      </c>
      <c r="P408" s="98">
        <v>13050.149936293057</v>
      </c>
      <c r="Q408" s="98">
        <v>0</v>
      </c>
      <c r="R408" s="98">
        <v>0</v>
      </c>
      <c r="S408" s="98">
        <v>0</v>
      </c>
      <c r="T408" s="98">
        <v>0</v>
      </c>
      <c r="U408" s="98">
        <v>8841.4313753552651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77.245175721231547</v>
      </c>
      <c r="D409" s="98">
        <v>90.440424345506258</v>
      </c>
      <c r="E409" s="98">
        <v>65.273268349406706</v>
      </c>
      <c r="F409" s="98">
        <v>91.50563342206118</v>
      </c>
      <c r="G409" s="98">
        <v>82.637995862757236</v>
      </c>
      <c r="H409" s="98">
        <v>0</v>
      </c>
      <c r="I409" s="98">
        <v>0</v>
      </c>
      <c r="J409" s="98">
        <v>0</v>
      </c>
      <c r="K409" s="98">
        <v>0</v>
      </c>
      <c r="L409" s="98">
        <v>65.517509582487705</v>
      </c>
      <c r="M409" s="98">
        <v>75.511097537351972</v>
      </c>
      <c r="N409" s="98">
        <v>68.170911378670098</v>
      </c>
      <c r="O409" s="98">
        <v>70.367923919518091</v>
      </c>
      <c r="P409" s="98">
        <v>68.654090654307126</v>
      </c>
      <c r="Q409" s="98">
        <v>0</v>
      </c>
      <c r="R409" s="98">
        <v>0</v>
      </c>
      <c r="S409" s="98">
        <v>0</v>
      </c>
      <c r="T409" s="98">
        <v>0</v>
      </c>
      <c r="U409" s="98">
        <v>50.741413172923316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0.15716874887183627</v>
      </c>
      <c r="E410" s="122">
        <f t="shared" si="225"/>
        <v>0</v>
      </c>
      <c r="F410" s="122">
        <f t="shared" si="225"/>
        <v>0.35359091550251687</v>
      </c>
      <c r="G410" s="122">
        <f t="shared" si="225"/>
        <v>0.49161700000768332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1.0778731644747457</v>
      </c>
      <c r="M410" s="122">
        <f t="shared" si="225"/>
        <v>0.11228878555670577</v>
      </c>
      <c r="N410" s="122">
        <f t="shared" si="225"/>
        <v>0.48706142552358167</v>
      </c>
      <c r="O410" s="122">
        <f t="shared" si="225"/>
        <v>0.76889211952381642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0.15716874887183627</v>
      </c>
      <c r="E411" s="98">
        <f>RES_hhdet_in_fech!E8</f>
        <v>0</v>
      </c>
      <c r="F411" s="98">
        <f>RES_hhdet_in_fech!F8</f>
        <v>0.35359091550251687</v>
      </c>
      <c r="G411" s="98">
        <f>RES_hhdet_in_fech!G8</f>
        <v>0.49161700000768332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1.0778731644747457</v>
      </c>
      <c r="M411" s="98">
        <f>RES_hhdet_in_fech!M8</f>
        <v>0.11228878555670577</v>
      </c>
      <c r="N411" s="98">
        <f>RES_hhdet_in_fech!N8</f>
        <v>0.48706142552358167</v>
      </c>
      <c r="O411" s="98">
        <f>RES_hhdet_in_fech!O8</f>
        <v>0.76889211952381642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1653.1476695008935</v>
      </c>
      <c r="D412" s="122">
        <v>2021.3368721699264</v>
      </c>
      <c r="E412" s="122">
        <v>1461.9508440343166</v>
      </c>
      <c r="F412" s="122">
        <v>2116.6391719208441</v>
      </c>
      <c r="G412" s="122">
        <v>1956.7774074976317</v>
      </c>
      <c r="H412" s="122">
        <v>0</v>
      </c>
      <c r="I412" s="122">
        <v>0</v>
      </c>
      <c r="J412" s="122">
        <v>0</v>
      </c>
      <c r="K412" s="122">
        <v>0</v>
      </c>
      <c r="L412" s="122">
        <v>1375.0756267944864</v>
      </c>
      <c r="M412" s="122">
        <v>1687.255158705444</v>
      </c>
      <c r="N412" s="122">
        <v>1642.2293364996729</v>
      </c>
      <c r="O412" s="122">
        <v>1721.1945116571226</v>
      </c>
      <c r="P412" s="122">
        <v>1583.7717386307995</v>
      </c>
      <c r="Q412" s="122">
        <v>0</v>
      </c>
      <c r="R412" s="122">
        <v>0</v>
      </c>
      <c r="S412" s="122">
        <v>0</v>
      </c>
      <c r="T412" s="122">
        <v>0</v>
      </c>
      <c r="U412" s="122">
        <v>1391.7011079678894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1653.1476695008935</v>
      </c>
      <c r="D413" s="98">
        <v>2091.0850359717133</v>
      </c>
      <c r="E413" s="98">
        <v>1461.9508440343166</v>
      </c>
      <c r="F413" s="98">
        <v>2156.1881965695679</v>
      </c>
      <c r="G413" s="98">
        <v>2138.1512821107735</v>
      </c>
      <c r="H413" s="98">
        <v>0</v>
      </c>
      <c r="I413" s="98">
        <v>0</v>
      </c>
      <c r="J413" s="98">
        <v>0</v>
      </c>
      <c r="K413" s="98">
        <v>0</v>
      </c>
      <c r="L413" s="98">
        <v>1375.0756267944864</v>
      </c>
      <c r="M413" s="98">
        <v>1771.5549660778115</v>
      </c>
      <c r="N413" s="98">
        <v>1657.0750143129444</v>
      </c>
      <c r="O413" s="98">
        <v>1727.2285773180333</v>
      </c>
      <c r="P413" s="98">
        <v>1583.7717386307995</v>
      </c>
      <c r="Q413" s="98">
        <v>0</v>
      </c>
      <c r="R413" s="98">
        <v>0</v>
      </c>
      <c r="S413" s="98">
        <v>0</v>
      </c>
      <c r="T413" s="98">
        <v>0</v>
      </c>
      <c r="U413" s="98">
        <v>1423.4381049536585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1792.7645763375633</v>
      </c>
      <c r="E418" s="101">
        <v>0</v>
      </c>
      <c r="F418" s="101">
        <v>1730.047455979568</v>
      </c>
      <c r="G418" s="101">
        <v>1695.7759781762813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1451.3463954385852</v>
      </c>
      <c r="N418" s="101">
        <v>1484.6735945459184</v>
      </c>
      <c r="O418" s="101">
        <v>1407.4230972897724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1296.490117010582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1083.1046988919572</v>
      </c>
      <c r="D422" s="122">
        <v>955.24729911691384</v>
      </c>
      <c r="E422" s="122">
        <v>912.81165235515255</v>
      </c>
      <c r="F422" s="122">
        <v>949.70617027870287</v>
      </c>
      <c r="G422" s="122">
        <v>881.58755804757777</v>
      </c>
      <c r="H422" s="122">
        <v>0</v>
      </c>
      <c r="I422" s="122">
        <v>0</v>
      </c>
      <c r="J422" s="122">
        <v>0</v>
      </c>
      <c r="K422" s="122">
        <v>0</v>
      </c>
      <c r="L422" s="122">
        <v>819.39760585514387</v>
      </c>
      <c r="M422" s="122">
        <v>788.88246842528702</v>
      </c>
      <c r="N422" s="122">
        <v>774.28729160329613</v>
      </c>
      <c r="O422" s="122">
        <v>794.39549232507113</v>
      </c>
      <c r="P422" s="122">
        <v>953.59093347698899</v>
      </c>
      <c r="Q422" s="122">
        <v>0</v>
      </c>
      <c r="R422" s="122">
        <v>0</v>
      </c>
      <c r="S422" s="122">
        <v>0</v>
      </c>
      <c r="T422" s="122">
        <v>0</v>
      </c>
      <c r="U422" s="122">
        <v>658.94422009175389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1247.3682424100866</v>
      </c>
      <c r="E423" s="98">
        <v>932.65383911228957</v>
      </c>
      <c r="F423" s="98">
        <v>1411.6023165482907</v>
      </c>
      <c r="G423" s="98">
        <v>1203.5411628623028</v>
      </c>
      <c r="H423" s="98">
        <v>0</v>
      </c>
      <c r="I423" s="98">
        <v>0</v>
      </c>
      <c r="J423" s="98">
        <v>0</v>
      </c>
      <c r="K423" s="98">
        <v>0</v>
      </c>
      <c r="L423" s="98">
        <v>847.43347672853145</v>
      </c>
      <c r="M423" s="98">
        <v>1061.2605755988088</v>
      </c>
      <c r="N423" s="98">
        <v>1024.6574737885167</v>
      </c>
      <c r="O423" s="98">
        <v>1015.6391961022171</v>
      </c>
      <c r="P423" s="98">
        <v>953.59093347698899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1609.1098477854223</v>
      </c>
      <c r="D424" s="98">
        <v>0</v>
      </c>
      <c r="E424" s="98">
        <v>1177.4106718344788</v>
      </c>
      <c r="F424" s="98">
        <v>1255.4528681024337</v>
      </c>
      <c r="G424" s="98">
        <v>1018.3000873717757</v>
      </c>
      <c r="H424" s="98">
        <v>0</v>
      </c>
      <c r="I424" s="98">
        <v>0</v>
      </c>
      <c r="J424" s="98">
        <v>0</v>
      </c>
      <c r="K424" s="98">
        <v>0</v>
      </c>
      <c r="L424" s="98">
        <v>1000.7607177432157</v>
      </c>
      <c r="M424" s="98">
        <v>978.52390075576079</v>
      </c>
      <c r="N424" s="98">
        <v>771.95397909969734</v>
      </c>
      <c r="O424" s="98">
        <v>727.46528084764122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1035.2860489925513</v>
      </c>
      <c r="D425" s="33">
        <v>939.64440006861389</v>
      </c>
      <c r="E425" s="33">
        <v>881.297858098407</v>
      </c>
      <c r="F425" s="33">
        <v>874.03292782181745</v>
      </c>
      <c r="G425" s="33">
        <v>815.47094080224656</v>
      </c>
      <c r="H425" s="33">
        <v>0</v>
      </c>
      <c r="I425" s="33">
        <v>0</v>
      </c>
      <c r="J425" s="33">
        <v>0</v>
      </c>
      <c r="K425" s="33">
        <v>0</v>
      </c>
      <c r="L425" s="33">
        <v>708.82992566305199</v>
      </c>
      <c r="M425" s="33">
        <v>663.53239930357734</v>
      </c>
      <c r="N425" s="33">
        <v>679.45833622310681</v>
      </c>
      <c r="O425" s="33">
        <v>650.88908020570966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658.94422009175389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10212.103302488753</v>
      </c>
      <c r="D427" s="117">
        <f t="shared" si="226"/>
        <v>12032.922315070671</v>
      </c>
      <c r="E427" s="117">
        <f t="shared" si="226"/>
        <v>8986.3537600707841</v>
      </c>
      <c r="F427" s="117">
        <f t="shared" si="226"/>
        <v>12584.04690739051</v>
      </c>
      <c r="G427" s="117">
        <f t="shared" si="226"/>
        <v>11648.260392885953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9764.7861120460711</v>
      </c>
      <c r="M427" s="117">
        <f t="shared" si="226"/>
        <v>11392.040985775051</v>
      </c>
      <c r="N427" s="117">
        <f t="shared" si="226"/>
        <v>10499.47701404391</v>
      </c>
      <c r="O427" s="117">
        <f t="shared" si="226"/>
        <v>10917.598654985857</v>
      </c>
      <c r="P427" s="117">
        <f t="shared" si="226"/>
        <v>10691.627874794121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8489.4242930706168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8429.1774144795727</v>
      </c>
      <c r="D428" s="122">
        <f t="shared" si="229"/>
        <v>10086.185053595069</v>
      </c>
      <c r="E428" s="122">
        <f t="shared" si="229"/>
        <v>7435.1961609145683</v>
      </c>
      <c r="F428" s="122">
        <f t="shared" si="229"/>
        <v>10591.38362197254</v>
      </c>
      <c r="G428" s="122">
        <f t="shared" si="229"/>
        <v>9788.5015427265553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8344.5679403548766</v>
      </c>
      <c r="M428" s="122">
        <f t="shared" si="229"/>
        <v>9731.5136695020265</v>
      </c>
      <c r="N428" s="122">
        <f t="shared" si="229"/>
        <v>8858.5217597852497</v>
      </c>
      <c r="O428" s="122">
        <f t="shared" si="229"/>
        <v>9219.2057021960318</v>
      </c>
      <c r="P428" s="122">
        <f t="shared" si="229"/>
        <v>9050.1043993206495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6854.9986355483443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8351.9322387583416</v>
      </c>
      <c r="D429" s="98">
        <v>9995.7446292495624</v>
      </c>
      <c r="E429" s="98">
        <v>7369.9228925651614</v>
      </c>
      <c r="F429" s="98">
        <v>10499.877988550479</v>
      </c>
      <c r="G429" s="98">
        <v>9705.8635468637985</v>
      </c>
      <c r="H429" s="98">
        <v>0</v>
      </c>
      <c r="I429" s="98">
        <v>0</v>
      </c>
      <c r="J429" s="98">
        <v>0</v>
      </c>
      <c r="K429" s="98">
        <v>0</v>
      </c>
      <c r="L429" s="98">
        <v>8279.0504307723895</v>
      </c>
      <c r="M429" s="98">
        <v>9656.0025719646746</v>
      </c>
      <c r="N429" s="98">
        <v>8790.3508484065787</v>
      </c>
      <c r="O429" s="98">
        <v>9148.8377782765128</v>
      </c>
      <c r="P429" s="98">
        <v>8981.4503086663426</v>
      </c>
      <c r="Q429" s="98">
        <v>0</v>
      </c>
      <c r="R429" s="98">
        <v>0</v>
      </c>
      <c r="S429" s="98">
        <v>0</v>
      </c>
      <c r="T429" s="98">
        <v>0</v>
      </c>
      <c r="U429" s="98">
        <v>6804.2572223754214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77.245175721231547</v>
      </c>
      <c r="D430" s="98">
        <v>90.440424345506258</v>
      </c>
      <c r="E430" s="98">
        <v>65.273268349406706</v>
      </c>
      <c r="F430" s="98">
        <v>91.50563342206118</v>
      </c>
      <c r="G430" s="98">
        <v>82.637995862757236</v>
      </c>
      <c r="H430" s="98">
        <v>0</v>
      </c>
      <c r="I430" s="98">
        <v>0</v>
      </c>
      <c r="J430" s="98">
        <v>0</v>
      </c>
      <c r="K430" s="98">
        <v>0</v>
      </c>
      <c r="L430" s="98">
        <v>65.517509582487705</v>
      </c>
      <c r="M430" s="98">
        <v>75.511097537351972</v>
      </c>
      <c r="N430" s="98">
        <v>68.170911378670098</v>
      </c>
      <c r="O430" s="98">
        <v>70.367923919518091</v>
      </c>
      <c r="P430" s="98">
        <v>68.654090654307126</v>
      </c>
      <c r="Q430" s="98">
        <v>0</v>
      </c>
      <c r="R430" s="98">
        <v>0</v>
      </c>
      <c r="S430" s="98">
        <v>0</v>
      </c>
      <c r="T430" s="98">
        <v>0</v>
      </c>
      <c r="U430" s="98">
        <v>50.741413172923316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0.44595888140251794</v>
      </c>
      <c r="E431" s="122">
        <f t="shared" si="232"/>
        <v>0</v>
      </c>
      <c r="F431" s="122">
        <f t="shared" si="232"/>
        <v>1.0760632685207965</v>
      </c>
      <c r="G431" s="122">
        <f t="shared" si="232"/>
        <v>1.5472035010694123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3.9767547713932547</v>
      </c>
      <c r="M431" s="122">
        <f t="shared" si="232"/>
        <v>0.42948207805191541</v>
      </c>
      <c r="N431" s="122">
        <f t="shared" si="232"/>
        <v>1.9426257797013291</v>
      </c>
      <c r="O431" s="122">
        <f t="shared" si="232"/>
        <v>3.2169703177839923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0.44595888140251794</v>
      </c>
      <c r="E432" s="98">
        <f>RES_hhdet_in_tesh!E8</f>
        <v>0</v>
      </c>
      <c r="F432" s="98">
        <f>RES_hhdet_in_tesh!F8</f>
        <v>1.0760632685207965</v>
      </c>
      <c r="G432" s="98">
        <f>RES_hhdet_in_tesh!G8</f>
        <v>1.5472035010694123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3.9767547713932547</v>
      </c>
      <c r="M432" s="98">
        <f>RES_hhdet_in_tesh!M8</f>
        <v>0.42948207805191541</v>
      </c>
      <c r="N432" s="98">
        <f>RES_hhdet_in_tesh!N8</f>
        <v>1.9426257797013291</v>
      </c>
      <c r="O432" s="98">
        <f>RES_hhdet_in_tesh!O8</f>
        <v>3.2169703177839923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1003.4643225742271</v>
      </c>
      <c r="D433" s="122">
        <v>1247.6901789738586</v>
      </c>
      <c r="E433" s="122">
        <v>902.27748927737548</v>
      </c>
      <c r="F433" s="122">
        <v>1320.7519502475543</v>
      </c>
      <c r="G433" s="122">
        <v>1239.7877337171203</v>
      </c>
      <c r="H433" s="122">
        <v>0</v>
      </c>
      <c r="I433" s="122">
        <v>0</v>
      </c>
      <c r="J433" s="122">
        <v>0</v>
      </c>
      <c r="K433" s="122">
        <v>0</v>
      </c>
      <c r="L433" s="122">
        <v>906.15871207490159</v>
      </c>
      <c r="M433" s="122">
        <v>1122.0567817863709</v>
      </c>
      <c r="N433" s="122">
        <v>1103.8517495858018</v>
      </c>
      <c r="O433" s="122">
        <v>1167.7745473417122</v>
      </c>
      <c r="P433" s="122">
        <v>1084.5901361884946</v>
      </c>
      <c r="Q433" s="122">
        <v>0</v>
      </c>
      <c r="R433" s="122">
        <v>0</v>
      </c>
      <c r="S433" s="122">
        <v>0</v>
      </c>
      <c r="T433" s="122">
        <v>0</v>
      </c>
      <c r="U433" s="122">
        <v>1077.2379334289578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1003.4643225742271</v>
      </c>
      <c r="D434" s="98">
        <v>1279.6737344056828</v>
      </c>
      <c r="E434" s="98">
        <v>902.27748927737548</v>
      </c>
      <c r="F434" s="98">
        <v>1342.3543427951531</v>
      </c>
      <c r="G434" s="98">
        <v>1343.0985330141659</v>
      </c>
      <c r="H434" s="98">
        <v>0</v>
      </c>
      <c r="I434" s="98">
        <v>0</v>
      </c>
      <c r="J434" s="98">
        <v>0</v>
      </c>
      <c r="K434" s="98">
        <v>0</v>
      </c>
      <c r="L434" s="98">
        <v>906.15871207490159</v>
      </c>
      <c r="M434" s="98">
        <v>1179.2261153475531</v>
      </c>
      <c r="N434" s="98">
        <v>1113.7614858010465</v>
      </c>
      <c r="O434" s="98">
        <v>1171.6248076736867</v>
      </c>
      <c r="P434" s="98">
        <v>1084.5901361884946</v>
      </c>
      <c r="Q434" s="98">
        <v>0</v>
      </c>
      <c r="R434" s="98">
        <v>0</v>
      </c>
      <c r="S434" s="98">
        <v>0</v>
      </c>
      <c r="T434" s="98">
        <v>0</v>
      </c>
      <c r="U434" s="98">
        <v>1100.1688264279489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1142.8765997273977</v>
      </c>
      <c r="E439" s="101">
        <v>0</v>
      </c>
      <c r="F439" s="101">
        <v>1109.5885630947778</v>
      </c>
      <c r="G439" s="101">
        <v>1091.1209737530787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962.07128244073738</v>
      </c>
      <c r="N439" s="101">
        <v>998.68067814013898</v>
      </c>
      <c r="O439" s="101">
        <v>967.56101007902373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1008.4452544319844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779.46156543495351</v>
      </c>
      <c r="D443" s="122">
        <v>698.60112362034045</v>
      </c>
      <c r="E443" s="122">
        <v>648.88010987884013</v>
      </c>
      <c r="F443" s="122">
        <v>670.83527190189352</v>
      </c>
      <c r="G443" s="122">
        <v>618.42391294120966</v>
      </c>
      <c r="H443" s="122">
        <v>0</v>
      </c>
      <c r="I443" s="122">
        <v>0</v>
      </c>
      <c r="J443" s="122">
        <v>0</v>
      </c>
      <c r="K443" s="122">
        <v>0</v>
      </c>
      <c r="L443" s="122">
        <v>510.08270484490168</v>
      </c>
      <c r="M443" s="122">
        <v>538.04105240860201</v>
      </c>
      <c r="N443" s="122">
        <v>535.16087889315634</v>
      </c>
      <c r="O443" s="122">
        <v>527.40143513032933</v>
      </c>
      <c r="P443" s="122">
        <v>556.93333928497657</v>
      </c>
      <c r="Q443" s="122">
        <v>0</v>
      </c>
      <c r="R443" s="122">
        <v>0</v>
      </c>
      <c r="S443" s="122">
        <v>0</v>
      </c>
      <c r="T443" s="122">
        <v>0</v>
      </c>
      <c r="U443" s="122">
        <v>557.18772409331473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724.63883499893893</v>
      </c>
      <c r="E444" s="98">
        <v>542.16939773364697</v>
      </c>
      <c r="F444" s="98">
        <v>821.13341578212442</v>
      </c>
      <c r="G444" s="98">
        <v>700.55975588743195</v>
      </c>
      <c r="H444" s="98">
        <v>0</v>
      </c>
      <c r="I444" s="98">
        <v>0</v>
      </c>
      <c r="J444" s="98">
        <v>0</v>
      </c>
      <c r="K444" s="98">
        <v>0</v>
      </c>
      <c r="L444" s="98">
        <v>494.78260371257676</v>
      </c>
      <c r="M444" s="98">
        <v>619.81650146845027</v>
      </c>
      <c r="N444" s="98">
        <v>598.4388991824635</v>
      </c>
      <c r="O444" s="98">
        <v>593.171882341063</v>
      </c>
      <c r="P444" s="98">
        <v>556.93333928497657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921.56686616385207</v>
      </c>
      <c r="D445" s="98">
        <v>0</v>
      </c>
      <c r="E445" s="98">
        <v>676.58548605685314</v>
      </c>
      <c r="F445" s="98">
        <v>722.62591170159749</v>
      </c>
      <c r="G445" s="98">
        <v>587.07915465992414</v>
      </c>
      <c r="H445" s="98">
        <v>0</v>
      </c>
      <c r="I445" s="98">
        <v>0</v>
      </c>
      <c r="J445" s="98">
        <v>0</v>
      </c>
      <c r="K445" s="98">
        <v>0</v>
      </c>
      <c r="L445" s="98">
        <v>581.37464581139875</v>
      </c>
      <c r="M445" s="98">
        <v>568.88770697632606</v>
      </c>
      <c r="N445" s="98">
        <v>448.79346199116554</v>
      </c>
      <c r="O445" s="98">
        <v>422.92891896321646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766.5429017323263</v>
      </c>
      <c r="D446" s="33">
        <v>697.21038532712157</v>
      </c>
      <c r="E446" s="33">
        <v>655.35912038874358</v>
      </c>
      <c r="F446" s="33">
        <v>651.39328387895182</v>
      </c>
      <c r="G446" s="33">
        <v>609.13273618097446</v>
      </c>
      <c r="H446" s="33">
        <v>0</v>
      </c>
      <c r="I446" s="33">
        <v>0</v>
      </c>
      <c r="J446" s="33">
        <v>0</v>
      </c>
      <c r="K446" s="33">
        <v>0</v>
      </c>
      <c r="L446" s="33">
        <v>536.36958465226326</v>
      </c>
      <c r="M446" s="33">
        <v>504.0887545583646</v>
      </c>
      <c r="N446" s="33">
        <v>518.89650046433258</v>
      </c>
      <c r="O446" s="33">
        <v>500.59837718266323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557.18772409331473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5418.7264200084737</v>
      </c>
      <c r="D448" s="117">
        <f t="shared" si="233"/>
        <v>6283.8891558882387</v>
      </c>
      <c r="E448" s="117">
        <f t="shared" si="233"/>
        <v>4761.2042731991514</v>
      </c>
      <c r="F448" s="117">
        <f t="shared" si="233"/>
        <v>6583.5766638009136</v>
      </c>
      <c r="G448" s="117">
        <f t="shared" si="233"/>
        <v>5877.9814926516237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5183.8892050710065</v>
      </c>
      <c r="M448" s="117">
        <f t="shared" si="233"/>
        <v>5738.4658774816271</v>
      </c>
      <c r="N448" s="117">
        <f t="shared" si="233"/>
        <v>5305.2805530098622</v>
      </c>
      <c r="O448" s="117">
        <f t="shared" si="233"/>
        <v>5573.0789430328214</v>
      </c>
      <c r="P448" s="117">
        <f t="shared" si="233"/>
        <v>5567.8042703883912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3367.4014419634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4802.3862760562033</v>
      </c>
      <c r="D449" s="122">
        <f t="shared" si="236"/>
        <v>5694.7329900712512</v>
      </c>
      <c r="E449" s="122">
        <f t="shared" si="236"/>
        <v>4191.1575529498186</v>
      </c>
      <c r="F449" s="122">
        <f t="shared" si="236"/>
        <v>5834.3554301232771</v>
      </c>
      <c r="G449" s="122">
        <f t="shared" si="236"/>
        <v>5361.8641779906802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4469.6563965819769</v>
      </c>
      <c r="M449" s="122">
        <f t="shared" si="236"/>
        <v>5158.5263833877416</v>
      </c>
      <c r="N449" s="122">
        <f t="shared" si="236"/>
        <v>4656.9440508509233</v>
      </c>
      <c r="O449" s="122">
        <f t="shared" si="236"/>
        <v>4812.7018854414273</v>
      </c>
      <c r="P449" s="122">
        <f t="shared" si="236"/>
        <v>4661.4673148903184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3004.6037798318589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4802.3862760562033</v>
      </c>
      <c r="D450" s="98">
        <v>5694.7329900712512</v>
      </c>
      <c r="E450" s="98">
        <v>4191.1575529498186</v>
      </c>
      <c r="F450" s="98">
        <v>5834.3554301232771</v>
      </c>
      <c r="G450" s="98">
        <v>5361.8641779906802</v>
      </c>
      <c r="H450" s="98">
        <v>0</v>
      </c>
      <c r="I450" s="98">
        <v>0</v>
      </c>
      <c r="J450" s="98">
        <v>0</v>
      </c>
      <c r="K450" s="98">
        <v>0</v>
      </c>
      <c r="L450" s="98">
        <v>4469.6563965819769</v>
      </c>
      <c r="M450" s="98">
        <v>5158.5263833877416</v>
      </c>
      <c r="N450" s="98">
        <v>4656.9440508509233</v>
      </c>
      <c r="O450" s="98">
        <v>4812.7018854414273</v>
      </c>
      <c r="P450" s="98">
        <v>4661.4673148903184</v>
      </c>
      <c r="Q450" s="98">
        <v>0</v>
      </c>
      <c r="R450" s="98">
        <v>0</v>
      </c>
      <c r="S450" s="98">
        <v>0</v>
      </c>
      <c r="T450" s="98">
        <v>0</v>
      </c>
      <c r="U450" s="98">
        <v>3004.6037798318589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585.87969453369249</v>
      </c>
      <c r="D454" s="122">
        <v>566.78220881516017</v>
      </c>
      <c r="E454" s="122">
        <v>520.23651731183736</v>
      </c>
      <c r="F454" s="122">
        <v>685.53672530741187</v>
      </c>
      <c r="G454" s="122">
        <v>443.15455782230896</v>
      </c>
      <c r="H454" s="122">
        <v>0</v>
      </c>
      <c r="I454" s="122">
        <v>0</v>
      </c>
      <c r="J454" s="122">
        <v>0</v>
      </c>
      <c r="K454" s="122">
        <v>0</v>
      </c>
      <c r="L454" s="122">
        <v>493.20772193322972</v>
      </c>
      <c r="M454" s="122">
        <v>467.52469504153413</v>
      </c>
      <c r="N454" s="122">
        <v>542.75121974331773</v>
      </c>
      <c r="O454" s="122">
        <v>608.18084587300996</v>
      </c>
      <c r="P454" s="122">
        <v>565.71765304725443</v>
      </c>
      <c r="Q454" s="122">
        <v>0</v>
      </c>
      <c r="R454" s="122">
        <v>0</v>
      </c>
      <c r="S454" s="122">
        <v>0</v>
      </c>
      <c r="T454" s="122">
        <v>0</v>
      </c>
      <c r="U454" s="122">
        <v>362.79766213154102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585.87969453369249</v>
      </c>
      <c r="D455" s="98">
        <v>739.73413282860986</v>
      </c>
      <c r="E455" s="98">
        <v>520.23651731183736</v>
      </c>
      <c r="F455" s="98">
        <v>755.66835960996048</v>
      </c>
      <c r="G455" s="98">
        <v>751.10942003781179</v>
      </c>
      <c r="H455" s="98">
        <v>0</v>
      </c>
      <c r="I455" s="98">
        <v>0</v>
      </c>
      <c r="J455" s="98">
        <v>0</v>
      </c>
      <c r="K455" s="98">
        <v>0</v>
      </c>
      <c r="L455" s="98">
        <v>493.20772193322972</v>
      </c>
      <c r="M455" s="98">
        <v>634.59030628906294</v>
      </c>
      <c r="N455" s="98">
        <v>593.89191218113797</v>
      </c>
      <c r="O455" s="98">
        <v>619.87663137056779</v>
      </c>
      <c r="P455" s="98">
        <v>565.71765304725443</v>
      </c>
      <c r="Q455" s="98">
        <v>0</v>
      </c>
      <c r="R455" s="98">
        <v>0</v>
      </c>
      <c r="S455" s="98">
        <v>0</v>
      </c>
      <c r="T455" s="98">
        <v>0</v>
      </c>
      <c r="U455" s="98">
        <v>483.73021617538802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30.460449418578047</v>
      </c>
      <c r="D464" s="122">
        <v>22.373957001828192</v>
      </c>
      <c r="E464" s="122">
        <v>49.810202937494878</v>
      </c>
      <c r="F464" s="122">
        <v>63.684508370224748</v>
      </c>
      <c r="G464" s="122">
        <v>72.962756838635372</v>
      </c>
      <c r="H464" s="122">
        <v>0</v>
      </c>
      <c r="I464" s="122">
        <v>0</v>
      </c>
      <c r="J464" s="122">
        <v>0</v>
      </c>
      <c r="K464" s="122">
        <v>0</v>
      </c>
      <c r="L464" s="122">
        <v>221.02508655579976</v>
      </c>
      <c r="M464" s="122">
        <v>112.41479905235151</v>
      </c>
      <c r="N464" s="122">
        <v>105.5852824156208</v>
      </c>
      <c r="O464" s="122">
        <v>152.19621171838415</v>
      </c>
      <c r="P464" s="122">
        <v>340.61930245081828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441.26415198050046</v>
      </c>
      <c r="E465" s="98">
        <v>331.88570402159371</v>
      </c>
      <c r="F465" s="98">
        <v>494.71711637451699</v>
      </c>
      <c r="G465" s="98">
        <v>422.79099350571761</v>
      </c>
      <c r="H465" s="98">
        <v>0</v>
      </c>
      <c r="I465" s="98">
        <v>0</v>
      </c>
      <c r="J465" s="98">
        <v>0</v>
      </c>
      <c r="K465" s="98">
        <v>0</v>
      </c>
      <c r="L465" s="98">
        <v>303.95472540049786</v>
      </c>
      <c r="M465" s="98">
        <v>380.15511040721208</v>
      </c>
      <c r="N465" s="98">
        <v>367.23490559132432</v>
      </c>
      <c r="O465" s="98">
        <v>364.49779249560868</v>
      </c>
      <c r="P465" s="98">
        <v>340.61930245081828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365.52539302293656</v>
      </c>
      <c r="D466" s="98">
        <v>0</v>
      </c>
      <c r="E466" s="98">
        <v>267.46060821392018</v>
      </c>
      <c r="F466" s="98">
        <v>285.1886735181489</v>
      </c>
      <c r="G466" s="98">
        <v>231.31704784737266</v>
      </c>
      <c r="H466" s="98">
        <v>0</v>
      </c>
      <c r="I466" s="98">
        <v>0</v>
      </c>
      <c r="J466" s="98">
        <v>0</v>
      </c>
      <c r="K466" s="98">
        <v>0</v>
      </c>
      <c r="L466" s="98">
        <v>227.33280464254889</v>
      </c>
      <c r="M466" s="98">
        <v>222.28148929567868</v>
      </c>
      <c r="N466" s="98">
        <v>175.35706589228732</v>
      </c>
      <c r="O466" s="98">
        <v>165.2510131973502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263.89941232992408</v>
      </c>
      <c r="D469" s="118">
        <f t="shared" si="240"/>
        <v>308.94442828617133</v>
      </c>
      <c r="E469" s="118">
        <f t="shared" si="240"/>
        <v>229.02547841721741</v>
      </c>
      <c r="F469" s="118">
        <f t="shared" si="240"/>
        <v>318.8010895519285</v>
      </c>
      <c r="G469" s="118">
        <f t="shared" si="240"/>
        <v>292.54972810578141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233.2325605092158</v>
      </c>
      <c r="M469" s="118">
        <f t="shared" si="240"/>
        <v>266.41295830587779</v>
      </c>
      <c r="N469" s="118">
        <f t="shared" si="240"/>
        <v>241.57594056721049</v>
      </c>
      <c r="O469" s="118">
        <f t="shared" si="240"/>
        <v>248.71644847958493</v>
      </c>
      <c r="P469" s="118">
        <f t="shared" si="240"/>
        <v>242.96041593566085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167.63684160338119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219.77275285739853</v>
      </c>
      <c r="D470" s="123">
        <f t="shared" si="243"/>
        <v>260.95886012471379</v>
      </c>
      <c r="E470" s="123">
        <f t="shared" si="243"/>
        <v>190.77216673334189</v>
      </c>
      <c r="F470" s="123">
        <f t="shared" si="243"/>
        <v>269.43812392994727</v>
      </c>
      <c r="G470" s="123">
        <f t="shared" si="243"/>
        <v>246.87956331542017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198.45102968474296</v>
      </c>
      <c r="M470" s="123">
        <f t="shared" si="243"/>
        <v>227.49820309133449</v>
      </c>
      <c r="N470" s="123">
        <f t="shared" si="243"/>
        <v>203.85442440794586</v>
      </c>
      <c r="O470" s="123">
        <f t="shared" si="243"/>
        <v>209.59256168349603</v>
      </c>
      <c r="P470" s="123">
        <f t="shared" si="243"/>
        <v>203.58432202679026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136.22229167829846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218.52704482099097</v>
      </c>
      <c r="D471" s="99">
        <v>259.50094536113869</v>
      </c>
      <c r="E471" s="99">
        <v>189.72072740726554</v>
      </c>
      <c r="F471" s="99">
        <v>267.96520808938163</v>
      </c>
      <c r="G471" s="99">
        <v>245.55012282441319</v>
      </c>
      <c r="H471" s="99">
        <v>0</v>
      </c>
      <c r="I471" s="99">
        <v>0</v>
      </c>
      <c r="J471" s="99">
        <v>0</v>
      </c>
      <c r="K471" s="99">
        <v>0</v>
      </c>
      <c r="L471" s="99">
        <v>197.41311292978725</v>
      </c>
      <c r="M471" s="99">
        <v>226.31153131892569</v>
      </c>
      <c r="N471" s="99">
        <v>202.79049962111031</v>
      </c>
      <c r="O471" s="99">
        <v>208.49849410284685</v>
      </c>
      <c r="P471" s="99">
        <v>202.51891267457242</v>
      </c>
      <c r="Q471" s="99">
        <v>0</v>
      </c>
      <c r="R471" s="99">
        <v>0</v>
      </c>
      <c r="S471" s="99">
        <v>0</v>
      </c>
      <c r="T471" s="99">
        <v>0</v>
      </c>
      <c r="U471" s="99">
        <v>135.44496629902463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1.2457080364075563</v>
      </c>
      <c r="D472" s="99">
        <v>1.4579147635751148</v>
      </c>
      <c r="E472" s="99">
        <v>1.0514393260763366</v>
      </c>
      <c r="F472" s="99">
        <v>1.4729158405656129</v>
      </c>
      <c r="G472" s="99">
        <v>1.3294404910069801</v>
      </c>
      <c r="H472" s="99">
        <v>0</v>
      </c>
      <c r="I472" s="99">
        <v>0</v>
      </c>
      <c r="J472" s="99">
        <v>0</v>
      </c>
      <c r="K472" s="99">
        <v>0</v>
      </c>
      <c r="L472" s="99">
        <v>1.0379167549557073</v>
      </c>
      <c r="M472" s="99">
        <v>1.1866717724088129</v>
      </c>
      <c r="N472" s="99">
        <v>1.0639247868355342</v>
      </c>
      <c r="O472" s="99">
        <v>1.0940675806491693</v>
      </c>
      <c r="P472" s="99">
        <v>1.06540935221785</v>
      </c>
      <c r="Q472" s="99">
        <v>0</v>
      </c>
      <c r="R472" s="99">
        <v>0</v>
      </c>
      <c r="S472" s="99">
        <v>0</v>
      </c>
      <c r="T472" s="99">
        <v>0</v>
      </c>
      <c r="U472" s="99">
        <v>0.77732537927381995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2.5335865130122538E-3</v>
      </c>
      <c r="E473" s="123">
        <f t="shared" si="246"/>
        <v>0</v>
      </c>
      <c r="F473" s="123">
        <f t="shared" si="246"/>
        <v>5.6915584434191974E-3</v>
      </c>
      <c r="G473" s="123">
        <f t="shared" si="246"/>
        <v>7.9088987947267281E-3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1.7075475308122794E-2</v>
      </c>
      <c r="M473" s="123">
        <f t="shared" si="246"/>
        <v>1.7646403843129992E-3</v>
      </c>
      <c r="N473" s="123">
        <f t="shared" si="246"/>
        <v>7.6014345832572496E-3</v>
      </c>
      <c r="O473" s="123">
        <f t="shared" si="246"/>
        <v>1.1954593714456637E-2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2.5335865130122538E-3</v>
      </c>
      <c r="E474" s="99">
        <f>RES_hhdet_in_fecs!E8</f>
        <v>0</v>
      </c>
      <c r="F474" s="99">
        <f>RES_hhdet_in_fecs!F8</f>
        <v>5.6915584434191974E-3</v>
      </c>
      <c r="G474" s="99">
        <f>RES_hhdet_in_fecs!G8</f>
        <v>7.9088987947267281E-3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1.7075475308122794E-2</v>
      </c>
      <c r="M474" s="99">
        <f>RES_hhdet_in_fecs!M8</f>
        <v>1.7646403843129992E-3</v>
      </c>
      <c r="N474" s="99">
        <f>RES_hhdet_in_fecs!N8</f>
        <v>7.6014345832572496E-3</v>
      </c>
      <c r="O474" s="99">
        <f>RES_hhdet_in_fecs!O8</f>
        <v>1.1954593714456637E-2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26.659779307093444</v>
      </c>
      <c r="D475" s="123">
        <v>32.584288380129721</v>
      </c>
      <c r="E475" s="123">
        <v>23.549496586869548</v>
      </c>
      <c r="F475" s="123">
        <v>34.070376309009411</v>
      </c>
      <c r="G475" s="123">
        <v>31.479697568360415</v>
      </c>
      <c r="H475" s="123">
        <v>0</v>
      </c>
      <c r="I475" s="123">
        <v>0</v>
      </c>
      <c r="J475" s="123">
        <v>0</v>
      </c>
      <c r="K475" s="123">
        <v>0</v>
      </c>
      <c r="L475" s="123">
        <v>21.783703951450274</v>
      </c>
      <c r="M475" s="123">
        <v>26.51554718425983</v>
      </c>
      <c r="N475" s="123">
        <v>25.629824531246573</v>
      </c>
      <c r="O475" s="123">
        <v>26.760816723100973</v>
      </c>
      <c r="P475" s="123">
        <v>24.57778125140339</v>
      </c>
      <c r="Q475" s="123">
        <v>0</v>
      </c>
      <c r="R475" s="123">
        <v>0</v>
      </c>
      <c r="S475" s="123">
        <v>0</v>
      </c>
      <c r="T475" s="123">
        <v>0</v>
      </c>
      <c r="U475" s="123">
        <v>21.319953937826245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26.659779307093444</v>
      </c>
      <c r="D476" s="99">
        <v>33.708640443653984</v>
      </c>
      <c r="E476" s="99">
        <v>23.549496586869548</v>
      </c>
      <c r="F476" s="99">
        <v>34.706975201400454</v>
      </c>
      <c r="G476" s="99">
        <v>34.397553578832742</v>
      </c>
      <c r="H476" s="99">
        <v>0</v>
      </c>
      <c r="I476" s="99">
        <v>0</v>
      </c>
      <c r="J476" s="99">
        <v>0</v>
      </c>
      <c r="K476" s="99">
        <v>0</v>
      </c>
      <c r="L476" s="99">
        <v>21.783703951450274</v>
      </c>
      <c r="M476" s="99">
        <v>27.84033526297641</v>
      </c>
      <c r="N476" s="99">
        <v>25.86151696843843</v>
      </c>
      <c r="O476" s="99">
        <v>26.85463326978013</v>
      </c>
      <c r="P476" s="99">
        <v>24.57778125140339</v>
      </c>
      <c r="Q476" s="99">
        <v>0</v>
      </c>
      <c r="R476" s="99">
        <v>0</v>
      </c>
      <c r="S476" s="99">
        <v>0</v>
      </c>
      <c r="T476" s="99">
        <v>0</v>
      </c>
      <c r="U476" s="99">
        <v>21.806144047173447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28.899664750267032</v>
      </c>
      <c r="E481" s="102">
        <v>0</v>
      </c>
      <c r="F481" s="102">
        <v>27.847622135886926</v>
      </c>
      <c r="G481" s="102">
        <v>27.280831602070968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22.808194498859152</v>
      </c>
      <c r="N481" s="102">
        <v>23.170895117178166</v>
      </c>
      <c r="O481" s="102">
        <v>21.882356295784934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19.861383609784646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17.466880165432112</v>
      </c>
      <c r="D485" s="123">
        <v>15.398746194814823</v>
      </c>
      <c r="E485" s="123">
        <v>14.703815097005979</v>
      </c>
      <c r="F485" s="123">
        <v>15.286897754528386</v>
      </c>
      <c r="G485" s="123">
        <v>14.18255832320607</v>
      </c>
      <c r="H485" s="123">
        <v>0</v>
      </c>
      <c r="I485" s="123">
        <v>0</v>
      </c>
      <c r="J485" s="123">
        <v>0</v>
      </c>
      <c r="K485" s="123">
        <v>0</v>
      </c>
      <c r="L485" s="123">
        <v>12.980751397714441</v>
      </c>
      <c r="M485" s="123">
        <v>12.397443389899159</v>
      </c>
      <c r="N485" s="123">
        <v>12.084090193434797</v>
      </c>
      <c r="O485" s="123">
        <v>12.351115479273451</v>
      </c>
      <c r="P485" s="123">
        <v>14.798312657467202</v>
      </c>
      <c r="Q485" s="123">
        <v>0</v>
      </c>
      <c r="R485" s="123">
        <v>0</v>
      </c>
      <c r="S485" s="123">
        <v>0</v>
      </c>
      <c r="T485" s="123">
        <v>0</v>
      </c>
      <c r="U485" s="123">
        <v>10.094595987256465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20.107784648124188</v>
      </c>
      <c r="E486" s="99">
        <v>15.023438366981161</v>
      </c>
      <c r="F486" s="99">
        <v>22.721785914896714</v>
      </c>
      <c r="G486" s="99">
        <v>19.361993690651275</v>
      </c>
      <c r="H486" s="99">
        <v>0</v>
      </c>
      <c r="I486" s="99">
        <v>0</v>
      </c>
      <c r="J486" s="99">
        <v>0</v>
      </c>
      <c r="K486" s="99">
        <v>0</v>
      </c>
      <c r="L486" s="99">
        <v>13.424890686657157</v>
      </c>
      <c r="M486" s="99">
        <v>16.677918998733695</v>
      </c>
      <c r="N486" s="99">
        <v>15.991549215535098</v>
      </c>
      <c r="O486" s="99">
        <v>15.790972025306694</v>
      </c>
      <c r="P486" s="99">
        <v>14.798312657467202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25.949595558986996</v>
      </c>
      <c r="D487" s="99">
        <v>0</v>
      </c>
      <c r="E487" s="99">
        <v>18.9660471217998</v>
      </c>
      <c r="F487" s="99">
        <v>20.20833414684375</v>
      </c>
      <c r="G487" s="99">
        <v>16.381924004985368</v>
      </c>
      <c r="H487" s="99">
        <v>0</v>
      </c>
      <c r="I487" s="99">
        <v>0</v>
      </c>
      <c r="J487" s="99">
        <v>0</v>
      </c>
      <c r="K487" s="99">
        <v>0</v>
      </c>
      <c r="L487" s="99">
        <v>15.853873617394344</v>
      </c>
      <c r="M487" s="99">
        <v>15.377695855630186</v>
      </c>
      <c r="N487" s="99">
        <v>12.047674822746519</v>
      </c>
      <c r="O487" s="99">
        <v>11.310496821442932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16.695724220563488</v>
      </c>
      <c r="D488" s="110">
        <v>15.147224853095036</v>
      </c>
      <c r="E488" s="110">
        <v>14.196182440739241</v>
      </c>
      <c r="F488" s="110">
        <v>14.068827201346064</v>
      </c>
      <c r="G488" s="110">
        <v>13.118905857089487</v>
      </c>
      <c r="H488" s="110">
        <v>0</v>
      </c>
      <c r="I488" s="110">
        <v>0</v>
      </c>
      <c r="J488" s="110">
        <v>0</v>
      </c>
      <c r="K488" s="110">
        <v>0</v>
      </c>
      <c r="L488" s="110">
        <v>11.229157838080257</v>
      </c>
      <c r="M488" s="110">
        <v>10.427542361475531</v>
      </c>
      <c r="N488" s="110">
        <v>10.60412059792383</v>
      </c>
      <c r="O488" s="110">
        <v>10.119904092468227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10.094595987256465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164.687296439638</v>
      </c>
      <c r="D490" s="118">
        <f t="shared" si="247"/>
        <v>193.97271982133995</v>
      </c>
      <c r="E490" s="118">
        <f t="shared" si="247"/>
        <v>144.75459832644123</v>
      </c>
      <c r="F490" s="118">
        <f t="shared" si="247"/>
        <v>202.55848011918701</v>
      </c>
      <c r="G490" s="118">
        <f t="shared" si="247"/>
        <v>187.39163328468916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154.69200796607251</v>
      </c>
      <c r="M490" s="118">
        <f t="shared" si="247"/>
        <v>179.02816816106358</v>
      </c>
      <c r="N490" s="118">
        <f t="shared" si="247"/>
        <v>163.86246887622551</v>
      </c>
      <c r="O490" s="118">
        <f t="shared" si="247"/>
        <v>169.74482237987283</v>
      </c>
      <c r="P490" s="118">
        <f t="shared" si="247"/>
        <v>165.91815898626402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130.05244721778635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135.93462565761462</v>
      </c>
      <c r="D491" s="123">
        <f t="shared" si="250"/>
        <v>162.59098963988387</v>
      </c>
      <c r="E491" s="123">
        <f t="shared" si="250"/>
        <v>119.76813538475794</v>
      </c>
      <c r="F491" s="123">
        <f t="shared" si="250"/>
        <v>170.48367545149932</v>
      </c>
      <c r="G491" s="123">
        <f t="shared" si="250"/>
        <v>157.47272379157121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132.19316383288736</v>
      </c>
      <c r="M491" s="123">
        <f t="shared" si="250"/>
        <v>152.93265428563299</v>
      </c>
      <c r="N491" s="123">
        <f t="shared" si="250"/>
        <v>138.25252859838361</v>
      </c>
      <c r="O491" s="123">
        <f t="shared" si="250"/>
        <v>143.33852011386321</v>
      </c>
      <c r="P491" s="123">
        <f t="shared" si="250"/>
        <v>140.44415669467784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105.01411137564787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134.68891762120705</v>
      </c>
      <c r="D492" s="99">
        <v>161.13307487630877</v>
      </c>
      <c r="E492" s="99">
        <v>118.71669605868161</v>
      </c>
      <c r="F492" s="99">
        <v>169.01075961093372</v>
      </c>
      <c r="G492" s="99">
        <v>156.14328330056424</v>
      </c>
      <c r="H492" s="99">
        <v>0</v>
      </c>
      <c r="I492" s="99">
        <v>0</v>
      </c>
      <c r="J492" s="99">
        <v>0</v>
      </c>
      <c r="K492" s="99">
        <v>0</v>
      </c>
      <c r="L492" s="99">
        <v>131.15524707793165</v>
      </c>
      <c r="M492" s="99">
        <v>151.74598251322419</v>
      </c>
      <c r="N492" s="99">
        <v>137.18860381154806</v>
      </c>
      <c r="O492" s="99">
        <v>142.24445253321403</v>
      </c>
      <c r="P492" s="99">
        <v>139.37874734246</v>
      </c>
      <c r="Q492" s="99">
        <v>0</v>
      </c>
      <c r="R492" s="99">
        <v>0</v>
      </c>
      <c r="S492" s="99">
        <v>0</v>
      </c>
      <c r="T492" s="99">
        <v>0</v>
      </c>
      <c r="U492" s="99">
        <v>104.23678599637405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1.2457080364075563</v>
      </c>
      <c r="D493" s="99">
        <v>1.4579147635751148</v>
      </c>
      <c r="E493" s="99">
        <v>1.0514393260763366</v>
      </c>
      <c r="F493" s="99">
        <v>1.4729158405656129</v>
      </c>
      <c r="G493" s="99">
        <v>1.3294404910069801</v>
      </c>
      <c r="H493" s="99">
        <v>0</v>
      </c>
      <c r="I493" s="99">
        <v>0</v>
      </c>
      <c r="J493" s="99">
        <v>0</v>
      </c>
      <c r="K493" s="99">
        <v>0</v>
      </c>
      <c r="L493" s="99">
        <v>1.0379167549557073</v>
      </c>
      <c r="M493" s="99">
        <v>1.1866717724088129</v>
      </c>
      <c r="N493" s="99">
        <v>1.0639247868355342</v>
      </c>
      <c r="O493" s="99">
        <v>1.0940675806491693</v>
      </c>
      <c r="P493" s="99">
        <v>1.06540935221785</v>
      </c>
      <c r="Q493" s="99">
        <v>0</v>
      </c>
      <c r="R493" s="99">
        <v>0</v>
      </c>
      <c r="S493" s="99">
        <v>0</v>
      </c>
      <c r="T493" s="99">
        <v>0</v>
      </c>
      <c r="U493" s="99">
        <v>0.77732537927381995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7.1889317398639539E-3</v>
      </c>
      <c r="E494" s="123">
        <f t="shared" si="253"/>
        <v>0</v>
      </c>
      <c r="F494" s="123">
        <f t="shared" si="253"/>
        <v>1.7320798451223796E-2</v>
      </c>
      <c r="G494" s="123">
        <f t="shared" si="253"/>
        <v>2.4890668761685632E-2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6.2999043063174831E-2</v>
      </c>
      <c r="M494" s="123">
        <f t="shared" si="253"/>
        <v>6.7493954584302443E-3</v>
      </c>
      <c r="N494" s="123">
        <f t="shared" si="253"/>
        <v>3.0318029739831678E-2</v>
      </c>
      <c r="O494" s="123">
        <f t="shared" si="253"/>
        <v>5.0016864738308534E-2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7.1889317398639539E-3</v>
      </c>
      <c r="E495" s="99">
        <f>RES_hhdet_in_tess!E8</f>
        <v>0</v>
      </c>
      <c r="F495" s="99">
        <f>RES_hhdet_in_tess!F8</f>
        <v>1.7320798451223796E-2</v>
      </c>
      <c r="G495" s="99">
        <f>RES_hhdet_in_tess!G8</f>
        <v>2.4890668761685632E-2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6.2999043063174831E-2</v>
      </c>
      <c r="M495" s="99">
        <f>RES_hhdet_in_tess!M8</f>
        <v>6.7493954584302443E-3</v>
      </c>
      <c r="N495" s="99">
        <f>RES_hhdet_in_tess!N8</f>
        <v>3.0318029739831678E-2</v>
      </c>
      <c r="O495" s="99">
        <f>RES_hhdet_in_tess!O8</f>
        <v>5.0016864738308534E-2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16.182545501484292</v>
      </c>
      <c r="D496" s="123">
        <v>20.112974319365279</v>
      </c>
      <c r="E496" s="123">
        <v>14.534127970754136</v>
      </c>
      <c r="F496" s="123">
        <v>21.259417548696419</v>
      </c>
      <c r="G496" s="123">
        <v>19.945111159213514</v>
      </c>
      <c r="H496" s="123">
        <v>0</v>
      </c>
      <c r="I496" s="123">
        <v>0</v>
      </c>
      <c r="J496" s="123">
        <v>0</v>
      </c>
      <c r="K496" s="123">
        <v>0</v>
      </c>
      <c r="L496" s="123">
        <v>14.355205439051327</v>
      </c>
      <c r="M496" s="123">
        <v>17.633343354956818</v>
      </c>
      <c r="N496" s="123">
        <v>17.227512638822763</v>
      </c>
      <c r="O496" s="123">
        <v>18.156344575620608</v>
      </c>
      <c r="P496" s="123">
        <v>16.831225399763703</v>
      </c>
      <c r="Q496" s="123">
        <v>0</v>
      </c>
      <c r="R496" s="123">
        <v>0</v>
      </c>
      <c r="S496" s="123">
        <v>0</v>
      </c>
      <c r="T496" s="123">
        <v>0</v>
      </c>
      <c r="U496" s="123">
        <v>16.502583054144139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16.182545501484292</v>
      </c>
      <c r="D497" s="99">
        <v>20.628554581102478</v>
      </c>
      <c r="E497" s="99">
        <v>14.534127970754136</v>
      </c>
      <c r="F497" s="99">
        <v>21.60713937726095</v>
      </c>
      <c r="G497" s="99">
        <v>21.607125808889762</v>
      </c>
      <c r="H497" s="99">
        <v>0</v>
      </c>
      <c r="I497" s="99">
        <v>0</v>
      </c>
      <c r="J497" s="99">
        <v>0</v>
      </c>
      <c r="K497" s="99">
        <v>0</v>
      </c>
      <c r="L497" s="99">
        <v>14.355205439051327</v>
      </c>
      <c r="M497" s="99">
        <v>18.531770693414199</v>
      </c>
      <c r="N497" s="99">
        <v>17.382171184193179</v>
      </c>
      <c r="O497" s="99">
        <v>18.216207717399392</v>
      </c>
      <c r="P497" s="99">
        <v>16.831225399763703</v>
      </c>
      <c r="Q497" s="99">
        <v>0</v>
      </c>
      <c r="R497" s="99">
        <v>0</v>
      </c>
      <c r="S497" s="99">
        <v>0</v>
      </c>
      <c r="T497" s="99">
        <v>0</v>
      </c>
      <c r="U497" s="99">
        <v>16.85386938976082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18.423361895359019</v>
      </c>
      <c r="E502" s="102">
        <v>0</v>
      </c>
      <c r="F502" s="102">
        <v>17.860436674478152</v>
      </c>
      <c r="G502" s="102">
        <v>17.553431541386708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15.11913971787842</v>
      </c>
      <c r="N502" s="102">
        <v>15.58613646376253</v>
      </c>
      <c r="O502" s="102">
        <v>15.043461203123607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15.4487240472941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12.570125280539076</v>
      </c>
      <c r="D506" s="123">
        <v>11.261566930350927</v>
      </c>
      <c r="E506" s="123">
        <v>10.452334970929154</v>
      </c>
      <c r="F506" s="123">
        <v>10.798066320540007</v>
      </c>
      <c r="G506" s="123">
        <v>9.9489076651427428</v>
      </c>
      <c r="H506" s="123">
        <v>0</v>
      </c>
      <c r="I506" s="123">
        <v>0</v>
      </c>
      <c r="J506" s="123">
        <v>0</v>
      </c>
      <c r="K506" s="123">
        <v>0</v>
      </c>
      <c r="L506" s="123">
        <v>8.0806396510706318</v>
      </c>
      <c r="M506" s="123">
        <v>8.4554211250153291</v>
      </c>
      <c r="N506" s="123">
        <v>8.3521096092793048</v>
      </c>
      <c r="O506" s="123">
        <v>8.1999408256507067</v>
      </c>
      <c r="P506" s="123">
        <v>8.642776891822475</v>
      </c>
      <c r="Q506" s="123">
        <v>0</v>
      </c>
      <c r="R506" s="123">
        <v>0</v>
      </c>
      <c r="S506" s="123">
        <v>0</v>
      </c>
      <c r="T506" s="123">
        <v>0</v>
      </c>
      <c r="U506" s="123">
        <v>8.5357527879943298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11.68129919170727</v>
      </c>
      <c r="E507" s="99">
        <v>8.7334101782795219</v>
      </c>
      <c r="F507" s="99">
        <v>13.217332858018889</v>
      </c>
      <c r="G507" s="99">
        <v>11.270269760576969</v>
      </c>
      <c r="H507" s="99">
        <v>0</v>
      </c>
      <c r="I507" s="99">
        <v>0</v>
      </c>
      <c r="J507" s="99">
        <v>0</v>
      </c>
      <c r="K507" s="99">
        <v>0</v>
      </c>
      <c r="L507" s="99">
        <v>7.8382581652822658</v>
      </c>
      <c r="M507" s="99">
        <v>9.7405384155880821</v>
      </c>
      <c r="N507" s="99">
        <v>9.3396723818189784</v>
      </c>
      <c r="O507" s="99">
        <v>9.2225276812805674</v>
      </c>
      <c r="P507" s="99">
        <v>8.642776891822475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14.861811634816414</v>
      </c>
      <c r="D508" s="99">
        <v>0</v>
      </c>
      <c r="E508" s="99">
        <v>10.898620606594987</v>
      </c>
      <c r="F508" s="99">
        <v>11.631711757451662</v>
      </c>
      <c r="G508" s="99">
        <v>9.4446482091272159</v>
      </c>
      <c r="H508" s="99">
        <v>0</v>
      </c>
      <c r="I508" s="99">
        <v>0</v>
      </c>
      <c r="J508" s="99">
        <v>0</v>
      </c>
      <c r="K508" s="99">
        <v>0</v>
      </c>
      <c r="L508" s="99">
        <v>9.2100339228306005</v>
      </c>
      <c r="M508" s="99">
        <v>8.9401823778981484</v>
      </c>
      <c r="N508" s="99">
        <v>7.0041969327628948</v>
      </c>
      <c r="O508" s="99">
        <v>6.5756212970823666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12.361790157422952</v>
      </c>
      <c r="D509" s="110">
        <v>11.239147996509937</v>
      </c>
      <c r="E509" s="110">
        <v>10.556700611204869</v>
      </c>
      <c r="F509" s="110">
        <v>10.485119335090545</v>
      </c>
      <c r="G509" s="110">
        <v>9.7994356642162721</v>
      </c>
      <c r="H509" s="110">
        <v>0</v>
      </c>
      <c r="I509" s="110">
        <v>0</v>
      </c>
      <c r="J509" s="110">
        <v>0</v>
      </c>
      <c r="K509" s="110">
        <v>0</v>
      </c>
      <c r="L509" s="110">
        <v>8.4970717340578048</v>
      </c>
      <c r="M509" s="110">
        <v>7.9218540761803755</v>
      </c>
      <c r="N509" s="110">
        <v>8.098275899226941</v>
      </c>
      <c r="O509" s="110">
        <v>7.7832117944469195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8.5357527879943298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87.386053374504286</v>
      </c>
      <c r="D511" s="118">
        <f t="shared" si="254"/>
        <v>101.29734396247594</v>
      </c>
      <c r="E511" s="118">
        <f t="shared" si="254"/>
        <v>76.694756351507124</v>
      </c>
      <c r="F511" s="118">
        <f t="shared" si="254"/>
        <v>105.97221168847298</v>
      </c>
      <c r="G511" s="118">
        <f t="shared" si="254"/>
        <v>94.562150499132244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82.122252449219602</v>
      </c>
      <c r="M511" s="118">
        <f t="shared" si="254"/>
        <v>90.18112166056352</v>
      </c>
      <c r="N511" s="118">
        <f t="shared" si="254"/>
        <v>82.798063973511674</v>
      </c>
      <c r="O511" s="118">
        <f t="shared" si="254"/>
        <v>86.649209701631136</v>
      </c>
      <c r="P511" s="118">
        <f t="shared" si="254"/>
        <v>86.404039212456183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51.586395398979477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77.446534649700581</v>
      </c>
      <c r="D512" s="123">
        <f t="shared" si="257"/>
        <v>91.800048052910981</v>
      </c>
      <c r="E512" s="123">
        <f t="shared" si="257"/>
        <v>67.512290779803735</v>
      </c>
      <c r="F512" s="123">
        <f t="shared" si="257"/>
        <v>93.912409664242105</v>
      </c>
      <c r="G512" s="123">
        <f t="shared" si="257"/>
        <v>86.259102378754505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70.807503100627429</v>
      </c>
      <c r="M512" s="123">
        <f t="shared" si="257"/>
        <v>81.067258271068482</v>
      </c>
      <c r="N512" s="123">
        <f t="shared" si="257"/>
        <v>72.679653336082978</v>
      </c>
      <c r="O512" s="123">
        <f t="shared" si="257"/>
        <v>74.827006609045597</v>
      </c>
      <c r="P512" s="123">
        <f t="shared" si="257"/>
        <v>72.339037994823428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46.02857166720878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77.446534649700581</v>
      </c>
      <c r="D513" s="99">
        <v>91.800048052910981</v>
      </c>
      <c r="E513" s="99">
        <v>67.512290779803735</v>
      </c>
      <c r="F513" s="99">
        <v>93.912409664242105</v>
      </c>
      <c r="G513" s="99">
        <v>86.259102378754505</v>
      </c>
      <c r="H513" s="99">
        <v>0</v>
      </c>
      <c r="I513" s="99">
        <v>0</v>
      </c>
      <c r="J513" s="99">
        <v>0</v>
      </c>
      <c r="K513" s="99">
        <v>0</v>
      </c>
      <c r="L513" s="99">
        <v>70.807503100627429</v>
      </c>
      <c r="M513" s="99">
        <v>81.067258271068482</v>
      </c>
      <c r="N513" s="99">
        <v>72.679653336082978</v>
      </c>
      <c r="O513" s="99">
        <v>74.827006609045597</v>
      </c>
      <c r="P513" s="99">
        <v>72.339037994823428</v>
      </c>
      <c r="Q513" s="99">
        <v>0</v>
      </c>
      <c r="R513" s="99">
        <v>0</v>
      </c>
      <c r="S513" s="99">
        <v>0</v>
      </c>
      <c r="T513" s="99">
        <v>0</v>
      </c>
      <c r="U513" s="99">
        <v>46.02857166720878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9.4482928808720814</v>
      </c>
      <c r="D517" s="123">
        <v>9.1366239814021082</v>
      </c>
      <c r="E517" s="123">
        <v>8.3801094536065239</v>
      </c>
      <c r="F517" s="123">
        <v>11.034707528196023</v>
      </c>
      <c r="G517" s="123">
        <v>7.1292582400196478</v>
      </c>
      <c r="H517" s="123">
        <v>0</v>
      </c>
      <c r="I517" s="123">
        <v>0</v>
      </c>
      <c r="J517" s="123">
        <v>0</v>
      </c>
      <c r="K517" s="123">
        <v>0</v>
      </c>
      <c r="L517" s="123">
        <v>7.8133091677352704</v>
      </c>
      <c r="M517" s="123">
        <v>7.3472426782751121</v>
      </c>
      <c r="N517" s="123">
        <v>8.4705699849395284</v>
      </c>
      <c r="O517" s="123">
        <v>9.4558842947033224</v>
      </c>
      <c r="P517" s="123">
        <v>8.7790963732394172</v>
      </c>
      <c r="Q517" s="123">
        <v>0</v>
      </c>
      <c r="R517" s="123">
        <v>0</v>
      </c>
      <c r="S517" s="123">
        <v>0</v>
      </c>
      <c r="T517" s="123">
        <v>0</v>
      </c>
      <c r="U517" s="123">
        <v>5.5578237317706938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9.4482928808720814</v>
      </c>
      <c r="D518" s="99">
        <v>11.924637916903489</v>
      </c>
      <c r="E518" s="99">
        <v>8.3801094536065239</v>
      </c>
      <c r="F518" s="99">
        <v>12.163577863561347</v>
      </c>
      <c r="G518" s="99">
        <v>12.083488542406183</v>
      </c>
      <c r="H518" s="99">
        <v>0</v>
      </c>
      <c r="I518" s="99">
        <v>0</v>
      </c>
      <c r="J518" s="99">
        <v>0</v>
      </c>
      <c r="K518" s="99">
        <v>0</v>
      </c>
      <c r="L518" s="99">
        <v>7.8133091677352704</v>
      </c>
      <c r="M518" s="99">
        <v>9.9727116685728667</v>
      </c>
      <c r="N518" s="99">
        <v>9.2687087981101222</v>
      </c>
      <c r="O518" s="99">
        <v>9.6377282234476169</v>
      </c>
      <c r="P518" s="99">
        <v>8.7790963732394172</v>
      </c>
      <c r="Q518" s="99">
        <v>0</v>
      </c>
      <c r="R518" s="99">
        <v>0</v>
      </c>
      <c r="S518" s="99">
        <v>0</v>
      </c>
      <c r="T518" s="99">
        <v>0</v>
      </c>
      <c r="U518" s="99">
        <v>7.4104316423609244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0.49122584393162388</v>
      </c>
      <c r="D527" s="123">
        <v>0.36067192816285032</v>
      </c>
      <c r="E527" s="123">
        <v>0.8023561180968688</v>
      </c>
      <c r="F527" s="123">
        <v>1.0250944960348485</v>
      </c>
      <c r="G527" s="123">
        <v>1.1737898803580917</v>
      </c>
      <c r="H527" s="123">
        <v>0</v>
      </c>
      <c r="I527" s="123">
        <v>0</v>
      </c>
      <c r="J527" s="123">
        <v>0</v>
      </c>
      <c r="K527" s="123">
        <v>0</v>
      </c>
      <c r="L527" s="123">
        <v>3.5014401808569091</v>
      </c>
      <c r="M527" s="123">
        <v>1.7666207112199337</v>
      </c>
      <c r="N527" s="123">
        <v>1.6478406524891687</v>
      </c>
      <c r="O527" s="123">
        <v>2.3663187978822164</v>
      </c>
      <c r="P527" s="123">
        <v>5.2859048443933503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7.1132519165451038</v>
      </c>
      <c r="E528" s="99">
        <v>5.3461039993105661</v>
      </c>
      <c r="F528" s="99">
        <v>7.963189260119262</v>
      </c>
      <c r="G528" s="99">
        <v>6.801658972139748</v>
      </c>
      <c r="H528" s="99">
        <v>0</v>
      </c>
      <c r="I528" s="99">
        <v>0</v>
      </c>
      <c r="J528" s="99">
        <v>0</v>
      </c>
      <c r="K528" s="99">
        <v>0</v>
      </c>
      <c r="L528" s="99">
        <v>4.8151967962692979</v>
      </c>
      <c r="M528" s="99">
        <v>5.9742124451845733</v>
      </c>
      <c r="N528" s="99">
        <v>5.7313348281282632</v>
      </c>
      <c r="O528" s="99">
        <v>5.6671448548593846</v>
      </c>
      <c r="P528" s="99">
        <v>5.2859048443933503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5.8947101271794864</v>
      </c>
      <c r="D529" s="99">
        <v>0</v>
      </c>
      <c r="E529" s="99">
        <v>4.3083272641880423</v>
      </c>
      <c r="F529" s="99">
        <v>4.590525184797027</v>
      </c>
      <c r="G529" s="99">
        <v>3.7213178569724774</v>
      </c>
      <c r="H529" s="99">
        <v>0</v>
      </c>
      <c r="I529" s="99">
        <v>0</v>
      </c>
      <c r="J529" s="99">
        <v>0</v>
      </c>
      <c r="K529" s="99">
        <v>0</v>
      </c>
      <c r="L529" s="99">
        <v>3.6013659309272996</v>
      </c>
      <c r="M529" s="99">
        <v>3.493197390564954</v>
      </c>
      <c r="N529" s="99">
        <v>2.7367498127351002</v>
      </c>
      <c r="O529" s="99">
        <v>2.5692924579589764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0</v>
      </c>
      <c r="O79" s="52">
        <f>RES_hhdet_numvin!O26</f>
        <v>0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0</v>
      </c>
      <c r="S82" s="138">
        <f>RES_hhdet_numvin!S29</f>
        <v>0</v>
      </c>
      <c r="T82" s="138">
        <f>RES_hhdet_numvin!T29</f>
        <v>0</v>
      </c>
      <c r="U82" s="138">
        <f>RES_hhdet_numvin!U29</f>
        <v>0</v>
      </c>
      <c r="V82" s="138">
        <f>RES_hhdet_numvin!V29</f>
        <v>0</v>
      </c>
      <c r="W82" s="138">
        <f>RES_hhdet_numvin!W29</f>
        <v>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0</v>
      </c>
      <c r="V88" s="138">
        <f>RES_hhdet_numvin!V35</f>
        <v>0</v>
      </c>
      <c r="W88" s="138">
        <f>RES_hhdet_numvin!W35</f>
        <v>0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0</v>
      </c>
      <c r="T94" s="39">
        <f>RES_hhdet_numvin!T41</f>
        <v>0</v>
      </c>
      <c r="U94" s="39">
        <f>RES_hhdet_numvin!U41</f>
        <v>0</v>
      </c>
      <c r="V94" s="39">
        <f>RES_hhdet_numvin!V41</f>
        <v>0</v>
      </c>
      <c r="W94" s="39">
        <f>RES_hhdet_numvin!W41</f>
        <v>0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1592</v>
      </c>
    </row>
    <row r="100" spans="1:105" ht="12" customHeight="1" x14ac:dyDescent="0.25">
      <c r="A100" s="97" t="s">
        <v>74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1593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1595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1596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1605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1606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1760</v>
      </c>
    </row>
    <row r="119" spans="1:105" ht="12" customHeight="1" x14ac:dyDescent="0.25">
      <c r="A119" s="97" t="s">
        <v>74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1761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1763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1764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1773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1774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1927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1928</v>
      </c>
    </row>
    <row r="138" spans="1:105" ht="12" customHeight="1" x14ac:dyDescent="0.25">
      <c r="A138" s="97" t="s">
        <v>74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1929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1930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1931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1932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1941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1942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2096</v>
      </c>
    </row>
    <row r="157" spans="1:105" ht="12" customHeight="1" x14ac:dyDescent="0.25">
      <c r="A157" s="97" t="s">
        <v>74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2264</v>
      </c>
    </row>
    <row r="176" spans="1:105" ht="12" customHeight="1" x14ac:dyDescent="0.25">
      <c r="A176" s="97" t="s">
        <v>74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2265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</v>
      </c>
      <c r="F179" s="98">
        <f>RES_hhdet_fech!F29</f>
        <v>0</v>
      </c>
      <c r="G179" s="98">
        <f>RES_hhdet_fech!G29</f>
        <v>0</v>
      </c>
      <c r="H179" s="98">
        <f>RES_hhdet_fech!H29</f>
        <v>0</v>
      </c>
      <c r="I179" s="98">
        <f>RES_hhdet_fech!I29</f>
        <v>0</v>
      </c>
      <c r="J179" s="98">
        <f>RES_hhdet_fech!J29</f>
        <v>0</v>
      </c>
      <c r="K179" s="98">
        <f>RES_hhdet_fech!K29</f>
        <v>0</v>
      </c>
      <c r="L179" s="98">
        <f>RES_hhdet_fech!L29</f>
        <v>0</v>
      </c>
      <c r="M179" s="98">
        <f>RES_hhdet_fech!M29</f>
        <v>0</v>
      </c>
      <c r="N179" s="98">
        <f>RES_hhdet_fech!N29</f>
        <v>0</v>
      </c>
      <c r="O179" s="98">
        <f>RES_hhdet_fech!O29</f>
        <v>0</v>
      </c>
      <c r="P179" s="98">
        <f>RES_hhdet_fech!P29</f>
        <v>0</v>
      </c>
      <c r="Q179" s="98">
        <f>RES_hhdet_fech!Q29</f>
        <v>0</v>
      </c>
      <c r="R179" s="98">
        <f>RES_hhdet_fech!R29</f>
        <v>0</v>
      </c>
      <c r="S179" s="98">
        <f>RES_hhdet_fech!S29</f>
        <v>0</v>
      </c>
      <c r="T179" s="98">
        <f>RES_hhdet_fech!T29</f>
        <v>0</v>
      </c>
      <c r="U179" s="98">
        <f>RES_hhdet_fech!U29</f>
        <v>0</v>
      </c>
      <c r="V179" s="98">
        <f>RES_hhdet_fech!V29</f>
        <v>0</v>
      </c>
      <c r="W179" s="98">
        <f>RES_hhdet_fech!W29</f>
        <v>0</v>
      </c>
      <c r="DA179" s="63" t="s">
        <v>2268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2277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2278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2432</v>
      </c>
    </row>
    <row r="195" spans="1:105" ht="12" customHeight="1" x14ac:dyDescent="0.25">
      <c r="A195" s="97" t="s">
        <v>74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2433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</v>
      </c>
      <c r="F198" s="98">
        <f>RES_hhdet_tesh!F29</f>
        <v>0</v>
      </c>
      <c r="G198" s="98">
        <f>RES_hhdet_tesh!G29</f>
        <v>0</v>
      </c>
      <c r="H198" s="98">
        <f>RES_hhdet_tesh!H29</f>
        <v>0</v>
      </c>
      <c r="I198" s="98">
        <f>RES_hhdet_tesh!I29</f>
        <v>0</v>
      </c>
      <c r="J198" s="98">
        <f>RES_hhdet_tesh!J29</f>
        <v>0</v>
      </c>
      <c r="K198" s="98">
        <f>RES_hhdet_tesh!K29</f>
        <v>0</v>
      </c>
      <c r="L198" s="98">
        <f>RES_hhdet_tesh!L29</f>
        <v>0</v>
      </c>
      <c r="M198" s="98">
        <f>RES_hhdet_tesh!M29</f>
        <v>0</v>
      </c>
      <c r="N198" s="98">
        <f>RES_hhdet_tesh!N29</f>
        <v>0</v>
      </c>
      <c r="O198" s="98">
        <f>RES_hhdet_tesh!O29</f>
        <v>0</v>
      </c>
      <c r="P198" s="98">
        <f>RES_hhdet_tesh!P29</f>
        <v>0</v>
      </c>
      <c r="Q198" s="98">
        <f>RES_hhdet_tesh!Q29</f>
        <v>0</v>
      </c>
      <c r="R198" s="98">
        <f>RES_hhdet_tesh!R29</f>
        <v>0</v>
      </c>
      <c r="S198" s="98">
        <f>RES_hhdet_tesh!S29</f>
        <v>0</v>
      </c>
      <c r="T198" s="98">
        <f>RES_hhdet_tesh!T29</f>
        <v>0</v>
      </c>
      <c r="U198" s="98">
        <f>RES_hhdet_tesh!U29</f>
        <v>0</v>
      </c>
      <c r="V198" s="98">
        <f>RES_hhdet_tesh!V29</f>
        <v>0</v>
      </c>
      <c r="W198" s="98">
        <f>RES_hhdet_tesh!W29</f>
        <v>0</v>
      </c>
      <c r="DA198" s="63" t="s">
        <v>2436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2445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2446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2600</v>
      </c>
    </row>
    <row r="214" spans="1:105" ht="12" customHeight="1" x14ac:dyDescent="0.25">
      <c r="A214" s="97" t="s">
        <v>74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2768</v>
      </c>
    </row>
    <row r="233" spans="1:105" ht="12" customHeight="1" x14ac:dyDescent="0.25">
      <c r="A233" s="97" t="s">
        <v>74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2769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0</v>
      </c>
      <c r="F236" s="99">
        <f>RES_hhdet_fecs!F29</f>
        <v>0</v>
      </c>
      <c r="G236" s="99">
        <f>RES_hhdet_fecs!G29</f>
        <v>0</v>
      </c>
      <c r="H236" s="99">
        <f>RES_hhdet_fecs!H29</f>
        <v>0</v>
      </c>
      <c r="I236" s="99">
        <f>RES_hhdet_fecs!I29</f>
        <v>0</v>
      </c>
      <c r="J236" s="99">
        <f>RES_hhdet_fecs!J29</f>
        <v>0</v>
      </c>
      <c r="K236" s="99">
        <f>RES_hhdet_fecs!K29</f>
        <v>0</v>
      </c>
      <c r="L236" s="99">
        <f>RES_hhdet_fecs!L29</f>
        <v>0</v>
      </c>
      <c r="M236" s="99">
        <f>RES_hhdet_fecs!M29</f>
        <v>0</v>
      </c>
      <c r="N236" s="99">
        <f>RES_hhdet_fecs!N29</f>
        <v>0</v>
      </c>
      <c r="O236" s="99">
        <f>RES_hhdet_fecs!O29</f>
        <v>0</v>
      </c>
      <c r="P236" s="99">
        <f>RES_hhdet_fecs!P29</f>
        <v>0</v>
      </c>
      <c r="Q236" s="99">
        <f>RES_hhdet_fecs!Q29</f>
        <v>0</v>
      </c>
      <c r="R236" s="99">
        <f>RES_hhdet_fecs!R29</f>
        <v>0</v>
      </c>
      <c r="S236" s="99">
        <f>RES_hhdet_fecs!S29</f>
        <v>0</v>
      </c>
      <c r="T236" s="99">
        <f>RES_hhdet_fecs!T29</f>
        <v>0</v>
      </c>
      <c r="U236" s="99">
        <f>RES_hhdet_fecs!U29</f>
        <v>0</v>
      </c>
      <c r="V236" s="99">
        <f>RES_hhdet_fecs!V29</f>
        <v>0</v>
      </c>
      <c r="W236" s="99">
        <f>RES_hhdet_fecs!W29</f>
        <v>0</v>
      </c>
      <c r="DA236" s="63" t="s">
        <v>2772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2781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2782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2936</v>
      </c>
    </row>
    <row r="252" spans="1:105" ht="12" customHeight="1" x14ac:dyDescent="0.25">
      <c r="A252" s="97" t="s">
        <v>74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2937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0</v>
      </c>
      <c r="F255" s="99">
        <f>RES_hhdet_tess!F29</f>
        <v>0</v>
      </c>
      <c r="G255" s="99">
        <f>RES_hhdet_tess!G29</f>
        <v>0</v>
      </c>
      <c r="H255" s="99">
        <f>RES_hhdet_tess!H29</f>
        <v>0</v>
      </c>
      <c r="I255" s="99">
        <f>RES_hhdet_tess!I29</f>
        <v>0</v>
      </c>
      <c r="J255" s="99">
        <f>RES_hhdet_tess!J29</f>
        <v>0</v>
      </c>
      <c r="K255" s="99">
        <f>RES_hhdet_tess!K29</f>
        <v>0</v>
      </c>
      <c r="L255" s="99">
        <f>RES_hhdet_tess!L29</f>
        <v>0</v>
      </c>
      <c r="M255" s="99">
        <f>RES_hhdet_tess!M29</f>
        <v>0</v>
      </c>
      <c r="N255" s="99">
        <f>RES_hhdet_tess!N29</f>
        <v>0</v>
      </c>
      <c r="O255" s="99">
        <f>RES_hhdet_tess!O29</f>
        <v>0</v>
      </c>
      <c r="P255" s="99">
        <f>RES_hhdet_tess!P29</f>
        <v>0</v>
      </c>
      <c r="Q255" s="99">
        <f>RES_hhdet_tess!Q29</f>
        <v>0</v>
      </c>
      <c r="R255" s="99">
        <f>RES_hhdet_tess!R29</f>
        <v>0</v>
      </c>
      <c r="S255" s="99">
        <f>RES_hhdet_tess!S29</f>
        <v>0</v>
      </c>
      <c r="T255" s="99">
        <f>RES_hhdet_tess!T29</f>
        <v>0</v>
      </c>
      <c r="U255" s="99">
        <f>RES_hhdet_tess!U29</f>
        <v>0</v>
      </c>
      <c r="V255" s="99">
        <f>RES_hhdet_tess!V29</f>
        <v>0</v>
      </c>
      <c r="W255" s="99">
        <f>RES_hhdet_tess!W29</f>
        <v>0</v>
      </c>
      <c r="DA255" s="63" t="s">
        <v>2940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2949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2950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3104</v>
      </c>
    </row>
    <row r="271" spans="1:105" ht="12" customHeight="1" x14ac:dyDescent="0.25">
      <c r="A271" s="97" t="s">
        <v>74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0</v>
      </c>
      <c r="O371" s="98">
        <f>RES_hhdet_in_fech!O29</f>
        <v>0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0</v>
      </c>
      <c r="O390" s="98">
        <f>RES_hhdet_in_tesh!O29</f>
        <v>0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</v>
      </c>
      <c r="O428" s="99">
        <f>RES_hhdet_in_fecs!O29</f>
        <v>0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0</v>
      </c>
      <c r="O447" s="99">
        <f>RES_hhdet_in_tess!O29</f>
        <v>0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7656</v>
      </c>
      <c r="C5" s="120">
        <v>7040</v>
      </c>
      <c r="D5" s="120">
        <v>6299</v>
      </c>
      <c r="E5" s="120">
        <v>5180</v>
      </c>
      <c r="F5" s="120">
        <v>4005</v>
      </c>
      <c r="G5" s="120">
        <v>3529</v>
      </c>
      <c r="H5" s="120">
        <v>3459</v>
      </c>
      <c r="I5" s="120">
        <v>3269</v>
      </c>
      <c r="J5" s="120">
        <v>3142</v>
      </c>
      <c r="K5" s="120">
        <v>2718</v>
      </c>
      <c r="L5" s="120">
        <v>2507</v>
      </c>
      <c r="M5" s="120">
        <v>2604</v>
      </c>
      <c r="N5" s="120">
        <v>2678</v>
      </c>
      <c r="O5" s="120">
        <v>2664</v>
      </c>
      <c r="P5" s="120">
        <v>2584</v>
      </c>
      <c r="Q5" s="120">
        <v>2383</v>
      </c>
      <c r="R5" s="120">
        <v>1950</v>
      </c>
      <c r="S5" s="120">
        <v>1534</v>
      </c>
      <c r="T5" s="120">
        <v>1316</v>
      </c>
      <c r="U5" s="120">
        <v>1195</v>
      </c>
      <c r="V5" s="120">
        <v>1106</v>
      </c>
      <c r="W5" s="120">
        <v>838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7656</v>
      </c>
      <c r="C7" s="52">
        <v>7040</v>
      </c>
      <c r="D7" s="52">
        <v>6299</v>
      </c>
      <c r="E7" s="52">
        <v>5180</v>
      </c>
      <c r="F7" s="52">
        <v>4005</v>
      </c>
      <c r="G7" s="52">
        <v>3529</v>
      </c>
      <c r="H7" s="52">
        <v>3459</v>
      </c>
      <c r="I7" s="52">
        <v>3269</v>
      </c>
      <c r="J7" s="52">
        <v>3142</v>
      </c>
      <c r="K7" s="52">
        <v>2718</v>
      </c>
      <c r="L7" s="52">
        <v>2507</v>
      </c>
      <c r="M7" s="52">
        <v>2604</v>
      </c>
      <c r="N7" s="52">
        <v>2678</v>
      </c>
      <c r="O7" s="52">
        <v>2664</v>
      </c>
      <c r="P7" s="52">
        <v>2584</v>
      </c>
      <c r="Q7" s="52">
        <v>2383</v>
      </c>
      <c r="R7" s="52">
        <v>1950</v>
      </c>
      <c r="S7" s="52">
        <v>1534</v>
      </c>
      <c r="T7" s="52">
        <v>1316</v>
      </c>
      <c r="U7" s="52">
        <v>1195</v>
      </c>
      <c r="V7" s="52">
        <v>1106</v>
      </c>
      <c r="W7" s="52">
        <v>838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</v>
      </c>
      <c r="C9" s="52">
        <v>3</v>
      </c>
      <c r="D9" s="52">
        <v>3</v>
      </c>
      <c r="E9" s="52">
        <v>3</v>
      </c>
      <c r="F9" s="52">
        <v>3</v>
      </c>
      <c r="G9" s="52">
        <v>2</v>
      </c>
      <c r="H9" s="52">
        <v>2</v>
      </c>
      <c r="I9" s="52">
        <v>2</v>
      </c>
      <c r="J9" s="52">
        <v>2</v>
      </c>
      <c r="K9" s="52">
        <v>1</v>
      </c>
      <c r="L9" s="52">
        <v>3</v>
      </c>
      <c r="M9" s="52">
        <v>5</v>
      </c>
      <c r="N9" s="52">
        <v>10</v>
      </c>
      <c r="O9" s="52">
        <v>18</v>
      </c>
      <c r="P9" s="52">
        <v>23</v>
      </c>
      <c r="Q9" s="52">
        <v>24</v>
      </c>
      <c r="R9" s="52">
        <v>24</v>
      </c>
      <c r="S9" s="52">
        <v>22</v>
      </c>
      <c r="T9" s="52">
        <v>16</v>
      </c>
      <c r="U9" s="52">
        <v>13</v>
      </c>
      <c r="V9" s="52">
        <v>8</v>
      </c>
      <c r="W9" s="52">
        <v>3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7429</v>
      </c>
      <c r="C11" s="52">
        <v>6831</v>
      </c>
      <c r="D11" s="52">
        <v>6123</v>
      </c>
      <c r="E11" s="52">
        <v>5035</v>
      </c>
      <c r="F11" s="52">
        <v>3895</v>
      </c>
      <c r="G11" s="52">
        <v>3435</v>
      </c>
      <c r="H11" s="52">
        <v>3364</v>
      </c>
      <c r="I11" s="52">
        <v>3171</v>
      </c>
      <c r="J11" s="52">
        <v>3030</v>
      </c>
      <c r="K11" s="52">
        <v>2613</v>
      </c>
      <c r="L11" s="52">
        <v>2408</v>
      </c>
      <c r="M11" s="52">
        <v>2502</v>
      </c>
      <c r="N11" s="52">
        <v>2573</v>
      </c>
      <c r="O11" s="52">
        <v>2560</v>
      </c>
      <c r="P11" s="52">
        <v>2483</v>
      </c>
      <c r="Q11" s="52">
        <v>2289</v>
      </c>
      <c r="R11" s="52">
        <v>1874</v>
      </c>
      <c r="S11" s="52">
        <v>1472</v>
      </c>
      <c r="T11" s="52">
        <v>1263</v>
      </c>
      <c r="U11" s="52">
        <v>1146</v>
      </c>
      <c r="V11" s="52">
        <v>1061</v>
      </c>
      <c r="W11" s="52">
        <v>805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227</v>
      </c>
      <c r="C13" s="52">
        <v>209</v>
      </c>
      <c r="D13" s="52">
        <v>176</v>
      </c>
      <c r="E13" s="52">
        <v>145</v>
      </c>
      <c r="F13" s="52">
        <v>110</v>
      </c>
      <c r="G13" s="52">
        <v>94</v>
      </c>
      <c r="H13" s="52">
        <v>95</v>
      </c>
      <c r="I13" s="52">
        <v>98</v>
      </c>
      <c r="J13" s="52">
        <v>112</v>
      </c>
      <c r="K13" s="52">
        <v>105</v>
      </c>
      <c r="L13" s="52">
        <v>99</v>
      </c>
      <c r="M13" s="52">
        <v>102</v>
      </c>
      <c r="N13" s="52">
        <v>105</v>
      </c>
      <c r="O13" s="52">
        <v>104</v>
      </c>
      <c r="P13" s="52">
        <v>101</v>
      </c>
      <c r="Q13" s="52">
        <v>94</v>
      </c>
      <c r="R13" s="52">
        <v>76</v>
      </c>
      <c r="S13" s="52">
        <v>62</v>
      </c>
      <c r="T13" s="52">
        <v>53</v>
      </c>
      <c r="U13" s="52">
        <v>49</v>
      </c>
      <c r="V13" s="52">
        <v>45</v>
      </c>
      <c r="W13" s="52">
        <v>33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1075</v>
      </c>
      <c r="C16" s="52">
        <v>943</v>
      </c>
      <c r="D16" s="52">
        <v>762</v>
      </c>
      <c r="E16" s="52">
        <v>614</v>
      </c>
      <c r="F16" s="52">
        <v>450</v>
      </c>
      <c r="G16" s="52">
        <v>359</v>
      </c>
      <c r="H16" s="52">
        <v>306</v>
      </c>
      <c r="I16" s="52">
        <v>281</v>
      </c>
      <c r="J16" s="52">
        <v>296</v>
      </c>
      <c r="K16" s="52">
        <v>283</v>
      </c>
      <c r="L16" s="52">
        <v>297</v>
      </c>
      <c r="M16" s="52">
        <v>319</v>
      </c>
      <c r="N16" s="52">
        <v>310</v>
      </c>
      <c r="O16" s="52">
        <v>338</v>
      </c>
      <c r="P16" s="52">
        <v>341</v>
      </c>
      <c r="Q16" s="52">
        <v>331</v>
      </c>
      <c r="R16" s="52">
        <v>289</v>
      </c>
      <c r="S16" s="52">
        <v>232</v>
      </c>
      <c r="T16" s="52">
        <v>199</v>
      </c>
      <c r="U16" s="52">
        <v>163</v>
      </c>
      <c r="V16" s="52">
        <v>120</v>
      </c>
      <c r="W16" s="52">
        <v>73</v>
      </c>
      <c r="DA16" s="63" t="s">
        <v>1082</v>
      </c>
    </row>
    <row r="17" spans="1:105" ht="12" customHeight="1" x14ac:dyDescent="0.25">
      <c r="A17" s="109" t="s">
        <v>120</v>
      </c>
      <c r="B17" s="36">
        <v>6581</v>
      </c>
      <c r="C17" s="36">
        <v>6097</v>
      </c>
      <c r="D17" s="36">
        <v>5537</v>
      </c>
      <c r="E17" s="36">
        <v>4566</v>
      </c>
      <c r="F17" s="36">
        <v>3555</v>
      </c>
      <c r="G17" s="36">
        <v>3170</v>
      </c>
      <c r="H17" s="36">
        <v>3153</v>
      </c>
      <c r="I17" s="36">
        <v>2988</v>
      </c>
      <c r="J17" s="36">
        <v>2846</v>
      </c>
      <c r="K17" s="36">
        <v>2435</v>
      </c>
      <c r="L17" s="36">
        <v>2210</v>
      </c>
      <c r="M17" s="36">
        <v>2285</v>
      </c>
      <c r="N17" s="36">
        <v>2368</v>
      </c>
      <c r="O17" s="36">
        <v>2326</v>
      </c>
      <c r="P17" s="36">
        <v>2243</v>
      </c>
      <c r="Q17" s="36">
        <v>2052</v>
      </c>
      <c r="R17" s="36">
        <v>1661</v>
      </c>
      <c r="S17" s="36">
        <v>1302</v>
      </c>
      <c r="T17" s="36">
        <v>1117</v>
      </c>
      <c r="U17" s="36">
        <v>1032</v>
      </c>
      <c r="V17" s="36">
        <v>986</v>
      </c>
      <c r="W17" s="36">
        <v>765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616</v>
      </c>
      <c r="D21" s="52">
        <v>741</v>
      </c>
      <c r="E21" s="52">
        <v>1119</v>
      </c>
      <c r="F21" s="52">
        <v>1175</v>
      </c>
      <c r="G21" s="52">
        <v>476</v>
      </c>
      <c r="H21" s="52">
        <v>70</v>
      </c>
      <c r="I21" s="52">
        <v>190</v>
      </c>
      <c r="J21" s="52">
        <v>398</v>
      </c>
      <c r="K21" s="52">
        <v>598</v>
      </c>
      <c r="L21" s="52">
        <v>598</v>
      </c>
      <c r="M21" s="52">
        <v>600</v>
      </c>
      <c r="N21" s="52">
        <v>602</v>
      </c>
      <c r="O21" s="52">
        <v>488</v>
      </c>
      <c r="P21" s="52">
        <v>80</v>
      </c>
      <c r="Q21" s="52">
        <v>201</v>
      </c>
      <c r="R21" s="52">
        <v>435</v>
      </c>
      <c r="S21" s="52">
        <v>416</v>
      </c>
      <c r="T21" s="52">
        <v>218</v>
      </c>
      <c r="U21" s="52">
        <v>121</v>
      </c>
      <c r="V21" s="52">
        <v>89</v>
      </c>
      <c r="W21" s="52">
        <v>268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1</v>
      </c>
      <c r="E23" s="52">
        <v>0</v>
      </c>
      <c r="F23" s="52">
        <v>0</v>
      </c>
      <c r="G23" s="52">
        <v>1</v>
      </c>
      <c r="H23" s="52">
        <v>0</v>
      </c>
      <c r="I23" s="52">
        <v>0</v>
      </c>
      <c r="J23" s="52">
        <v>1</v>
      </c>
      <c r="K23" s="52">
        <v>1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1</v>
      </c>
      <c r="R23" s="52">
        <v>0</v>
      </c>
      <c r="S23" s="52">
        <v>2</v>
      </c>
      <c r="T23" s="52">
        <v>6</v>
      </c>
      <c r="U23" s="52">
        <v>3</v>
      </c>
      <c r="V23" s="52">
        <v>5</v>
      </c>
      <c r="W23" s="52">
        <v>5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616</v>
      </c>
      <c r="D25" s="52">
        <v>866</v>
      </c>
      <c r="E25" s="52">
        <v>1799</v>
      </c>
      <c r="F25" s="52">
        <v>2022</v>
      </c>
      <c r="G25" s="52">
        <v>864</v>
      </c>
      <c r="H25" s="52">
        <v>140</v>
      </c>
      <c r="I25" s="52">
        <v>374</v>
      </c>
      <c r="J25" s="52">
        <v>388</v>
      </c>
      <c r="K25" s="52">
        <v>778</v>
      </c>
      <c r="L25" s="52">
        <v>642</v>
      </c>
      <c r="M25" s="52">
        <v>576</v>
      </c>
      <c r="N25" s="52">
        <v>579</v>
      </c>
      <c r="O25" s="52">
        <v>469</v>
      </c>
      <c r="P25" s="52">
        <v>138</v>
      </c>
      <c r="Q25" s="52">
        <v>366</v>
      </c>
      <c r="R25" s="52">
        <v>747</v>
      </c>
      <c r="S25" s="52">
        <v>691</v>
      </c>
      <c r="T25" s="52">
        <v>365</v>
      </c>
      <c r="U25" s="52">
        <v>194</v>
      </c>
      <c r="V25" s="52">
        <v>130</v>
      </c>
      <c r="W25" s="52">
        <v>396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35</v>
      </c>
      <c r="D27" s="52">
        <v>36</v>
      </c>
      <c r="E27" s="52">
        <v>35</v>
      </c>
      <c r="F27" s="52">
        <v>37</v>
      </c>
      <c r="G27" s="52">
        <v>36</v>
      </c>
      <c r="H27" s="52">
        <v>38</v>
      </c>
      <c r="I27" s="52">
        <v>18</v>
      </c>
      <c r="J27" s="52">
        <v>10</v>
      </c>
      <c r="K27" s="52">
        <v>8</v>
      </c>
      <c r="L27" s="52">
        <v>19</v>
      </c>
      <c r="M27" s="52">
        <v>24</v>
      </c>
      <c r="N27" s="52">
        <v>23</v>
      </c>
      <c r="O27" s="52">
        <v>19</v>
      </c>
      <c r="P27" s="52">
        <v>7</v>
      </c>
      <c r="Q27" s="52">
        <v>11</v>
      </c>
      <c r="R27" s="52">
        <v>19</v>
      </c>
      <c r="S27" s="52">
        <v>14</v>
      </c>
      <c r="T27" s="52">
        <v>16</v>
      </c>
      <c r="U27" s="52">
        <v>18</v>
      </c>
      <c r="V27" s="52">
        <v>13</v>
      </c>
      <c r="W27" s="52">
        <v>12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168</v>
      </c>
      <c r="D30" s="52">
        <v>181</v>
      </c>
      <c r="E30" s="52">
        <v>156</v>
      </c>
      <c r="F30" s="52">
        <v>169</v>
      </c>
      <c r="G30" s="52">
        <v>170</v>
      </c>
      <c r="H30" s="52">
        <v>173</v>
      </c>
      <c r="I30" s="52">
        <v>75</v>
      </c>
      <c r="J30" s="52">
        <v>25</v>
      </c>
      <c r="K30" s="52">
        <v>41</v>
      </c>
      <c r="L30" s="52">
        <v>47</v>
      </c>
      <c r="M30" s="52">
        <v>63</v>
      </c>
      <c r="N30" s="52">
        <v>65</v>
      </c>
      <c r="O30" s="52">
        <v>57</v>
      </c>
      <c r="P30" s="52">
        <v>20</v>
      </c>
      <c r="Q30" s="52">
        <v>36</v>
      </c>
      <c r="R30" s="52">
        <v>63</v>
      </c>
      <c r="S30" s="52">
        <v>67</v>
      </c>
      <c r="T30" s="52">
        <v>57</v>
      </c>
      <c r="U30" s="52">
        <v>51</v>
      </c>
      <c r="V30" s="52">
        <v>44</v>
      </c>
      <c r="W30" s="52">
        <v>47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1028</v>
      </c>
      <c r="D31" s="36">
        <v>1030</v>
      </c>
      <c r="E31" s="36">
        <v>1036</v>
      </c>
      <c r="F31" s="36">
        <v>1055</v>
      </c>
      <c r="G31" s="36">
        <v>1086</v>
      </c>
      <c r="H31" s="36">
        <v>1132</v>
      </c>
      <c r="I31" s="36">
        <v>581</v>
      </c>
      <c r="J31" s="36">
        <v>373</v>
      </c>
      <c r="K31" s="36">
        <v>557</v>
      </c>
      <c r="L31" s="36">
        <v>556</v>
      </c>
      <c r="M31" s="36">
        <v>550</v>
      </c>
      <c r="N31" s="36">
        <v>564</v>
      </c>
      <c r="O31" s="36">
        <v>489</v>
      </c>
      <c r="P31" s="36">
        <v>130</v>
      </c>
      <c r="Q31" s="36">
        <v>249</v>
      </c>
      <c r="R31" s="36">
        <v>450</v>
      </c>
      <c r="S31" s="36">
        <v>427</v>
      </c>
      <c r="T31" s="36">
        <v>359</v>
      </c>
      <c r="U31" s="36">
        <v>348</v>
      </c>
      <c r="V31" s="36">
        <v>308</v>
      </c>
      <c r="W31" s="36">
        <v>329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271</v>
      </c>
      <c r="K35" s="52">
        <v>174</v>
      </c>
      <c r="L35" s="52">
        <v>387</v>
      </c>
      <c r="M35" s="52">
        <v>697</v>
      </c>
      <c r="N35" s="52">
        <v>676</v>
      </c>
      <c r="O35" s="52">
        <v>474</v>
      </c>
      <c r="P35" s="52">
        <v>0</v>
      </c>
      <c r="Q35" s="52">
        <v>0</v>
      </c>
      <c r="R35" s="52">
        <v>2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1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1</v>
      </c>
      <c r="K37" s="52">
        <v>0</v>
      </c>
      <c r="L37" s="52">
        <v>2</v>
      </c>
      <c r="M37" s="52">
        <v>2</v>
      </c>
      <c r="N37" s="52">
        <v>5</v>
      </c>
      <c r="O37" s="52">
        <v>8</v>
      </c>
      <c r="P37" s="52">
        <v>5</v>
      </c>
      <c r="Q37" s="52">
        <v>2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18</v>
      </c>
      <c r="D39" s="52">
        <v>158</v>
      </c>
      <c r="E39" s="52">
        <v>711</v>
      </c>
      <c r="F39" s="52">
        <v>882</v>
      </c>
      <c r="G39" s="52">
        <v>404</v>
      </c>
      <c r="H39" s="52">
        <v>69</v>
      </c>
      <c r="I39" s="52">
        <v>181</v>
      </c>
      <c r="J39" s="52">
        <v>247</v>
      </c>
      <c r="K39" s="52">
        <v>361</v>
      </c>
      <c r="L39" s="52">
        <v>437</v>
      </c>
      <c r="M39" s="52">
        <v>670</v>
      </c>
      <c r="N39" s="52">
        <v>650</v>
      </c>
      <c r="O39" s="52">
        <v>456</v>
      </c>
      <c r="P39" s="52">
        <v>61</v>
      </c>
      <c r="Q39" s="52">
        <v>172</v>
      </c>
      <c r="R39" s="52">
        <v>332</v>
      </c>
      <c r="S39" s="52">
        <v>289</v>
      </c>
      <c r="T39" s="52">
        <v>156</v>
      </c>
      <c r="U39" s="52">
        <v>77</v>
      </c>
      <c r="V39" s="52">
        <v>45</v>
      </c>
      <c r="W39" s="52">
        <v>140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17</v>
      </c>
      <c r="D41" s="52">
        <v>3</v>
      </c>
      <c r="E41" s="52">
        <v>4</v>
      </c>
      <c r="F41" s="52">
        <v>2</v>
      </c>
      <c r="G41" s="52">
        <v>20</v>
      </c>
      <c r="H41" s="52">
        <v>39</v>
      </c>
      <c r="I41" s="52">
        <v>21</v>
      </c>
      <c r="J41" s="52">
        <v>24</v>
      </c>
      <c r="K41" s="52">
        <v>1</v>
      </c>
      <c r="L41" s="52">
        <v>13</v>
      </c>
      <c r="M41" s="52">
        <v>27</v>
      </c>
      <c r="N41" s="52">
        <v>26</v>
      </c>
      <c r="O41" s="52">
        <v>18</v>
      </c>
      <c r="P41" s="52">
        <v>4</v>
      </c>
      <c r="Q41" s="52">
        <v>4</v>
      </c>
      <c r="R41" s="52">
        <v>1</v>
      </c>
      <c r="S41" s="52">
        <v>0</v>
      </c>
      <c r="T41" s="52">
        <v>7</v>
      </c>
      <c r="U41" s="52">
        <v>14</v>
      </c>
      <c r="V41" s="52">
        <v>9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36</v>
      </c>
      <c r="D44" s="52">
        <v>0</v>
      </c>
      <c r="E44" s="52">
        <v>8</v>
      </c>
      <c r="F44" s="52">
        <v>5</v>
      </c>
      <c r="G44" s="52">
        <v>79</v>
      </c>
      <c r="H44" s="52">
        <v>120</v>
      </c>
      <c r="I44" s="52">
        <v>50</v>
      </c>
      <c r="J44" s="52">
        <v>40</v>
      </c>
      <c r="K44" s="52">
        <v>28</v>
      </c>
      <c r="L44" s="52">
        <v>61</v>
      </c>
      <c r="M44" s="52">
        <v>85</v>
      </c>
      <c r="N44" s="52">
        <v>56</v>
      </c>
      <c r="O44" s="52">
        <v>85</v>
      </c>
      <c r="P44" s="52">
        <v>23</v>
      </c>
      <c r="Q44" s="52">
        <v>26</v>
      </c>
      <c r="R44" s="52">
        <v>21</v>
      </c>
      <c r="S44" s="52">
        <v>10</v>
      </c>
      <c r="T44" s="52">
        <v>24</v>
      </c>
      <c r="U44" s="52">
        <v>15</v>
      </c>
      <c r="V44" s="52">
        <v>1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544</v>
      </c>
      <c r="D45" s="36">
        <v>470</v>
      </c>
      <c r="E45" s="36">
        <v>65</v>
      </c>
      <c r="F45" s="36">
        <v>44</v>
      </c>
      <c r="G45" s="36">
        <v>701</v>
      </c>
      <c r="H45" s="36">
        <v>1115</v>
      </c>
      <c r="I45" s="36">
        <v>416</v>
      </c>
      <c r="J45" s="36">
        <v>231</v>
      </c>
      <c r="K45" s="36">
        <v>146</v>
      </c>
      <c r="L45" s="36">
        <v>331</v>
      </c>
      <c r="M45" s="36">
        <v>625</v>
      </c>
      <c r="N45" s="36">
        <v>647</v>
      </c>
      <c r="O45" s="36">
        <v>447</v>
      </c>
      <c r="P45" s="36">
        <v>47</v>
      </c>
      <c r="Q45" s="36">
        <v>58</v>
      </c>
      <c r="R45" s="36">
        <v>59</v>
      </c>
      <c r="S45" s="36">
        <v>68</v>
      </c>
      <c r="T45" s="36">
        <v>174</v>
      </c>
      <c r="U45" s="36">
        <v>263</v>
      </c>
      <c r="V45" s="36">
        <v>262</v>
      </c>
      <c r="W45" s="36">
        <v>108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111</v>
      </c>
      <c r="K49" s="52">
        <v>49</v>
      </c>
      <c r="L49" s="52">
        <v>107</v>
      </c>
      <c r="M49" s="52">
        <v>178</v>
      </c>
      <c r="N49" s="52">
        <v>157</v>
      </c>
      <c r="O49" s="52">
        <v>118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0</v>
      </c>
      <c r="L51" s="52">
        <v>1</v>
      </c>
      <c r="M51" s="52">
        <v>1</v>
      </c>
      <c r="N51" s="52">
        <v>2</v>
      </c>
      <c r="O51" s="52">
        <v>2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101</v>
      </c>
      <c r="K53" s="52">
        <v>49</v>
      </c>
      <c r="L53" s="52">
        <v>103</v>
      </c>
      <c r="M53" s="52">
        <v>171</v>
      </c>
      <c r="N53" s="52">
        <v>151</v>
      </c>
      <c r="O53" s="52">
        <v>113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10</v>
      </c>
      <c r="K55" s="52">
        <v>0</v>
      </c>
      <c r="L55" s="52">
        <v>4</v>
      </c>
      <c r="M55" s="52">
        <v>7</v>
      </c>
      <c r="N55" s="52">
        <v>6</v>
      </c>
      <c r="O55" s="52">
        <v>5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17</v>
      </c>
      <c r="K58" s="52">
        <v>8</v>
      </c>
      <c r="L58" s="52">
        <v>17</v>
      </c>
      <c r="M58" s="52">
        <v>22</v>
      </c>
      <c r="N58" s="52">
        <v>13</v>
      </c>
      <c r="O58" s="52">
        <v>19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94</v>
      </c>
      <c r="K59" s="36">
        <v>41</v>
      </c>
      <c r="L59" s="36">
        <v>90</v>
      </c>
      <c r="M59" s="36">
        <v>156</v>
      </c>
      <c r="N59" s="36">
        <v>144</v>
      </c>
      <c r="O59" s="36">
        <v>99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160</v>
      </c>
      <c r="K63" s="52">
        <v>125</v>
      </c>
      <c r="L63" s="52">
        <v>280</v>
      </c>
      <c r="M63" s="52">
        <v>519</v>
      </c>
      <c r="N63" s="52">
        <v>519</v>
      </c>
      <c r="O63" s="52">
        <v>356</v>
      </c>
      <c r="P63" s="52">
        <v>0</v>
      </c>
      <c r="Q63" s="52">
        <v>0</v>
      </c>
      <c r="R63" s="52">
        <v>2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</v>
      </c>
      <c r="M65" s="52">
        <v>1</v>
      </c>
      <c r="N65" s="52">
        <v>3</v>
      </c>
      <c r="O65" s="52">
        <v>6</v>
      </c>
      <c r="P65" s="52">
        <v>5</v>
      </c>
      <c r="Q65" s="52">
        <v>2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18</v>
      </c>
      <c r="D67" s="52">
        <f t="shared" si="0"/>
        <v>158</v>
      </c>
      <c r="E67" s="52">
        <f t="shared" si="0"/>
        <v>711</v>
      </c>
      <c r="F67" s="52">
        <f t="shared" si="0"/>
        <v>882</v>
      </c>
      <c r="G67" s="52">
        <f t="shared" si="0"/>
        <v>404</v>
      </c>
      <c r="H67" s="52">
        <f t="shared" si="0"/>
        <v>69</v>
      </c>
      <c r="I67" s="52">
        <f t="shared" si="0"/>
        <v>181</v>
      </c>
      <c r="J67" s="52">
        <f t="shared" si="0"/>
        <v>146</v>
      </c>
      <c r="K67" s="52">
        <f t="shared" si="0"/>
        <v>312</v>
      </c>
      <c r="L67" s="52">
        <f t="shared" si="0"/>
        <v>334</v>
      </c>
      <c r="M67" s="52">
        <f t="shared" si="0"/>
        <v>499</v>
      </c>
      <c r="N67" s="52">
        <f t="shared" si="0"/>
        <v>499</v>
      </c>
      <c r="O67" s="52">
        <f t="shared" si="0"/>
        <v>343</v>
      </c>
      <c r="P67" s="52">
        <f t="shared" si="0"/>
        <v>61</v>
      </c>
      <c r="Q67" s="52">
        <f t="shared" si="0"/>
        <v>172</v>
      </c>
      <c r="R67" s="52">
        <f t="shared" ref="R67:V67" si="1">R39-R53</f>
        <v>332</v>
      </c>
      <c r="S67" s="52">
        <f t="shared" si="1"/>
        <v>289</v>
      </c>
      <c r="T67" s="52">
        <f t="shared" si="1"/>
        <v>156</v>
      </c>
      <c r="U67" s="52">
        <f t="shared" si="1"/>
        <v>77</v>
      </c>
      <c r="V67" s="52">
        <f t="shared" si="1"/>
        <v>45</v>
      </c>
      <c r="W67" s="52">
        <f t="shared" ref="W67" si="2">W39-W53</f>
        <v>140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17</v>
      </c>
      <c r="D69" s="52">
        <f t="shared" si="6"/>
        <v>3</v>
      </c>
      <c r="E69" s="52">
        <f t="shared" si="6"/>
        <v>4</v>
      </c>
      <c r="F69" s="52">
        <f t="shared" si="6"/>
        <v>2</v>
      </c>
      <c r="G69" s="52">
        <f t="shared" si="6"/>
        <v>20</v>
      </c>
      <c r="H69" s="52">
        <f t="shared" si="6"/>
        <v>39</v>
      </c>
      <c r="I69" s="52">
        <f t="shared" si="6"/>
        <v>21</v>
      </c>
      <c r="J69" s="52">
        <f t="shared" si="6"/>
        <v>14</v>
      </c>
      <c r="K69" s="52">
        <f t="shared" si="6"/>
        <v>1</v>
      </c>
      <c r="L69" s="52">
        <f t="shared" si="6"/>
        <v>9</v>
      </c>
      <c r="M69" s="52">
        <f t="shared" si="6"/>
        <v>20</v>
      </c>
      <c r="N69" s="52">
        <f t="shared" si="6"/>
        <v>20</v>
      </c>
      <c r="O69" s="52">
        <f t="shared" si="6"/>
        <v>13</v>
      </c>
      <c r="P69" s="52">
        <f t="shared" si="6"/>
        <v>4</v>
      </c>
      <c r="Q69" s="52">
        <f t="shared" si="6"/>
        <v>4</v>
      </c>
      <c r="R69" s="52">
        <f t="shared" ref="R69:V69" si="7">R41-R55</f>
        <v>1</v>
      </c>
      <c r="S69" s="52">
        <f t="shared" si="7"/>
        <v>0</v>
      </c>
      <c r="T69" s="52">
        <f t="shared" si="7"/>
        <v>7</v>
      </c>
      <c r="U69" s="52">
        <f t="shared" si="7"/>
        <v>14</v>
      </c>
      <c r="V69" s="52">
        <f t="shared" si="7"/>
        <v>9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36</v>
      </c>
      <c r="D72" s="52">
        <v>0</v>
      </c>
      <c r="E72" s="52">
        <v>8</v>
      </c>
      <c r="F72" s="52">
        <v>5</v>
      </c>
      <c r="G72" s="52">
        <v>79</v>
      </c>
      <c r="H72" s="52">
        <v>120</v>
      </c>
      <c r="I72" s="52">
        <v>50</v>
      </c>
      <c r="J72" s="52">
        <v>23</v>
      </c>
      <c r="K72" s="52">
        <v>20</v>
      </c>
      <c r="L72" s="52">
        <v>44</v>
      </c>
      <c r="M72" s="52">
        <v>63</v>
      </c>
      <c r="N72" s="52">
        <v>43</v>
      </c>
      <c r="O72" s="52">
        <v>66</v>
      </c>
      <c r="P72" s="52">
        <v>23</v>
      </c>
      <c r="Q72" s="52">
        <v>26</v>
      </c>
      <c r="R72" s="52">
        <v>21</v>
      </c>
      <c r="S72" s="52">
        <v>10</v>
      </c>
      <c r="T72" s="52">
        <v>24</v>
      </c>
      <c r="U72" s="52">
        <v>15</v>
      </c>
      <c r="V72" s="52">
        <v>1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544</v>
      </c>
      <c r="D73" s="36">
        <v>470</v>
      </c>
      <c r="E73" s="36">
        <v>65</v>
      </c>
      <c r="F73" s="36">
        <v>44</v>
      </c>
      <c r="G73" s="36">
        <v>701</v>
      </c>
      <c r="H73" s="36">
        <v>1115</v>
      </c>
      <c r="I73" s="36">
        <v>416</v>
      </c>
      <c r="J73" s="36">
        <v>137</v>
      </c>
      <c r="K73" s="36">
        <v>105</v>
      </c>
      <c r="L73" s="36">
        <v>241</v>
      </c>
      <c r="M73" s="36">
        <v>469</v>
      </c>
      <c r="N73" s="36">
        <v>503</v>
      </c>
      <c r="O73" s="36">
        <v>348</v>
      </c>
      <c r="P73" s="36">
        <v>47</v>
      </c>
      <c r="Q73" s="36">
        <v>58</v>
      </c>
      <c r="R73" s="36">
        <v>59</v>
      </c>
      <c r="S73" s="36">
        <v>68</v>
      </c>
      <c r="T73" s="36">
        <v>174</v>
      </c>
      <c r="U73" s="36">
        <v>263</v>
      </c>
      <c r="V73" s="36">
        <v>262</v>
      </c>
      <c r="W73" s="36">
        <v>108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81</v>
      </c>
      <c r="K79" s="52">
        <f>RES_hhdet_numvin!K45</f>
        <v>54</v>
      </c>
      <c r="L79" s="52">
        <f>RES_hhdet_numvin!L45</f>
        <v>124</v>
      </c>
      <c r="M79" s="52">
        <f>RES_hhdet_numvin!M45</f>
        <v>215</v>
      </c>
      <c r="N79" s="52">
        <f>RES_hhdet_numvin!N45</f>
        <v>206</v>
      </c>
      <c r="O79" s="52">
        <f>RES_hhdet_numvin!O45</f>
        <v>156</v>
      </c>
      <c r="P79" s="52">
        <f>RES_hhdet_numvin!P45</f>
        <v>0</v>
      </c>
      <c r="Q79" s="52">
        <f>RES_hhdet_numvin!Q45</f>
        <v>0</v>
      </c>
      <c r="R79" s="52">
        <f>RES_hhdet_numvin!R45</f>
        <v>2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2</v>
      </c>
      <c r="Q82" s="138">
        <f>RES_hhdet_numvin!Q48</f>
        <v>1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16</v>
      </c>
      <c r="K84" s="138">
        <f>RES_hhdet_numvin!K50</f>
        <v>24</v>
      </c>
      <c r="L84" s="138">
        <f>RES_hhdet_numvin!L50</f>
        <v>51</v>
      </c>
      <c r="M84" s="138">
        <f>RES_hhdet_numvin!M50</f>
        <v>72</v>
      </c>
      <c r="N84" s="138">
        <f>RES_hhdet_numvin!N50</f>
        <v>70</v>
      </c>
      <c r="O84" s="138">
        <f>RES_hhdet_numvin!O50</f>
        <v>50</v>
      </c>
      <c r="P84" s="138">
        <f>RES_hhdet_numvin!P50</f>
        <v>23</v>
      </c>
      <c r="Q84" s="138">
        <f>RES_hhdet_numvin!Q50</f>
        <v>41</v>
      </c>
      <c r="R84" s="138">
        <f>RES_hhdet_numvin!R50</f>
        <v>81</v>
      </c>
      <c r="S84" s="138">
        <f>RES_hhdet_numvin!S50</f>
        <v>98</v>
      </c>
      <c r="T84" s="138">
        <f>RES_hhdet_numvin!T50</f>
        <v>69</v>
      </c>
      <c r="U84" s="138">
        <f>RES_hhdet_numvin!U50</f>
        <v>42</v>
      </c>
      <c r="V84" s="138">
        <f>RES_hhdet_numvin!V50</f>
        <v>28</v>
      </c>
      <c r="W84" s="138">
        <f>RES_hhdet_numvin!W50</f>
        <v>140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4</v>
      </c>
      <c r="R88" s="138">
        <f>RES_hhdet_numvin!R54</f>
        <v>0</v>
      </c>
      <c r="S88" s="138">
        <f>RES_hhdet_numvin!S54</f>
        <v>0</v>
      </c>
      <c r="T88" s="138">
        <f>RES_hhdet_numvin!T54</f>
        <v>7</v>
      </c>
      <c r="U88" s="138">
        <f>RES_hhdet_numvin!U54</f>
        <v>14</v>
      </c>
      <c r="V88" s="138">
        <f>RES_hhdet_numvin!V54</f>
        <v>8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7</v>
      </c>
      <c r="Q93" s="138">
        <f>RES_hhdet_numvin!Q59</f>
        <v>14</v>
      </c>
      <c r="R93" s="138">
        <f>RES_hhdet_numvin!R59</f>
        <v>16</v>
      </c>
      <c r="S93" s="138">
        <f>RES_hhdet_numvin!S59</f>
        <v>9</v>
      </c>
      <c r="T93" s="138">
        <f>RES_hhdet_numvin!T59</f>
        <v>16</v>
      </c>
      <c r="U93" s="138">
        <f>RES_hhdet_numvin!U59</f>
        <v>10</v>
      </c>
      <c r="V93" s="138">
        <f>RES_hhdet_numvin!V59</f>
        <v>1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13</v>
      </c>
      <c r="Q94" s="39">
        <f>RES_hhdet_numvin!Q60</f>
        <v>32</v>
      </c>
      <c r="R94" s="39">
        <f>RES_hhdet_numvin!R60</f>
        <v>37</v>
      </c>
      <c r="S94" s="39">
        <f>RES_hhdet_numvin!S60</f>
        <v>48</v>
      </c>
      <c r="T94" s="39">
        <f>RES_hhdet_numvin!T60</f>
        <v>128</v>
      </c>
      <c r="U94" s="39">
        <f>RES_hhdet_numvin!U60</f>
        <v>190</v>
      </c>
      <c r="V94" s="39">
        <f>RES_hhdet_numvin!V60</f>
        <v>209</v>
      </c>
      <c r="W94" s="39">
        <f>RES_hhdet_numvin!W60</f>
        <v>108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15.017759939344273</v>
      </c>
      <c r="C98" s="117">
        <f t="shared" si="12"/>
        <v>17.028934797948953</v>
      </c>
      <c r="D98" s="117">
        <f t="shared" si="12"/>
        <v>12.769630008717387</v>
      </c>
      <c r="E98" s="117">
        <f t="shared" si="12"/>
        <v>10.628844766870573</v>
      </c>
      <c r="F98" s="117">
        <f t="shared" si="12"/>
        <v>6.4521969667318464</v>
      </c>
      <c r="G98" s="117">
        <f t="shared" si="12"/>
        <v>6.3836794932654843</v>
      </c>
      <c r="H98" s="117">
        <f t="shared" si="12"/>
        <v>7.4081982630761329</v>
      </c>
      <c r="I98" s="117">
        <f t="shared" si="12"/>
        <v>6.3382918119413381</v>
      </c>
      <c r="J98" s="117">
        <f t="shared" si="12"/>
        <v>7.3445989778233995</v>
      </c>
      <c r="K98" s="117">
        <f t="shared" si="12"/>
        <v>5.2647326644522012</v>
      </c>
      <c r="L98" s="117">
        <f t="shared" si="12"/>
        <v>4.2510453007829065</v>
      </c>
      <c r="M98" s="117">
        <f t="shared" si="12"/>
        <v>5.2683201796269232</v>
      </c>
      <c r="N98" s="117">
        <f t="shared" si="12"/>
        <v>5.2739475633410482</v>
      </c>
      <c r="O98" s="117">
        <f t="shared" si="12"/>
        <v>4.2483295787347677</v>
      </c>
      <c r="P98" s="117">
        <f t="shared" si="12"/>
        <v>4.2366440811404704</v>
      </c>
      <c r="Q98" s="117">
        <f t="shared" si="12"/>
        <v>4.2306686395920146</v>
      </c>
      <c r="R98" s="117">
        <f t="shared" ref="R98:V98" si="13">R99+R102+R104+R113</f>
        <v>3.1998876447626379</v>
      </c>
      <c r="S98" s="117">
        <f t="shared" si="13"/>
        <v>2.1490727109328009</v>
      </c>
      <c r="T98" s="117">
        <f t="shared" si="13"/>
        <v>2.127367299369165</v>
      </c>
      <c r="U98" s="117">
        <f t="shared" si="13"/>
        <v>2.1241919786830175</v>
      </c>
      <c r="V98" s="117">
        <f t="shared" si="13"/>
        <v>2.1079005198785619</v>
      </c>
      <c r="W98" s="117">
        <f t="shared" ref="W98" si="14">W99+W102+W104+W113</f>
        <v>1.074373482961166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12.883762127634229</v>
      </c>
      <c r="C99" s="122">
        <f t="shared" si="15"/>
        <v>14.695929820628223</v>
      </c>
      <c r="D99" s="122">
        <f t="shared" si="15"/>
        <v>10.977127846961887</v>
      </c>
      <c r="E99" s="122">
        <f t="shared" si="15"/>
        <v>9.1912156641373048</v>
      </c>
      <c r="F99" s="122">
        <f t="shared" si="15"/>
        <v>5.5075259137401025</v>
      </c>
      <c r="G99" s="122">
        <f t="shared" si="15"/>
        <v>5.4821654304152858</v>
      </c>
      <c r="H99" s="122">
        <f t="shared" si="15"/>
        <v>6.3711644231118481</v>
      </c>
      <c r="I99" s="122">
        <f t="shared" si="15"/>
        <v>5.582473140430765</v>
      </c>
      <c r="J99" s="122">
        <f t="shared" si="15"/>
        <v>6.5206615349376573</v>
      </c>
      <c r="K99" s="122">
        <f t="shared" si="15"/>
        <v>4.685929309855732</v>
      </c>
      <c r="L99" s="122">
        <f t="shared" si="15"/>
        <v>3.7467759638383118</v>
      </c>
      <c r="M99" s="122">
        <f t="shared" si="15"/>
        <v>4.6623752390712419</v>
      </c>
      <c r="N99" s="122">
        <f t="shared" si="15"/>
        <v>4.6475007059303559</v>
      </c>
      <c r="O99" s="122">
        <f t="shared" si="15"/>
        <v>3.7101455699040349</v>
      </c>
      <c r="P99" s="122">
        <f t="shared" si="15"/>
        <v>3.7127853523426371</v>
      </c>
      <c r="Q99" s="122">
        <f t="shared" si="15"/>
        <v>3.7138827282737483</v>
      </c>
      <c r="R99" s="122">
        <f t="shared" ref="R99:V99" si="16">SUM(R100:R101)</f>
        <v>2.7930594360271872</v>
      </c>
      <c r="S99" s="122">
        <f t="shared" si="16"/>
        <v>1.8681434279135058</v>
      </c>
      <c r="T99" s="122">
        <f t="shared" si="16"/>
        <v>1.8767717180942827</v>
      </c>
      <c r="U99" s="122">
        <f t="shared" si="16"/>
        <v>1.8722489095378425</v>
      </c>
      <c r="V99" s="122">
        <f t="shared" si="16"/>
        <v>1.8741742259103995</v>
      </c>
      <c r="W99" s="122">
        <f t="shared" ref="W99" si="17">SUM(W100:W101)</f>
        <v>0.93898960878718529</v>
      </c>
      <c r="DA99" s="130" t="s">
        <v>1610</v>
      </c>
    </row>
    <row r="100" spans="1:105" ht="12" customHeight="1" x14ac:dyDescent="0.25">
      <c r="A100" s="97" t="s">
        <v>216</v>
      </c>
      <c r="B100" s="98">
        <v>12.753611943337612</v>
      </c>
      <c r="C100" s="98">
        <v>14.550578122096194</v>
      </c>
      <c r="D100" s="98">
        <v>10.870892728095138</v>
      </c>
      <c r="E100" s="98">
        <v>9.1041260957709014</v>
      </c>
      <c r="F100" s="98">
        <v>5.4561680704541562</v>
      </c>
      <c r="G100" s="98">
        <v>5.4322105813915922</v>
      </c>
      <c r="H100" s="98">
        <v>6.3139153830574601</v>
      </c>
      <c r="I100" s="98">
        <v>5.5332906054608788</v>
      </c>
      <c r="J100" s="98">
        <v>6.463315406197693</v>
      </c>
      <c r="K100" s="98">
        <v>4.6448700506490423</v>
      </c>
      <c r="L100" s="98">
        <v>3.7126352766388644</v>
      </c>
      <c r="M100" s="98">
        <v>4.6173955839897323</v>
      </c>
      <c r="N100" s="98">
        <v>4.5994765571433023</v>
      </c>
      <c r="O100" s="98">
        <v>3.6693366908889402</v>
      </c>
      <c r="P100" s="98">
        <v>3.6721837587005028</v>
      </c>
      <c r="Q100" s="98">
        <v>3.6734717833176429</v>
      </c>
      <c r="R100" s="98">
        <v>2.762900979446191</v>
      </c>
      <c r="S100" s="98">
        <v>1.8480755101168398</v>
      </c>
      <c r="T100" s="98">
        <v>1.8566980063545346</v>
      </c>
      <c r="U100" s="98">
        <v>1.8522665991013629</v>
      </c>
      <c r="V100" s="98">
        <v>1.854167261900407</v>
      </c>
      <c r="W100" s="98">
        <v>0.92899575372412624</v>
      </c>
      <c r="DA100" s="63" t="s">
        <v>1611</v>
      </c>
    </row>
    <row r="101" spans="1:105" ht="12" customHeight="1" x14ac:dyDescent="0.25">
      <c r="A101" s="97" t="s">
        <v>53</v>
      </c>
      <c r="B101" s="98">
        <v>0.13015018429661673</v>
      </c>
      <c r="C101" s="98">
        <v>0.14535169853202906</v>
      </c>
      <c r="D101" s="98">
        <v>0.10623511886674995</v>
      </c>
      <c r="E101" s="98">
        <v>8.7089568366403608E-2</v>
      </c>
      <c r="F101" s="98">
        <v>5.1357843285946177E-2</v>
      </c>
      <c r="G101" s="98">
        <v>4.9954849023693279E-2</v>
      </c>
      <c r="H101" s="98">
        <v>5.7249040054387905E-2</v>
      </c>
      <c r="I101" s="98">
        <v>4.9182534969886012E-2</v>
      </c>
      <c r="J101" s="98">
        <v>5.7346128739964475E-2</v>
      </c>
      <c r="K101" s="98">
        <v>4.105925920668986E-2</v>
      </c>
      <c r="L101" s="98">
        <v>3.4140687199447212E-2</v>
      </c>
      <c r="M101" s="98">
        <v>4.4979655081509182E-2</v>
      </c>
      <c r="N101" s="98">
        <v>4.802414878705364E-2</v>
      </c>
      <c r="O101" s="98">
        <v>4.0808879015094744E-2</v>
      </c>
      <c r="P101" s="98">
        <v>4.0601593642134129E-2</v>
      </c>
      <c r="Q101" s="98">
        <v>4.0410944956105282E-2</v>
      </c>
      <c r="R101" s="98">
        <v>3.0158456580996192E-2</v>
      </c>
      <c r="S101" s="98">
        <v>2.0067917796665974E-2</v>
      </c>
      <c r="T101" s="98">
        <v>2.0073711739747958E-2</v>
      </c>
      <c r="U101" s="98">
        <v>1.9982310436479592E-2</v>
      </c>
      <c r="V101" s="98">
        <v>2.0006964009992485E-2</v>
      </c>
      <c r="W101" s="98">
        <v>9.9938550630590921E-3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1.1292540241267306E-5</v>
      </c>
      <c r="C102" s="122">
        <f t="shared" si="18"/>
        <v>1.7387299650992629E-5</v>
      </c>
      <c r="D102" s="122">
        <f t="shared" si="18"/>
        <v>1.5640799187598338E-5</v>
      </c>
      <c r="E102" s="122">
        <f t="shared" si="18"/>
        <v>1.5394326183831703E-5</v>
      </c>
      <c r="F102" s="122">
        <f t="shared" si="18"/>
        <v>1.5594602418245591E-5</v>
      </c>
      <c r="G102" s="122">
        <f t="shared" si="18"/>
        <v>9.3885711985707208E-6</v>
      </c>
      <c r="H102" s="122">
        <f t="shared" si="18"/>
        <v>1.0362006600151083E-5</v>
      </c>
      <c r="I102" s="122">
        <f t="shared" si="18"/>
        <v>9.621615906292435E-6</v>
      </c>
      <c r="J102" s="122">
        <f t="shared" si="18"/>
        <v>8.6504243007055258E-6</v>
      </c>
      <c r="K102" s="122">
        <f t="shared" si="18"/>
        <v>3.8820548668514418E-6</v>
      </c>
      <c r="L102" s="122">
        <f t="shared" si="18"/>
        <v>2.2362535051216766E-5</v>
      </c>
      <c r="M102" s="122">
        <f t="shared" si="18"/>
        <v>2.5186629446182811E-5</v>
      </c>
      <c r="N102" s="122">
        <f t="shared" si="18"/>
        <v>4.05204176528789E-5</v>
      </c>
      <c r="O102" s="122">
        <f t="shared" si="18"/>
        <v>6.9384601858260412E-5</v>
      </c>
      <c r="P102" s="122">
        <f t="shared" si="18"/>
        <v>9.9412468369357705E-5</v>
      </c>
      <c r="Q102" s="122">
        <f t="shared" si="18"/>
        <v>9.4206367934542845E-5</v>
      </c>
      <c r="R102" s="122">
        <f t="shared" si="18"/>
        <v>1.0570323846463526E-4</v>
      </c>
      <c r="S102" s="122">
        <f t="shared" si="18"/>
        <v>9.9577583414565843E-5</v>
      </c>
      <c r="T102" s="122">
        <f t="shared" si="18"/>
        <v>1.0056914067509101E-4</v>
      </c>
      <c r="U102" s="122">
        <f t="shared" si="18"/>
        <v>5.7614421390247045E-5</v>
      </c>
      <c r="V102" s="122">
        <f t="shared" si="18"/>
        <v>3.7784838400638685E-5</v>
      </c>
      <c r="W102" s="122">
        <f t="shared" si="18"/>
        <v>2.2616670673417452E-5</v>
      </c>
      <c r="DA102" s="130" t="s">
        <v>1613</v>
      </c>
    </row>
    <row r="103" spans="1:105" ht="12" customHeight="1" x14ac:dyDescent="0.25">
      <c r="A103" s="97" t="s">
        <v>53</v>
      </c>
      <c r="B103" s="98">
        <v>1.1292540241267306E-5</v>
      </c>
      <c r="C103" s="98">
        <v>1.7387299650992629E-5</v>
      </c>
      <c r="D103" s="98">
        <v>1.5640799187598338E-5</v>
      </c>
      <c r="E103" s="98">
        <v>1.5394326183831703E-5</v>
      </c>
      <c r="F103" s="98">
        <v>1.5594602418245591E-5</v>
      </c>
      <c r="G103" s="98">
        <v>9.3885711985707208E-6</v>
      </c>
      <c r="H103" s="98">
        <v>1.0362006600151083E-5</v>
      </c>
      <c r="I103" s="98">
        <v>9.621615906292435E-6</v>
      </c>
      <c r="J103" s="98">
        <v>8.6504243007055258E-6</v>
      </c>
      <c r="K103" s="98">
        <v>3.8820548668514418E-6</v>
      </c>
      <c r="L103" s="98">
        <v>2.2362535051216766E-5</v>
      </c>
      <c r="M103" s="98">
        <v>2.5186629446182811E-5</v>
      </c>
      <c r="N103" s="98">
        <v>4.05204176528789E-5</v>
      </c>
      <c r="O103" s="98">
        <v>6.9384601858260412E-5</v>
      </c>
      <c r="P103" s="98">
        <v>9.9412468369357705E-5</v>
      </c>
      <c r="Q103" s="98">
        <v>9.4206367934542845E-5</v>
      </c>
      <c r="R103" s="98">
        <v>1.0570323846463526E-4</v>
      </c>
      <c r="S103" s="98">
        <v>9.9577583414565843E-5</v>
      </c>
      <c r="T103" s="98">
        <v>1.0056914067509101E-4</v>
      </c>
      <c r="U103" s="98">
        <v>5.7614421390247045E-5</v>
      </c>
      <c r="V103" s="98">
        <v>3.7784838400638685E-5</v>
      </c>
      <c r="W103" s="98">
        <v>2.2616670673417452E-5</v>
      </c>
      <c r="DA103" s="63" t="s">
        <v>1614</v>
      </c>
    </row>
    <row r="104" spans="1:105" ht="12" customHeight="1" x14ac:dyDescent="0.25">
      <c r="A104" s="121" t="s">
        <v>55</v>
      </c>
      <c r="B104" s="122">
        <v>1.4258723351541338</v>
      </c>
      <c r="C104" s="122">
        <v>1.6486436685027528</v>
      </c>
      <c r="D104" s="122">
        <v>1.2811385670557931</v>
      </c>
      <c r="E104" s="122">
        <v>1.0219651250412776</v>
      </c>
      <c r="F104" s="122">
        <v>0.62287665379037083</v>
      </c>
      <c r="G104" s="122">
        <v>0.64398160726075904</v>
      </c>
      <c r="H104" s="122">
        <v>0.77270131361579553</v>
      </c>
      <c r="I104" s="122">
        <v>0.54282335296970874</v>
      </c>
      <c r="J104" s="122">
        <v>0.62470674759418998</v>
      </c>
      <c r="K104" s="122">
        <v>0.42090602736283161</v>
      </c>
      <c r="L104" s="122">
        <v>0.34277632027203114</v>
      </c>
      <c r="M104" s="122">
        <v>0.44755420852062311</v>
      </c>
      <c r="N104" s="122">
        <v>0.46629853983782832</v>
      </c>
      <c r="O104" s="122">
        <v>0.38545456578279402</v>
      </c>
      <c r="P104" s="122">
        <v>0.38128938028168879</v>
      </c>
      <c r="Q104" s="122">
        <v>0.37924490275852063</v>
      </c>
      <c r="R104" s="122">
        <v>0.27818084281776206</v>
      </c>
      <c r="S104" s="122">
        <v>0.18084360231202862</v>
      </c>
      <c r="T104" s="122">
        <v>0.17062565249736922</v>
      </c>
      <c r="U104" s="122">
        <v>0.17476993817432665</v>
      </c>
      <c r="V104" s="122">
        <v>0.17185411928596722</v>
      </c>
      <c r="W104" s="122">
        <v>8.5551119849926097E-2</v>
      </c>
      <c r="DA104" s="130" t="s">
        <v>1615</v>
      </c>
    </row>
    <row r="105" spans="1:105" ht="12" customHeight="1" x14ac:dyDescent="0.25">
      <c r="A105" s="97" t="s">
        <v>138</v>
      </c>
      <c r="B105" s="98">
        <v>1.3908420549426979</v>
      </c>
      <c r="C105" s="98">
        <v>1.6145121616527256</v>
      </c>
      <c r="D105" s="98">
        <v>1.2529249847165527</v>
      </c>
      <c r="E105" s="98">
        <v>0.99905533157217741</v>
      </c>
      <c r="F105" s="98">
        <v>0.6057407859516919</v>
      </c>
      <c r="G105" s="98">
        <v>0.62969827501425502</v>
      </c>
      <c r="H105" s="98">
        <v>0.75831161608269471</v>
      </c>
      <c r="I105" s="98">
        <v>0.52861825094496817</v>
      </c>
      <c r="J105" s="98">
        <v>0.60891159294246122</v>
      </c>
      <c r="K105" s="98">
        <v>0.40672066302249632</v>
      </c>
      <c r="L105" s="98">
        <v>0.32863729429836519</v>
      </c>
      <c r="M105" s="98">
        <v>0.43419512968180707</v>
      </c>
      <c r="N105" s="98">
        <v>0.45211415652823861</v>
      </c>
      <c r="O105" s="98">
        <v>0.37193588004829142</v>
      </c>
      <c r="P105" s="98">
        <v>0.36908881223672724</v>
      </c>
      <c r="Q105" s="98">
        <v>0.36780078761958679</v>
      </c>
      <c r="R105" s="98">
        <v>0.26805344875673193</v>
      </c>
      <c r="S105" s="98">
        <v>0.17256077535177655</v>
      </c>
      <c r="T105" s="98">
        <v>0.16393827911408207</v>
      </c>
      <c r="U105" s="98">
        <v>0.16836968636725214</v>
      </c>
      <c r="V105" s="98">
        <v>0.16646902356820892</v>
      </c>
      <c r="W105" s="98">
        <v>8.1322389010182045E-2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3.503028021143588E-2</v>
      </c>
      <c r="C109" s="101">
        <v>3.4131506850027277E-2</v>
      </c>
      <c r="D109" s="101">
        <v>2.821358233924047E-2</v>
      </c>
      <c r="E109" s="101">
        <v>2.2909793469100125E-2</v>
      </c>
      <c r="F109" s="101">
        <v>1.7135867838678959E-2</v>
      </c>
      <c r="G109" s="101">
        <v>1.4283332246503969E-2</v>
      </c>
      <c r="H109" s="101">
        <v>1.4389697533100796E-2</v>
      </c>
      <c r="I109" s="101">
        <v>1.4205102024740568E-2</v>
      </c>
      <c r="J109" s="101">
        <v>1.5795154651728784E-2</v>
      </c>
      <c r="K109" s="101">
        <v>1.4185364340335281E-2</v>
      </c>
      <c r="L109" s="101">
        <v>1.4139025973665972E-2</v>
      </c>
      <c r="M109" s="101">
        <v>1.335907883881602E-2</v>
      </c>
      <c r="N109" s="101">
        <v>1.4184383309589734E-2</v>
      </c>
      <c r="O109" s="101">
        <v>1.3518685734502574E-2</v>
      </c>
      <c r="P109" s="101">
        <v>1.2200568044961573E-2</v>
      </c>
      <c r="Q109" s="101">
        <v>1.1444115138933833E-2</v>
      </c>
      <c r="R109" s="101">
        <v>1.0127394061030118E-2</v>
      </c>
      <c r="S109" s="101">
        <v>8.2828269602520776E-3</v>
      </c>
      <c r="T109" s="101">
        <v>6.6873733832871467E-3</v>
      </c>
      <c r="U109" s="101">
        <v>6.4002518070745218E-3</v>
      </c>
      <c r="V109" s="101">
        <v>5.3850957177582941E-3</v>
      </c>
      <c r="W109" s="101">
        <v>4.2287308397440469E-3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0.7081141840156685</v>
      </c>
      <c r="C113" s="122">
        <v>0.68434392151832668</v>
      </c>
      <c r="D113" s="122">
        <v>0.51134795390051935</v>
      </c>
      <c r="E113" s="122">
        <v>0.41564858336580701</v>
      </c>
      <c r="F113" s="122">
        <v>0.32177880459895447</v>
      </c>
      <c r="G113" s="122">
        <v>0.25752306701824063</v>
      </c>
      <c r="H113" s="122">
        <v>0.2643221643418896</v>
      </c>
      <c r="I113" s="122">
        <v>0.21298569692495792</v>
      </c>
      <c r="J113" s="122">
        <v>0.19922204486725159</v>
      </c>
      <c r="K113" s="122">
        <v>0.15789344517877088</v>
      </c>
      <c r="L113" s="122">
        <v>0.1614706541375126</v>
      </c>
      <c r="M113" s="122">
        <v>0.15836554540561168</v>
      </c>
      <c r="N113" s="122">
        <v>0.16010779715521117</v>
      </c>
      <c r="O113" s="122">
        <v>0.15266005844608058</v>
      </c>
      <c r="P113" s="122">
        <v>0.14246993604777544</v>
      </c>
      <c r="Q113" s="122">
        <v>0.13744680219181166</v>
      </c>
      <c r="R113" s="122">
        <v>0.1285416626792239</v>
      </c>
      <c r="S113" s="122">
        <v>9.9986103123852199E-2</v>
      </c>
      <c r="T113" s="122">
        <v>7.9869359636838222E-2</v>
      </c>
      <c r="U113" s="122">
        <v>7.7115516549457766E-2</v>
      </c>
      <c r="V113" s="122">
        <v>6.183438984379469E-2</v>
      </c>
      <c r="W113" s="122">
        <v>4.9810137653381291E-2</v>
      </c>
      <c r="DA113" s="130" t="s">
        <v>1624</v>
      </c>
    </row>
    <row r="114" spans="1:105" ht="12" customHeight="1" x14ac:dyDescent="0.25">
      <c r="A114" s="97" t="s">
        <v>50</v>
      </c>
      <c r="B114" s="98">
        <v>0.1181841028520447</v>
      </c>
      <c r="C114" s="98">
        <v>0.13195404546988881</v>
      </c>
      <c r="D114" s="98">
        <v>5.596860776034418E-2</v>
      </c>
      <c r="E114" s="98">
        <v>6.3051429216723798E-2</v>
      </c>
      <c r="F114" s="98">
        <v>4.9331540569067377E-2</v>
      </c>
      <c r="G114" s="98">
        <v>3.1836489443512396E-2</v>
      </c>
      <c r="H114" s="98">
        <v>2.8877697306779717E-2</v>
      </c>
      <c r="I114" s="98">
        <v>1.7747715203944747E-2</v>
      </c>
      <c r="J114" s="98">
        <v>2.4772295009051617E-2</v>
      </c>
      <c r="K114" s="98">
        <v>2.0593529042596297E-2</v>
      </c>
      <c r="L114" s="98">
        <v>2.5660657038455791E-2</v>
      </c>
      <c r="M114" s="98">
        <v>2.6923161200644842E-2</v>
      </c>
      <c r="N114" s="98">
        <v>2.0613377880255315E-2</v>
      </c>
      <c r="O114" s="98">
        <v>2.115515181959654E-2</v>
      </c>
      <c r="P114" s="98">
        <v>2.3848881357638612E-2</v>
      </c>
      <c r="Q114" s="98">
        <v>2.4144268546913122E-2</v>
      </c>
      <c r="R114" s="98">
        <v>2.6440898992213555E-2</v>
      </c>
      <c r="S114" s="98">
        <v>2.1099038128998583E-2</v>
      </c>
      <c r="T114" s="98">
        <v>1.5730559389483329E-2</v>
      </c>
      <c r="U114" s="98">
        <v>1.5343265651186761E-2</v>
      </c>
      <c r="V114" s="98">
        <v>8.4652512834400249E-3</v>
      </c>
      <c r="W114" s="98">
        <v>5.4830727443311578E-3</v>
      </c>
      <c r="DA114" s="63" t="s">
        <v>1625</v>
      </c>
    </row>
    <row r="115" spans="1:105" ht="12" customHeight="1" x14ac:dyDescent="0.25">
      <c r="A115" s="109" t="s">
        <v>120</v>
      </c>
      <c r="B115" s="33">
        <v>0.58993008116362378</v>
      </c>
      <c r="C115" s="33">
        <v>0.55238987604843781</v>
      </c>
      <c r="D115" s="33">
        <v>0.45537934614017517</v>
      </c>
      <c r="E115" s="33">
        <v>0.35259715414908321</v>
      </c>
      <c r="F115" s="33">
        <v>0.27244726402988712</v>
      </c>
      <c r="G115" s="33">
        <v>0.22568657757472824</v>
      </c>
      <c r="H115" s="33">
        <v>0.23544446703510988</v>
      </c>
      <c r="I115" s="33">
        <v>0.19523798172101317</v>
      </c>
      <c r="J115" s="33">
        <v>0.17444974985819997</v>
      </c>
      <c r="K115" s="33">
        <v>0.13729991613617459</v>
      </c>
      <c r="L115" s="33">
        <v>0.13580999709905681</v>
      </c>
      <c r="M115" s="33">
        <v>0.13144238420496684</v>
      </c>
      <c r="N115" s="33">
        <v>0.13949441927495584</v>
      </c>
      <c r="O115" s="33">
        <v>0.13150490662648404</v>
      </c>
      <c r="P115" s="33">
        <v>0.11862105469013684</v>
      </c>
      <c r="Q115" s="33">
        <v>0.11330253364489853</v>
      </c>
      <c r="R115" s="33">
        <v>0.10210076368701035</v>
      </c>
      <c r="S115" s="33">
        <v>7.8887064994853609E-2</v>
      </c>
      <c r="T115" s="33">
        <v>6.4138800247354896E-2</v>
      </c>
      <c r="U115" s="33">
        <v>6.1772250898271E-2</v>
      </c>
      <c r="V115" s="33">
        <v>5.3369138560354669E-2</v>
      </c>
      <c r="W115" s="33">
        <v>4.4327064909050133E-2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6.8429123778037892</v>
      </c>
      <c r="C117" s="117">
        <f t="shared" si="19"/>
        <v>7.7256235588389215</v>
      </c>
      <c r="D117" s="117">
        <f t="shared" si="19"/>
        <v>5.8024919962439698</v>
      </c>
      <c r="E117" s="117">
        <f t="shared" si="19"/>
        <v>4.8239515086859246</v>
      </c>
      <c r="F117" s="117">
        <f t="shared" si="19"/>
        <v>2.9502757992630451</v>
      </c>
      <c r="G117" s="117">
        <f t="shared" si="19"/>
        <v>2.9074479077550985</v>
      </c>
      <c r="H117" s="117">
        <f t="shared" si="19"/>
        <v>3.3685157923118094</v>
      </c>
      <c r="I117" s="117">
        <f t="shared" si="19"/>
        <v>2.8724520530715361</v>
      </c>
      <c r="J117" s="117">
        <f t="shared" si="19"/>
        <v>3.3627274577835773</v>
      </c>
      <c r="K117" s="117">
        <f t="shared" si="19"/>
        <v>2.4492147987552291</v>
      </c>
      <c r="L117" s="117">
        <f t="shared" si="19"/>
        <v>2.0564557531111145</v>
      </c>
      <c r="M117" s="117">
        <f t="shared" si="19"/>
        <v>2.7005834177104027</v>
      </c>
      <c r="N117" s="117">
        <f t="shared" si="19"/>
        <v>2.9017999341446798</v>
      </c>
      <c r="O117" s="117">
        <f t="shared" si="19"/>
        <v>2.4978241161602477</v>
      </c>
      <c r="P117" s="117">
        <f t="shared" si="19"/>
        <v>2.4901978312617885</v>
      </c>
      <c r="Q117" s="117">
        <f t="shared" si="19"/>
        <v>2.4889551270768693</v>
      </c>
      <c r="R117" s="117">
        <f t="shared" ref="R117:V117" si="20">R118+R121+R123+R132</f>
        <v>1.8919811276596568</v>
      </c>
      <c r="S117" s="117">
        <f t="shared" si="20"/>
        <v>1.2773260885908948</v>
      </c>
      <c r="T117" s="117">
        <f t="shared" si="20"/>
        <v>1.2648218702775369</v>
      </c>
      <c r="U117" s="117">
        <f t="shared" si="20"/>
        <v>1.2656625488646531</v>
      </c>
      <c r="V117" s="117">
        <f t="shared" si="20"/>
        <v>1.2566557676524412</v>
      </c>
      <c r="W117" s="117">
        <f t="shared" ref="W117" si="21">W118+W121+W123+W132</f>
        <v>0.64752343318761552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5.6401127542923453</v>
      </c>
      <c r="C118" s="122">
        <f t="shared" si="22"/>
        <v>6.4316603286476415</v>
      </c>
      <c r="D118" s="122">
        <f t="shared" si="22"/>
        <v>4.802803612589293</v>
      </c>
      <c r="E118" s="122">
        <f t="shared" si="22"/>
        <v>4.0203591584313569</v>
      </c>
      <c r="F118" s="122">
        <f t="shared" si="22"/>
        <v>2.4085945208150163</v>
      </c>
      <c r="G118" s="122">
        <f t="shared" si="22"/>
        <v>2.3968411357307526</v>
      </c>
      <c r="H118" s="122">
        <f t="shared" si="22"/>
        <v>2.7850596073925749</v>
      </c>
      <c r="I118" s="122">
        <f t="shared" si="22"/>
        <v>2.4397385798341222</v>
      </c>
      <c r="J118" s="122">
        <f t="shared" si="22"/>
        <v>2.8982633626805727</v>
      </c>
      <c r="K118" s="122">
        <f t="shared" si="22"/>
        <v>2.1168253988772014</v>
      </c>
      <c r="L118" s="122">
        <f t="shared" si="22"/>
        <v>1.7598013410714284</v>
      </c>
      <c r="M118" s="122">
        <f t="shared" si="22"/>
        <v>2.3456940100187875</v>
      </c>
      <c r="N118" s="122">
        <f t="shared" si="22"/>
        <v>2.5250285396443912</v>
      </c>
      <c r="O118" s="122">
        <f t="shared" si="22"/>
        <v>2.1631043410749413</v>
      </c>
      <c r="P118" s="122">
        <f t="shared" si="22"/>
        <v>2.1652306858001746</v>
      </c>
      <c r="Q118" s="122">
        <f t="shared" si="22"/>
        <v>2.1659516323251355</v>
      </c>
      <c r="R118" s="122">
        <f t="shared" ref="R118:V118" si="23">SUM(R119:R120)</f>
        <v>1.6289673738425683</v>
      </c>
      <c r="S118" s="122">
        <f t="shared" si="23"/>
        <v>1.0894529709898935</v>
      </c>
      <c r="T118" s="122">
        <f t="shared" si="23"/>
        <v>1.0944003300484535</v>
      </c>
      <c r="U118" s="122">
        <f t="shared" si="23"/>
        <v>1.0918072487274584</v>
      </c>
      <c r="V118" s="122">
        <f t="shared" si="23"/>
        <v>1.0931384081046325</v>
      </c>
      <c r="W118" s="122">
        <f t="shared" ref="W118" si="24">SUM(W119:W120)</f>
        <v>0.54774427308943741</v>
      </c>
      <c r="DA118" s="130" t="s">
        <v>1778</v>
      </c>
    </row>
    <row r="119" spans="1:105" ht="12" customHeight="1" x14ac:dyDescent="0.25">
      <c r="A119" s="97" t="s">
        <v>216</v>
      </c>
      <c r="B119" s="98">
        <v>5.5099625699957286</v>
      </c>
      <c r="C119" s="98">
        <v>6.2863086301156121</v>
      </c>
      <c r="D119" s="98">
        <v>4.6965684937225429</v>
      </c>
      <c r="E119" s="98">
        <v>3.933269590064953</v>
      </c>
      <c r="F119" s="98">
        <v>2.3572366775290701</v>
      </c>
      <c r="G119" s="98">
        <v>2.3468862867070595</v>
      </c>
      <c r="H119" s="98">
        <v>2.7278105673381869</v>
      </c>
      <c r="I119" s="98">
        <v>2.390556044864236</v>
      </c>
      <c r="J119" s="98">
        <v>2.8409172339406084</v>
      </c>
      <c r="K119" s="98">
        <v>2.0757661396705114</v>
      </c>
      <c r="L119" s="98">
        <v>1.7256606538719812</v>
      </c>
      <c r="M119" s="98">
        <v>2.3007143549372784</v>
      </c>
      <c r="N119" s="98">
        <v>2.4770043908573376</v>
      </c>
      <c r="O119" s="98">
        <v>2.1222954620598466</v>
      </c>
      <c r="P119" s="98">
        <v>2.1246290921580404</v>
      </c>
      <c r="Q119" s="98">
        <v>2.1255406873690301</v>
      </c>
      <c r="R119" s="98">
        <v>1.598808917261572</v>
      </c>
      <c r="S119" s="98">
        <v>1.0693850531932274</v>
      </c>
      <c r="T119" s="98">
        <v>1.0743266183087055</v>
      </c>
      <c r="U119" s="98">
        <v>1.0718249382909788</v>
      </c>
      <c r="V119" s="98">
        <v>1.07313144409464</v>
      </c>
      <c r="W119" s="98">
        <v>0.53775041802637835</v>
      </c>
      <c r="DA119" s="63" t="s">
        <v>1779</v>
      </c>
    </row>
    <row r="120" spans="1:105" ht="12" customHeight="1" x14ac:dyDescent="0.25">
      <c r="A120" s="97" t="s">
        <v>53</v>
      </c>
      <c r="B120" s="98">
        <v>0.13015018429661673</v>
      </c>
      <c r="C120" s="98">
        <v>0.14535169853202906</v>
      </c>
      <c r="D120" s="98">
        <v>0.10623511886674995</v>
      </c>
      <c r="E120" s="98">
        <v>8.7089568366403608E-2</v>
      </c>
      <c r="F120" s="98">
        <v>5.1357843285946177E-2</v>
      </c>
      <c r="G120" s="98">
        <v>4.9954849023693279E-2</v>
      </c>
      <c r="H120" s="98">
        <v>5.7249040054387905E-2</v>
      </c>
      <c r="I120" s="98">
        <v>4.9182534969886012E-2</v>
      </c>
      <c r="J120" s="98">
        <v>5.7346128739964475E-2</v>
      </c>
      <c r="K120" s="98">
        <v>4.105925920668986E-2</v>
      </c>
      <c r="L120" s="98">
        <v>3.4140687199447212E-2</v>
      </c>
      <c r="M120" s="98">
        <v>4.4979655081509182E-2</v>
      </c>
      <c r="N120" s="98">
        <v>4.802414878705364E-2</v>
      </c>
      <c r="O120" s="98">
        <v>4.0808879015094744E-2</v>
      </c>
      <c r="P120" s="98">
        <v>4.0601593642134129E-2</v>
      </c>
      <c r="Q120" s="98">
        <v>4.0410944956105282E-2</v>
      </c>
      <c r="R120" s="98">
        <v>3.0158456580996192E-2</v>
      </c>
      <c r="S120" s="98">
        <v>2.0067917796665974E-2</v>
      </c>
      <c r="T120" s="98">
        <v>2.0073711739747958E-2</v>
      </c>
      <c r="U120" s="98">
        <v>1.9982310436479592E-2</v>
      </c>
      <c r="V120" s="98">
        <v>2.0006964009992485E-2</v>
      </c>
      <c r="W120" s="98">
        <v>9.9938550630590921E-3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2.3016189820708642E-5</v>
      </c>
      <c r="C121" s="122">
        <f t="shared" si="25"/>
        <v>3.8730012755559965E-5</v>
      </c>
      <c r="D121" s="122">
        <f t="shared" si="25"/>
        <v>3.8823685704359434E-5</v>
      </c>
      <c r="E121" s="122">
        <f t="shared" si="25"/>
        <v>3.8211888933742212E-5</v>
      </c>
      <c r="F121" s="122">
        <f t="shared" si="25"/>
        <v>3.8709015805948501E-5</v>
      </c>
      <c r="G121" s="122">
        <f t="shared" si="25"/>
        <v>2.6153185647360242E-5</v>
      </c>
      <c r="H121" s="122">
        <f t="shared" si="25"/>
        <v>2.8864826879534058E-5</v>
      </c>
      <c r="I121" s="122">
        <f t="shared" si="25"/>
        <v>2.6802364460224619E-5</v>
      </c>
      <c r="J121" s="122">
        <f t="shared" si="25"/>
        <v>2.6954975748700181E-5</v>
      </c>
      <c r="K121" s="122">
        <f t="shared" si="25"/>
        <v>1.3453831688447823E-5</v>
      </c>
      <c r="L121" s="122">
        <f t="shared" si="25"/>
        <v>8.0748274699435745E-5</v>
      </c>
      <c r="M121" s="122">
        <f t="shared" si="25"/>
        <v>9.2987803706524004E-5</v>
      </c>
      <c r="N121" s="122">
        <f t="shared" si="25"/>
        <v>1.5527850553237308E-4</v>
      </c>
      <c r="O121" s="122">
        <f t="shared" si="25"/>
        <v>2.7602753573751027E-4</v>
      </c>
      <c r="P121" s="122">
        <f t="shared" si="25"/>
        <v>4.0363284067418257E-4</v>
      </c>
      <c r="Q121" s="122">
        <f t="shared" si="25"/>
        <v>3.8900892637686832E-4</v>
      </c>
      <c r="R121" s="122">
        <f t="shared" si="25"/>
        <v>4.3648326765189369E-4</v>
      </c>
      <c r="S121" s="122">
        <f t="shared" si="25"/>
        <v>4.1594107345696509E-4</v>
      </c>
      <c r="T121" s="122">
        <f t="shared" si="25"/>
        <v>4.2764548045524166E-4</v>
      </c>
      <c r="U121" s="122">
        <f t="shared" si="25"/>
        <v>2.4597965899331566E-4</v>
      </c>
      <c r="V121" s="122">
        <f t="shared" si="25"/>
        <v>1.6455412070247836E-4</v>
      </c>
      <c r="W121" s="122">
        <f t="shared" si="25"/>
        <v>1.0074401228596499E-4</v>
      </c>
      <c r="DA121" s="130" t="s">
        <v>1781</v>
      </c>
    </row>
    <row r="122" spans="1:105" ht="12" customHeight="1" x14ac:dyDescent="0.25">
      <c r="A122" s="97" t="s">
        <v>53</v>
      </c>
      <c r="B122" s="98">
        <v>2.3016189820708642E-5</v>
      </c>
      <c r="C122" s="98">
        <v>3.8730012755559965E-5</v>
      </c>
      <c r="D122" s="98">
        <v>3.8823685704359434E-5</v>
      </c>
      <c r="E122" s="98">
        <v>3.8211888933742212E-5</v>
      </c>
      <c r="F122" s="98">
        <v>3.8709015805948501E-5</v>
      </c>
      <c r="G122" s="98">
        <v>2.6153185647360242E-5</v>
      </c>
      <c r="H122" s="98">
        <v>2.8864826879534058E-5</v>
      </c>
      <c r="I122" s="98">
        <v>2.6802364460224619E-5</v>
      </c>
      <c r="J122" s="98">
        <v>2.6954975748700181E-5</v>
      </c>
      <c r="K122" s="98">
        <v>1.3453831688447823E-5</v>
      </c>
      <c r="L122" s="98">
        <v>8.0748274699435745E-5</v>
      </c>
      <c r="M122" s="98">
        <v>9.2987803706524004E-5</v>
      </c>
      <c r="N122" s="98">
        <v>1.5527850553237308E-4</v>
      </c>
      <c r="O122" s="98">
        <v>2.7602753573751027E-4</v>
      </c>
      <c r="P122" s="98">
        <v>4.0363284067418257E-4</v>
      </c>
      <c r="Q122" s="98">
        <v>3.8900892637686832E-4</v>
      </c>
      <c r="R122" s="98">
        <v>4.3648326765189369E-4</v>
      </c>
      <c r="S122" s="98">
        <v>4.1594107345696509E-4</v>
      </c>
      <c r="T122" s="98">
        <v>4.2764548045524166E-4</v>
      </c>
      <c r="U122" s="98">
        <v>2.4597965899331566E-4</v>
      </c>
      <c r="V122" s="98">
        <v>1.6455412070247836E-4</v>
      </c>
      <c r="W122" s="98">
        <v>1.0074401228596499E-4</v>
      </c>
      <c r="DA122" s="63" t="s">
        <v>1782</v>
      </c>
    </row>
    <row r="123" spans="1:105" ht="12" customHeight="1" x14ac:dyDescent="0.25">
      <c r="A123" s="121" t="s">
        <v>55</v>
      </c>
      <c r="B123" s="122">
        <v>0.70744467986358905</v>
      </c>
      <c r="C123" s="122">
        <v>0.81734241706119881</v>
      </c>
      <c r="D123" s="122">
        <v>0.63601314227626093</v>
      </c>
      <c r="E123" s="122">
        <v>0.51053666354758476</v>
      </c>
      <c r="F123" s="122">
        <v>0.31456735150828535</v>
      </c>
      <c r="G123" s="122">
        <v>0.32642651821818286</v>
      </c>
      <c r="H123" s="122">
        <v>0.39185926879742738</v>
      </c>
      <c r="I123" s="122">
        <v>0.27665776314471113</v>
      </c>
      <c r="J123" s="122">
        <v>0.3197141667429238</v>
      </c>
      <c r="K123" s="122">
        <v>0.21766887386747644</v>
      </c>
      <c r="L123" s="122">
        <v>0.17980280805669041</v>
      </c>
      <c r="M123" s="122">
        <v>0.24015170942433925</v>
      </c>
      <c r="N123" s="122">
        <v>0.25900021863303646</v>
      </c>
      <c r="O123" s="122">
        <v>0.22203258676397591</v>
      </c>
      <c r="P123" s="122">
        <v>0.22032996951859574</v>
      </c>
      <c r="Q123" s="122">
        <v>0.22214374646998755</v>
      </c>
      <c r="R123" s="122">
        <v>0.16910814920678496</v>
      </c>
      <c r="S123" s="122">
        <v>0.11458784101652895</v>
      </c>
      <c r="T123" s="122">
        <v>0.11084971574393353</v>
      </c>
      <c r="U123" s="122">
        <v>0.11518318768806719</v>
      </c>
      <c r="V123" s="122">
        <v>0.11433881579653066</v>
      </c>
      <c r="W123" s="122">
        <v>5.9171344787640356E-2</v>
      </c>
      <c r="DA123" s="130" t="s">
        <v>1783</v>
      </c>
    </row>
    <row r="124" spans="1:105" ht="12" customHeight="1" x14ac:dyDescent="0.25">
      <c r="A124" s="97" t="s">
        <v>138</v>
      </c>
      <c r="B124" s="98">
        <v>0.68596654825739389</v>
      </c>
      <c r="C124" s="98">
        <v>0.79635472569769328</v>
      </c>
      <c r="D124" s="98">
        <v>0.61864363947812551</v>
      </c>
      <c r="E124" s="98">
        <v>0.49640392503443664</v>
      </c>
      <c r="F124" s="98">
        <v>0.30397072387573476</v>
      </c>
      <c r="G124" s="98">
        <v>0.31749395200227665</v>
      </c>
      <c r="H124" s="98">
        <v>0.38267559280122843</v>
      </c>
      <c r="I124" s="98">
        <v>0.26750774161664259</v>
      </c>
      <c r="J124" s="98">
        <v>0.30951382603301436</v>
      </c>
      <c r="K124" s="98">
        <v>0.20849674318337014</v>
      </c>
      <c r="L124" s="98">
        <v>0.1706360583006763</v>
      </c>
      <c r="M124" s="98">
        <v>0.23143235390126304</v>
      </c>
      <c r="N124" s="98">
        <v>0.2496514900496194</v>
      </c>
      <c r="O124" s="98">
        <v>0.21302584705065672</v>
      </c>
      <c r="P124" s="98">
        <v>0.212171533393849</v>
      </c>
      <c r="Q124" s="98">
        <v>0.2144479995519013</v>
      </c>
      <c r="R124" s="98">
        <v>0.16225298279054226</v>
      </c>
      <c r="S124" s="98">
        <v>0.10895428535450712</v>
      </c>
      <c r="T124" s="98">
        <v>0.10621073448369796</v>
      </c>
      <c r="U124" s="98">
        <v>0.11054118693357801</v>
      </c>
      <c r="V124" s="98">
        <v>0.11028640677219242</v>
      </c>
      <c r="W124" s="98">
        <v>5.5910498415703988E-2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2.1478131606195203E-2</v>
      </c>
      <c r="C128" s="101">
        <v>2.0987691363505513E-2</v>
      </c>
      <c r="D128" s="101">
        <v>1.7369502798135376E-2</v>
      </c>
      <c r="E128" s="101">
        <v>1.4132738513148139E-2</v>
      </c>
      <c r="F128" s="101">
        <v>1.0596627632550617E-2</v>
      </c>
      <c r="G128" s="101">
        <v>8.9325662159062125E-3</v>
      </c>
      <c r="H128" s="101">
        <v>9.1836759961989797E-3</v>
      </c>
      <c r="I128" s="101">
        <v>9.1500215280685398E-3</v>
      </c>
      <c r="J128" s="101">
        <v>1.0200340709909456E-2</v>
      </c>
      <c r="K128" s="101">
        <v>9.1721306841063034E-3</v>
      </c>
      <c r="L128" s="101">
        <v>9.1667497560141177E-3</v>
      </c>
      <c r="M128" s="101">
        <v>8.719355523076195E-3</v>
      </c>
      <c r="N128" s="101">
        <v>9.3487285834170514E-3</v>
      </c>
      <c r="O128" s="101">
        <v>9.0067397133191951E-3</v>
      </c>
      <c r="P128" s="101">
        <v>8.1584361247467284E-3</v>
      </c>
      <c r="Q128" s="101">
        <v>7.6957469180862484E-3</v>
      </c>
      <c r="R128" s="101">
        <v>6.8551664162426898E-3</v>
      </c>
      <c r="S128" s="101">
        <v>5.6335556620218446E-3</v>
      </c>
      <c r="T128" s="101">
        <v>4.638981260235567E-3</v>
      </c>
      <c r="U128" s="101">
        <v>4.6420007544891867E-3</v>
      </c>
      <c r="V128" s="101">
        <v>4.0524090243382284E-3</v>
      </c>
      <c r="W128" s="101">
        <v>3.2608463719363693E-3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0.49533192745803412</v>
      </c>
      <c r="C132" s="122">
        <v>0.47658208311732636</v>
      </c>
      <c r="D132" s="122">
        <v>0.36363641769271116</v>
      </c>
      <c r="E132" s="122">
        <v>0.29301747481804918</v>
      </c>
      <c r="F132" s="122">
        <v>0.22707521792393745</v>
      </c>
      <c r="G132" s="122">
        <v>0.18415410062051604</v>
      </c>
      <c r="H132" s="122">
        <v>0.19156805129492774</v>
      </c>
      <c r="I132" s="122">
        <v>0.15602890772824254</v>
      </c>
      <c r="J132" s="122">
        <v>0.14472297338433207</v>
      </c>
      <c r="K132" s="122">
        <v>0.11470707217886288</v>
      </c>
      <c r="L132" s="122">
        <v>0.11677085570829639</v>
      </c>
      <c r="M132" s="122">
        <v>0.1146447104635693</v>
      </c>
      <c r="N132" s="122">
        <v>0.11761589736171972</v>
      </c>
      <c r="O132" s="122">
        <v>0.11241116078559253</v>
      </c>
      <c r="P132" s="122">
        <v>0.1042335431023441</v>
      </c>
      <c r="Q132" s="122">
        <v>0.10047073935536925</v>
      </c>
      <c r="R132" s="122">
        <v>9.3469121342651493E-2</v>
      </c>
      <c r="S132" s="122">
        <v>7.286933551101539E-2</v>
      </c>
      <c r="T132" s="122">
        <v>5.9144179004694777E-2</v>
      </c>
      <c r="U132" s="122">
        <v>5.8426132790134297E-2</v>
      </c>
      <c r="V132" s="122">
        <v>4.9013989630575745E-2</v>
      </c>
      <c r="W132" s="122">
        <v>4.0507071298251755E-2</v>
      </c>
      <c r="DA132" s="130" t="s">
        <v>1792</v>
      </c>
    </row>
    <row r="133" spans="1:105" ht="12" customHeight="1" x14ac:dyDescent="0.25">
      <c r="A133" s="97" t="s">
        <v>50</v>
      </c>
      <c r="B133" s="98">
        <v>6.6896228598810753E-2</v>
      </c>
      <c r="C133" s="98">
        <v>7.4723779431858317E-2</v>
      </c>
      <c r="D133" s="98">
        <v>3.1697131058465972E-2</v>
      </c>
      <c r="E133" s="98">
        <v>3.5719990407472729E-2</v>
      </c>
      <c r="F133" s="98">
        <v>2.7960589876674026E-2</v>
      </c>
      <c r="G133" s="98">
        <v>1.8122219821402646E-2</v>
      </c>
      <c r="H133" s="98">
        <v>1.6580354399025141E-2</v>
      </c>
      <c r="I133" s="98">
        <v>1.0238662182554596E-2</v>
      </c>
      <c r="J133" s="98">
        <v>1.4302151407732881E-2</v>
      </c>
      <c r="K133" s="98">
        <v>1.1899780604133785E-2</v>
      </c>
      <c r="L133" s="98">
        <v>1.4846798779534435E-2</v>
      </c>
      <c r="M133" s="98">
        <v>1.5604056622996389E-2</v>
      </c>
      <c r="N133" s="98">
        <v>1.1962680414209909E-2</v>
      </c>
      <c r="O133" s="98">
        <v>1.2291485349059947E-2</v>
      </c>
      <c r="P133" s="98">
        <v>1.3858174413582679E-2</v>
      </c>
      <c r="Q133" s="98">
        <v>1.4031591875178297E-2</v>
      </c>
      <c r="R133" s="98">
        <v>1.5374709595256303E-2</v>
      </c>
      <c r="S133" s="98">
        <v>1.2277000677766164E-2</v>
      </c>
      <c r="T133" s="98">
        <v>9.1783774205661545E-3</v>
      </c>
      <c r="U133" s="98">
        <v>8.9835075739433876E-3</v>
      </c>
      <c r="V133" s="98">
        <v>4.9654727921301786E-3</v>
      </c>
      <c r="W133" s="98">
        <v>3.2261694605885808E-3</v>
      </c>
      <c r="DA133" s="63" t="s">
        <v>1793</v>
      </c>
    </row>
    <row r="134" spans="1:105" ht="12" customHeight="1" x14ac:dyDescent="0.25">
      <c r="A134" s="109" t="s">
        <v>120</v>
      </c>
      <c r="B134" s="33">
        <v>0.42843569885922339</v>
      </c>
      <c r="C134" s="33">
        <v>0.40185830368546804</v>
      </c>
      <c r="D134" s="33">
        <v>0.33193928663424521</v>
      </c>
      <c r="E134" s="33">
        <v>0.25729748441057643</v>
      </c>
      <c r="F134" s="33">
        <v>0.19911462804726343</v>
      </c>
      <c r="G134" s="33">
        <v>0.16603188079911341</v>
      </c>
      <c r="H134" s="33">
        <v>0.1749876968959026</v>
      </c>
      <c r="I134" s="33">
        <v>0.14579024554568795</v>
      </c>
      <c r="J134" s="33">
        <v>0.13042082197659918</v>
      </c>
      <c r="K134" s="33">
        <v>0.10280729157472909</v>
      </c>
      <c r="L134" s="33">
        <v>0.10192405692876196</v>
      </c>
      <c r="M134" s="33">
        <v>9.9040653840572923E-2</v>
      </c>
      <c r="N134" s="33">
        <v>0.10565321694750981</v>
      </c>
      <c r="O134" s="33">
        <v>0.10011967543653258</v>
      </c>
      <c r="P134" s="33">
        <v>9.037536868876142E-2</v>
      </c>
      <c r="Q134" s="33">
        <v>8.643914748019095E-2</v>
      </c>
      <c r="R134" s="33">
        <v>7.809441174739519E-2</v>
      </c>
      <c r="S134" s="33">
        <v>6.0592334833249224E-2</v>
      </c>
      <c r="T134" s="33">
        <v>4.9965801584128625E-2</v>
      </c>
      <c r="U134" s="33">
        <v>4.9442625216190909E-2</v>
      </c>
      <c r="V134" s="33">
        <v>4.4048516838445566E-2</v>
      </c>
      <c r="W134" s="33">
        <v>3.7280901837663173E-2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0.45565466523914711</v>
      </c>
      <c r="C136" s="119">
        <f t="shared" si="26"/>
        <v>0.45367626633754171</v>
      </c>
      <c r="D136" s="119">
        <f t="shared" si="26"/>
        <v>0.45439781671691415</v>
      </c>
      <c r="E136" s="119">
        <f t="shared" si="26"/>
        <v>0.453854733462838</v>
      </c>
      <c r="F136" s="119">
        <f t="shared" si="26"/>
        <v>0.45725135399228406</v>
      </c>
      <c r="G136" s="119">
        <f t="shared" si="26"/>
        <v>0.45545016958046453</v>
      </c>
      <c r="H136" s="119">
        <f t="shared" si="26"/>
        <v>0.45470108556639632</v>
      </c>
      <c r="I136" s="119">
        <f t="shared" si="26"/>
        <v>0.4531902503541787</v>
      </c>
      <c r="J136" s="119">
        <f t="shared" si="26"/>
        <v>0.45785038338201206</v>
      </c>
      <c r="K136" s="119">
        <f t="shared" si="26"/>
        <v>0.46521161754185125</v>
      </c>
      <c r="L136" s="119">
        <f t="shared" si="26"/>
        <v>0.48375296135573553</v>
      </c>
      <c r="M136" s="119">
        <f t="shared" si="26"/>
        <v>0.51260806587910246</v>
      </c>
      <c r="N136" s="119">
        <f t="shared" si="26"/>
        <v>0.55021402835230093</v>
      </c>
      <c r="O136" s="119">
        <f t="shared" si="26"/>
        <v>0.58795441122629344</v>
      </c>
      <c r="P136" s="119">
        <f t="shared" si="26"/>
        <v>0.58777602828308562</v>
      </c>
      <c r="Q136" s="119">
        <f t="shared" si="26"/>
        <v>0.58831247235588091</v>
      </c>
      <c r="R136" s="119">
        <f t="shared" ref="R136:V136" si="27">IF(R117=0,"",R117/R98)</f>
        <v>0.5912648623011264</v>
      </c>
      <c r="S136" s="119">
        <f t="shared" si="27"/>
        <v>0.5943615039606891</v>
      </c>
      <c r="T136" s="119">
        <f t="shared" si="27"/>
        <v>0.59454795166429353</v>
      </c>
      <c r="U136" s="119">
        <f t="shared" si="27"/>
        <v>0.59583246785883925</v>
      </c>
      <c r="V136" s="119">
        <f t="shared" si="27"/>
        <v>0.5961646461972685</v>
      </c>
      <c r="W136" s="119">
        <f t="shared" ref="W136" si="28">IF(W117=0,"",W117/W98)</f>
        <v>0.60269863642103749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0.43776908471438897</v>
      </c>
      <c r="C137" s="124">
        <f t="shared" si="29"/>
        <v>0.43764909108505123</v>
      </c>
      <c r="D137" s="124">
        <f t="shared" si="29"/>
        <v>0.43752825689449842</v>
      </c>
      <c r="E137" s="124">
        <f t="shared" si="29"/>
        <v>0.43741321119448578</v>
      </c>
      <c r="F137" s="124">
        <f t="shared" si="29"/>
        <v>0.43732785983014383</v>
      </c>
      <c r="G137" s="124">
        <f t="shared" si="29"/>
        <v>0.43720700627401293</v>
      </c>
      <c r="H137" s="124">
        <f t="shared" si="29"/>
        <v>0.43713510159768831</v>
      </c>
      <c r="I137" s="124">
        <f t="shared" si="29"/>
        <v>0.43703543545323043</v>
      </c>
      <c r="J137" s="124">
        <f t="shared" si="29"/>
        <v>0.44447382326957141</v>
      </c>
      <c r="K137" s="124">
        <f t="shared" si="29"/>
        <v>0.45174078798520612</v>
      </c>
      <c r="L137" s="124">
        <f t="shared" si="29"/>
        <v>0.46968416528129803</v>
      </c>
      <c r="M137" s="124">
        <f t="shared" si="29"/>
        <v>0.50311137343935797</v>
      </c>
      <c r="N137" s="124">
        <f t="shared" si="29"/>
        <v>0.54330890932891651</v>
      </c>
      <c r="O137" s="124">
        <f t="shared" si="29"/>
        <v>0.58302411598661108</v>
      </c>
      <c r="P137" s="124">
        <f t="shared" si="29"/>
        <v>0.58318229585612591</v>
      </c>
      <c r="Q137" s="124">
        <f t="shared" si="29"/>
        <v>0.58320409953598418</v>
      </c>
      <c r="R137" s="124">
        <f t="shared" ref="R137:V137" si="30">IF(R118=0,"",R118/R99)</f>
        <v>0.58321973132071658</v>
      </c>
      <c r="S137" s="124">
        <f t="shared" si="30"/>
        <v>0.58317415821047691</v>
      </c>
      <c r="T137" s="124">
        <f t="shared" si="30"/>
        <v>0.58312916776033519</v>
      </c>
      <c r="U137" s="124">
        <f t="shared" si="30"/>
        <v>0.58315282928751544</v>
      </c>
      <c r="V137" s="124">
        <f t="shared" si="30"/>
        <v>0.5832640279607032</v>
      </c>
      <c r="W137" s="124">
        <f t="shared" ref="W137" si="31">IF(W118=0,"",W118/W99)</f>
        <v>0.58333368970601607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0.43203153698541774</v>
      </c>
      <c r="C138" s="111">
        <f t="shared" si="32"/>
        <v>0.43203153698541774</v>
      </c>
      <c r="D138" s="111">
        <f t="shared" si="32"/>
        <v>0.43203153698541774</v>
      </c>
      <c r="E138" s="111">
        <f t="shared" si="32"/>
        <v>0.43203153698541774</v>
      </c>
      <c r="F138" s="111">
        <f t="shared" si="32"/>
        <v>0.43203153698541774</v>
      </c>
      <c r="G138" s="111">
        <f t="shared" si="32"/>
        <v>0.4320315369854178</v>
      </c>
      <c r="H138" s="111">
        <f t="shared" si="32"/>
        <v>0.43203153698541774</v>
      </c>
      <c r="I138" s="111">
        <f t="shared" si="32"/>
        <v>0.43203153698541769</v>
      </c>
      <c r="J138" s="111">
        <f t="shared" si="32"/>
        <v>0.43954488608376502</v>
      </c>
      <c r="K138" s="111">
        <f t="shared" si="32"/>
        <v>0.44689434086115243</v>
      </c>
      <c r="L138" s="111">
        <f t="shared" si="32"/>
        <v>0.46480748182575643</v>
      </c>
      <c r="M138" s="111">
        <f t="shared" si="32"/>
        <v>0.49827100864277918</v>
      </c>
      <c r="N138" s="111">
        <f t="shared" si="32"/>
        <v>0.53854049696380779</v>
      </c>
      <c r="O138" s="111">
        <f t="shared" si="32"/>
        <v>0.57838667880479933</v>
      </c>
      <c r="P138" s="111">
        <f t="shared" si="32"/>
        <v>0.57857374025037767</v>
      </c>
      <c r="Q138" s="111">
        <f t="shared" si="32"/>
        <v>0.57861903200720355</v>
      </c>
      <c r="R138" s="111">
        <f t="shared" ref="R138:V138" si="33">IF(R119=0,"",R119/R100)</f>
        <v>0.57867036464768451</v>
      </c>
      <c r="S138" s="111">
        <f t="shared" si="33"/>
        <v>0.5786479217646352</v>
      </c>
      <c r="T138" s="111">
        <f t="shared" si="33"/>
        <v>0.57862216398780575</v>
      </c>
      <c r="U138" s="111">
        <f t="shared" si="33"/>
        <v>0.57865586887491272</v>
      </c>
      <c r="V138" s="111">
        <f t="shared" si="33"/>
        <v>0.57876733461184426</v>
      </c>
      <c r="W138" s="111">
        <f t="shared" ref="W138" si="34">IF(W119=0,"",W119/W100)</f>
        <v>0.57885131968651415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2.0381764712777901</v>
      </c>
      <c r="C140" s="124">
        <f t="shared" si="38"/>
        <v>2.2274886574091393</v>
      </c>
      <c r="D140" s="124">
        <f t="shared" si="38"/>
        <v>2.4822060074233874</v>
      </c>
      <c r="E140" s="124">
        <f t="shared" si="38"/>
        <v>2.4822060074233878</v>
      </c>
      <c r="F140" s="124">
        <f t="shared" si="38"/>
        <v>2.4822060074233883</v>
      </c>
      <c r="G140" s="124">
        <f t="shared" si="38"/>
        <v>2.7856406575839463</v>
      </c>
      <c r="H140" s="124">
        <f t="shared" si="38"/>
        <v>2.7856406575839467</v>
      </c>
      <c r="I140" s="124">
        <f t="shared" si="38"/>
        <v>2.7856406575839467</v>
      </c>
      <c r="J140" s="124">
        <f t="shared" si="38"/>
        <v>3.116029319683399</v>
      </c>
      <c r="K140" s="124">
        <f t="shared" si="38"/>
        <v>3.4656469704560395</v>
      </c>
      <c r="L140" s="124">
        <f t="shared" si="38"/>
        <v>3.6108730300253753</v>
      </c>
      <c r="M140" s="124">
        <f t="shared" si="38"/>
        <v>3.6919510768685599</v>
      </c>
      <c r="N140" s="124">
        <f t="shared" si="38"/>
        <v>3.8321052577142138</v>
      </c>
      <c r="O140" s="124">
        <f t="shared" si="38"/>
        <v>3.9782246830699153</v>
      </c>
      <c r="P140" s="124">
        <f t="shared" si="38"/>
        <v>4.0601832677016185</v>
      </c>
      <c r="Q140" s="124">
        <f t="shared" si="38"/>
        <v>4.1293272939591761</v>
      </c>
      <c r="R140" s="124">
        <f t="shared" ref="R140:V140" si="39">IF(R121=0,"",R121/R102)</f>
        <v>4.1293272939591752</v>
      </c>
      <c r="S140" s="124">
        <f t="shared" si="39"/>
        <v>4.17705530897753</v>
      </c>
      <c r="T140" s="124">
        <f t="shared" si="39"/>
        <v>4.2522535002743744</v>
      </c>
      <c r="U140" s="124">
        <f t="shared" si="39"/>
        <v>4.2694112525610652</v>
      </c>
      <c r="V140" s="124">
        <f t="shared" si="39"/>
        <v>4.3550304214003699</v>
      </c>
      <c r="W140" s="124">
        <f t="shared" ref="W140" si="40">IF(W121=0,"",W121/W102)</f>
        <v>4.4544139029434895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2.0381764712777901</v>
      </c>
      <c r="C141" s="111">
        <f t="shared" si="41"/>
        <v>2.2274886574091393</v>
      </c>
      <c r="D141" s="111">
        <f t="shared" si="41"/>
        <v>2.4822060074233874</v>
      </c>
      <c r="E141" s="111">
        <f t="shared" si="41"/>
        <v>2.4822060074233878</v>
      </c>
      <c r="F141" s="111">
        <f t="shared" si="41"/>
        <v>2.4822060074233883</v>
      </c>
      <c r="G141" s="111">
        <f t="shared" si="41"/>
        <v>2.7856406575839463</v>
      </c>
      <c r="H141" s="111">
        <f t="shared" si="41"/>
        <v>2.7856406575839467</v>
      </c>
      <c r="I141" s="111">
        <f t="shared" si="41"/>
        <v>2.7856406575839467</v>
      </c>
      <c r="J141" s="111">
        <f t="shared" si="41"/>
        <v>3.116029319683399</v>
      </c>
      <c r="K141" s="111">
        <f t="shared" si="41"/>
        <v>3.4656469704560395</v>
      </c>
      <c r="L141" s="111">
        <f t="shared" si="41"/>
        <v>3.6108730300253753</v>
      </c>
      <c r="M141" s="111">
        <f t="shared" si="41"/>
        <v>3.6919510768685599</v>
      </c>
      <c r="N141" s="111">
        <f t="shared" si="41"/>
        <v>3.8321052577142138</v>
      </c>
      <c r="O141" s="111">
        <f t="shared" si="41"/>
        <v>3.9782246830699153</v>
      </c>
      <c r="P141" s="111">
        <f t="shared" si="41"/>
        <v>4.0601832677016185</v>
      </c>
      <c r="Q141" s="111">
        <f t="shared" si="41"/>
        <v>4.1293272939591761</v>
      </c>
      <c r="R141" s="111">
        <f t="shared" ref="R141:V141" si="42">IF(R122=0,"",R122/R103)</f>
        <v>4.1293272939591752</v>
      </c>
      <c r="S141" s="111">
        <f t="shared" si="42"/>
        <v>4.17705530897753</v>
      </c>
      <c r="T141" s="111">
        <f t="shared" si="42"/>
        <v>4.2522535002743744</v>
      </c>
      <c r="U141" s="111">
        <f t="shared" si="42"/>
        <v>4.2694112525610652</v>
      </c>
      <c r="V141" s="111">
        <f t="shared" si="42"/>
        <v>4.3550304214003699</v>
      </c>
      <c r="W141" s="111">
        <f t="shared" ref="W141" si="43">IF(W122=0,"",W122/W103)</f>
        <v>4.4544139029434895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0.49614868205372381</v>
      </c>
      <c r="C142" s="124">
        <f t="shared" si="44"/>
        <v>0.49576657022768533</v>
      </c>
      <c r="D142" s="124">
        <f t="shared" si="44"/>
        <v>0.49644367801516881</v>
      </c>
      <c r="E142" s="124">
        <f t="shared" si="44"/>
        <v>0.49956368474605628</v>
      </c>
      <c r="F142" s="124">
        <f t="shared" si="44"/>
        <v>0.50502350600886869</v>
      </c>
      <c r="G142" s="124">
        <f t="shared" si="44"/>
        <v>0.50688795229210215</v>
      </c>
      <c r="H142" s="124">
        <f t="shared" si="44"/>
        <v>0.50712903148016208</v>
      </c>
      <c r="I142" s="124">
        <f t="shared" si="44"/>
        <v>0.50966444540596156</v>
      </c>
      <c r="J142" s="124">
        <f t="shared" si="44"/>
        <v>0.51178279724714992</v>
      </c>
      <c r="K142" s="124">
        <f t="shared" si="44"/>
        <v>0.51714363709940503</v>
      </c>
      <c r="L142" s="124">
        <f t="shared" si="44"/>
        <v>0.52454850998457792</v>
      </c>
      <c r="M142" s="124">
        <f t="shared" si="44"/>
        <v>0.53658686445638271</v>
      </c>
      <c r="N142" s="124">
        <f t="shared" si="44"/>
        <v>0.55543862248231113</v>
      </c>
      <c r="O142" s="124">
        <f t="shared" si="44"/>
        <v>0.57602790698059236</v>
      </c>
      <c r="P142" s="124">
        <f t="shared" si="44"/>
        <v>0.57785498603664354</v>
      </c>
      <c r="Q142" s="124">
        <f t="shared" si="44"/>
        <v>0.5857527546294663</v>
      </c>
      <c r="R142" s="124">
        <f t="shared" ref="R142:V142" si="45">IF(R123=0,"",R123/R104)</f>
        <v>0.60790724297851351</v>
      </c>
      <c r="S142" s="124">
        <f t="shared" si="45"/>
        <v>0.63362949837074367</v>
      </c>
      <c r="T142" s="124">
        <f t="shared" si="45"/>
        <v>0.64966617927302961</v>
      </c>
      <c r="U142" s="124">
        <f t="shared" si="45"/>
        <v>0.65905606474024248</v>
      </c>
      <c r="V142" s="124">
        <f t="shared" si="45"/>
        <v>0.66532484802572323</v>
      </c>
      <c r="W142" s="124">
        <f t="shared" ref="W142" si="46">IF(W123=0,"",W123/W104)</f>
        <v>0.69164898006523845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0.49320233438415512</v>
      </c>
      <c r="C143" s="111">
        <f t="shared" si="47"/>
        <v>0.49324789531624824</v>
      </c>
      <c r="D143" s="111">
        <f t="shared" si="47"/>
        <v>0.49375952034197829</v>
      </c>
      <c r="E143" s="111">
        <f t="shared" si="47"/>
        <v>0.49687330555882592</v>
      </c>
      <c r="F143" s="111">
        <f t="shared" si="47"/>
        <v>0.50181650456004878</v>
      </c>
      <c r="G143" s="111">
        <f t="shared" si="47"/>
        <v>0.50420012980834239</v>
      </c>
      <c r="H143" s="111">
        <f t="shared" si="47"/>
        <v>0.50464160733560126</v>
      </c>
      <c r="I143" s="111">
        <f t="shared" si="47"/>
        <v>0.50605089994233188</v>
      </c>
      <c r="J143" s="111">
        <f t="shared" si="47"/>
        <v>0.50830667312038136</v>
      </c>
      <c r="K143" s="111">
        <f t="shared" si="47"/>
        <v>0.51262884367357031</v>
      </c>
      <c r="L143" s="111">
        <f t="shared" si="47"/>
        <v>0.51922305003448033</v>
      </c>
      <c r="M143" s="111">
        <f t="shared" si="47"/>
        <v>0.5330146242562982</v>
      </c>
      <c r="N143" s="111">
        <f t="shared" si="47"/>
        <v>0.55218684583265509</v>
      </c>
      <c r="O143" s="111">
        <f t="shared" si="47"/>
        <v>0.57274884859991959</v>
      </c>
      <c r="P143" s="111">
        <f t="shared" si="47"/>
        <v>0.57485224791307366</v>
      </c>
      <c r="Q143" s="111">
        <f t="shared" si="47"/>
        <v>0.58305475890851821</v>
      </c>
      <c r="R143" s="111">
        <f t="shared" ref="R143:V143" si="48">IF(R124=0,"",R124/R105)</f>
        <v>0.60530085900067132</v>
      </c>
      <c r="S143" s="111">
        <f t="shared" si="48"/>
        <v>0.63139659133077375</v>
      </c>
      <c r="T143" s="111">
        <f t="shared" si="48"/>
        <v>0.64787025371778839</v>
      </c>
      <c r="U143" s="111">
        <f t="shared" si="48"/>
        <v>0.65653853326342149</v>
      </c>
      <c r="V143" s="111">
        <f t="shared" si="48"/>
        <v>0.66250407678401346</v>
      </c>
      <c r="W143" s="111">
        <f t="shared" ref="W143" si="49">IF(W124=0,"",W124/W105)</f>
        <v>0.6875166740207751</v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0.61313045389752596</v>
      </c>
      <c r="C147" s="112">
        <f t="shared" si="59"/>
        <v>0.61490667422697576</v>
      </c>
      <c r="D147" s="112">
        <f t="shared" si="59"/>
        <v>0.61564329510815941</v>
      </c>
      <c r="E147" s="112">
        <f t="shared" si="59"/>
        <v>0.61688633431854589</v>
      </c>
      <c r="F147" s="112">
        <f t="shared" si="59"/>
        <v>0.61838873480524781</v>
      </c>
      <c r="G147" s="112">
        <f t="shared" si="59"/>
        <v>0.62538391334365084</v>
      </c>
      <c r="H147" s="112">
        <f t="shared" si="59"/>
        <v>0.6382118856267589</v>
      </c>
      <c r="I147" s="112">
        <f t="shared" si="59"/>
        <v>0.64413627667948059</v>
      </c>
      <c r="J147" s="112">
        <f t="shared" si="59"/>
        <v>0.64578922681159223</v>
      </c>
      <c r="K147" s="112">
        <f t="shared" si="59"/>
        <v>0.64659112477117475</v>
      </c>
      <c r="L147" s="112">
        <f t="shared" si="59"/>
        <v>0.64832964965813411</v>
      </c>
      <c r="M147" s="112">
        <f t="shared" si="59"/>
        <v>0.65269137402957111</v>
      </c>
      <c r="N147" s="112">
        <f t="shared" si="59"/>
        <v>0.65908600884302049</v>
      </c>
      <c r="O147" s="112">
        <f t="shared" si="59"/>
        <v>0.6662437377571454</v>
      </c>
      <c r="P147" s="112">
        <f t="shared" si="59"/>
        <v>0.66869313745730796</v>
      </c>
      <c r="Q147" s="112">
        <f t="shared" si="59"/>
        <v>0.6724632551017139</v>
      </c>
      <c r="R147" s="112">
        <f t="shared" ref="R147:V147" si="60">IF(R128=0,"",R128/R109)</f>
        <v>0.67689342144008657</v>
      </c>
      <c r="S147" s="112">
        <f t="shared" si="60"/>
        <v>0.68014890194571853</v>
      </c>
      <c r="T147" s="112">
        <f t="shared" si="60"/>
        <v>0.69369257470042711</v>
      </c>
      <c r="U147" s="112">
        <f t="shared" si="60"/>
        <v>0.72528408169162162</v>
      </c>
      <c r="V147" s="112">
        <f t="shared" si="60"/>
        <v>0.75252311875807543</v>
      </c>
      <c r="W147" s="112">
        <f t="shared" ref="W147" si="61">IF(W128=0,"",W128/W109)</f>
        <v>0.77111703144807842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0.6995085519245493</v>
      </c>
      <c r="C151" s="124">
        <f t="shared" si="71"/>
        <v>0.69640727144905823</v>
      </c>
      <c r="D151" s="124">
        <f t="shared" si="71"/>
        <v>0.71113302579764526</v>
      </c>
      <c r="E151" s="124">
        <f t="shared" si="71"/>
        <v>0.704964449644637</v>
      </c>
      <c r="F151" s="124">
        <f t="shared" si="71"/>
        <v>0.7056873065550423</v>
      </c>
      <c r="G151" s="124">
        <f t="shared" si="71"/>
        <v>0.7150974969068391</v>
      </c>
      <c r="H151" s="124">
        <f t="shared" si="71"/>
        <v>0.72475212879666995</v>
      </c>
      <c r="I151" s="124">
        <f t="shared" si="71"/>
        <v>0.73257927635965536</v>
      </c>
      <c r="J151" s="124">
        <f t="shared" si="71"/>
        <v>0.72644055772425131</v>
      </c>
      <c r="K151" s="124">
        <f t="shared" si="71"/>
        <v>0.72648406682740174</v>
      </c>
      <c r="L151" s="124">
        <f t="shared" si="71"/>
        <v>0.72317076023517746</v>
      </c>
      <c r="M151" s="124">
        <f t="shared" si="71"/>
        <v>0.723924576964876</v>
      </c>
      <c r="N151" s="124">
        <f t="shared" si="71"/>
        <v>0.7346044318360142</v>
      </c>
      <c r="O151" s="124">
        <f t="shared" si="71"/>
        <v>0.7363495201680148</v>
      </c>
      <c r="P151" s="124">
        <f t="shared" si="71"/>
        <v>0.73161781351113075</v>
      </c>
      <c r="Q151" s="124">
        <f t="shared" si="71"/>
        <v>0.73097909702663677</v>
      </c>
      <c r="R151" s="124">
        <f t="shared" ref="R151:V151" si="72">IF(R132=0,"",R132/R113)</f>
        <v>0.72715039929041503</v>
      </c>
      <c r="S151" s="124">
        <f t="shared" si="72"/>
        <v>0.72879463479792361</v>
      </c>
      <c r="T151" s="124">
        <f t="shared" si="72"/>
        <v>0.74051149619353718</v>
      </c>
      <c r="U151" s="124">
        <f t="shared" si="72"/>
        <v>0.75764431601340443</v>
      </c>
      <c r="V151" s="124">
        <f t="shared" si="72"/>
        <v>0.79266553376518001</v>
      </c>
      <c r="W151" s="124">
        <f t="shared" ref="W151" si="73">IF(W132=0,"",W132/W113)</f>
        <v>0.81322945903366706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0.56603406874914886</v>
      </c>
      <c r="C152" s="111">
        <f t="shared" si="74"/>
        <v>0.56628638527728858</v>
      </c>
      <c r="D152" s="111">
        <f t="shared" si="74"/>
        <v>0.56633767261447865</v>
      </c>
      <c r="E152" s="111">
        <f t="shared" si="74"/>
        <v>0.56652150238647303</v>
      </c>
      <c r="F152" s="111">
        <f t="shared" si="74"/>
        <v>0.56678931073574268</v>
      </c>
      <c r="G152" s="111">
        <f t="shared" si="74"/>
        <v>0.56922795629075151</v>
      </c>
      <c r="H152" s="111">
        <f t="shared" si="74"/>
        <v>0.57415777383096656</v>
      </c>
      <c r="I152" s="111">
        <f t="shared" si="74"/>
        <v>0.57690029758190342</v>
      </c>
      <c r="J152" s="111">
        <f t="shared" si="74"/>
        <v>0.57734462642669881</v>
      </c>
      <c r="K152" s="111">
        <f t="shared" si="74"/>
        <v>0.5778407663650027</v>
      </c>
      <c r="L152" s="111">
        <f t="shared" si="74"/>
        <v>0.57858217571298354</v>
      </c>
      <c r="M152" s="111">
        <f t="shared" si="74"/>
        <v>0.57957743174017218</v>
      </c>
      <c r="N152" s="111">
        <f t="shared" si="74"/>
        <v>0.5803357646525491</v>
      </c>
      <c r="O152" s="111">
        <f t="shared" si="74"/>
        <v>0.58101617298128017</v>
      </c>
      <c r="P152" s="111">
        <f t="shared" si="74"/>
        <v>0.58108278563531091</v>
      </c>
      <c r="Q152" s="111">
        <f t="shared" si="74"/>
        <v>0.58115622131664268</v>
      </c>
      <c r="R152" s="111">
        <f t="shared" ref="R152:V152" si="75">IF(R133=0,"",R133/R114)</f>
        <v>0.58147454062677373</v>
      </c>
      <c r="S152" s="111">
        <f t="shared" si="75"/>
        <v>0.58187489887951893</v>
      </c>
      <c r="T152" s="111">
        <f t="shared" si="75"/>
        <v>0.58347431857397025</v>
      </c>
      <c r="U152" s="111">
        <f t="shared" si="75"/>
        <v>0.58550166425936434</v>
      </c>
      <c r="V152" s="111">
        <f t="shared" si="75"/>
        <v>0.58657122226764646</v>
      </c>
      <c r="W152" s="111">
        <f t="shared" ref="W152" si="76">IF(W133=0,"",W133/W114)</f>
        <v>0.58838713455407909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0.72624826659821051</v>
      </c>
      <c r="C153" s="45">
        <f t="shared" si="77"/>
        <v>0.72749034895460318</v>
      </c>
      <c r="D153" s="45">
        <f t="shared" si="77"/>
        <v>0.72892916520651208</v>
      </c>
      <c r="E153" s="45">
        <f t="shared" si="77"/>
        <v>0.72972081987305915</v>
      </c>
      <c r="F153" s="45">
        <f t="shared" si="77"/>
        <v>0.7308373191276416</v>
      </c>
      <c r="G153" s="45">
        <f t="shared" si="77"/>
        <v>0.73567459165416138</v>
      </c>
      <c r="H153" s="45">
        <f t="shared" si="77"/>
        <v>0.74322280365929405</v>
      </c>
      <c r="I153" s="45">
        <f t="shared" si="77"/>
        <v>0.74673096013672202</v>
      </c>
      <c r="J153" s="45">
        <f t="shared" si="77"/>
        <v>0.74761254792632648</v>
      </c>
      <c r="K153" s="45">
        <f t="shared" si="77"/>
        <v>0.74877898303131096</v>
      </c>
      <c r="L153" s="45">
        <f t="shared" si="77"/>
        <v>0.7504900898747594</v>
      </c>
      <c r="M153" s="45">
        <f t="shared" si="77"/>
        <v>0.75349100246182577</v>
      </c>
      <c r="N153" s="45">
        <f t="shared" si="77"/>
        <v>0.75740103078430665</v>
      </c>
      <c r="O153" s="45">
        <f t="shared" si="77"/>
        <v>0.76133794551791478</v>
      </c>
      <c r="P153" s="45">
        <f t="shared" si="77"/>
        <v>0.76188303100862576</v>
      </c>
      <c r="Q153" s="45">
        <f t="shared" si="77"/>
        <v>0.76290568886217391</v>
      </c>
      <c r="R153" s="45">
        <f t="shared" ref="R153:V153" si="78">IF(R134=0,"",R134/R115)</f>
        <v>0.76487588267991247</v>
      </c>
      <c r="S153" s="45">
        <f t="shared" si="78"/>
        <v>0.76808960806441606</v>
      </c>
      <c r="T153" s="45">
        <f t="shared" si="78"/>
        <v>0.779026133813428</v>
      </c>
      <c r="U153" s="45">
        <f t="shared" si="78"/>
        <v>0.80040187134535523</v>
      </c>
      <c r="V153" s="45">
        <f t="shared" si="78"/>
        <v>0.82535558989080371</v>
      </c>
      <c r="W153" s="45">
        <f t="shared" ref="W153" si="79">IF(W134=0,"",W134/W115)</f>
        <v>0.84104151524933557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44.194247130349019</v>
      </c>
      <c r="C155" s="117">
        <f t="shared" si="80"/>
        <v>50.499485539668754</v>
      </c>
      <c r="D155" s="117">
        <f t="shared" si="80"/>
        <v>37.761021830558697</v>
      </c>
      <c r="E155" s="117">
        <f t="shared" si="80"/>
        <v>31.510873729745935</v>
      </c>
      <c r="F155" s="117">
        <f t="shared" si="80"/>
        <v>18.936907556548437</v>
      </c>
      <c r="G155" s="117">
        <f t="shared" si="80"/>
        <v>18.890687891835331</v>
      </c>
      <c r="H155" s="117">
        <f t="shared" si="80"/>
        <v>22.017301145286019</v>
      </c>
      <c r="I155" s="117">
        <f t="shared" si="80"/>
        <v>18.85346717056402</v>
      </c>
      <c r="J155" s="117">
        <f t="shared" si="80"/>
        <v>22.006455202833397</v>
      </c>
      <c r="K155" s="117">
        <f t="shared" si="80"/>
        <v>15.726555443046585</v>
      </c>
      <c r="L155" s="117">
        <f t="shared" si="80"/>
        <v>12.605512140538707</v>
      </c>
      <c r="M155" s="117">
        <f t="shared" si="80"/>
        <v>15.743277513419676</v>
      </c>
      <c r="N155" s="117">
        <f t="shared" si="80"/>
        <v>15.726607881111217</v>
      </c>
      <c r="O155" s="117">
        <f t="shared" si="80"/>
        <v>12.593609177861762</v>
      </c>
      <c r="P155" s="117">
        <f t="shared" si="80"/>
        <v>12.600725663271406</v>
      </c>
      <c r="Q155" s="117">
        <f t="shared" si="80"/>
        <v>12.601506038061448</v>
      </c>
      <c r="R155" s="117">
        <f t="shared" ref="R155:V155" si="81">R156+R159+R161+R170</f>
        <v>9.4731434389732758</v>
      </c>
      <c r="S155" s="117">
        <f t="shared" si="81"/>
        <v>6.3246009327410908</v>
      </c>
      <c r="T155" s="117">
        <f t="shared" si="81"/>
        <v>6.3104181055187452</v>
      </c>
      <c r="U155" s="117">
        <f t="shared" si="81"/>
        <v>6.309394925500512</v>
      </c>
      <c r="V155" s="117">
        <f t="shared" si="81"/>
        <v>6.2912241001803855</v>
      </c>
      <c r="W155" s="117">
        <f t="shared" ref="W155" si="82">W156+W159+W161+W170</f>
        <v>3.1489155697775248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39.567045460915146</v>
      </c>
      <c r="C156" s="122">
        <f t="shared" si="83"/>
        <v>45.141987116859923</v>
      </c>
      <c r="D156" s="122">
        <f t="shared" si="83"/>
        <v>33.726061972425647</v>
      </c>
      <c r="E156" s="122">
        <f t="shared" si="83"/>
        <v>28.244811957090246</v>
      </c>
      <c r="F156" s="122">
        <f t="shared" si="83"/>
        <v>16.927318397736698</v>
      </c>
      <c r="G156" s="122">
        <f t="shared" si="83"/>
        <v>16.85299223326821</v>
      </c>
      <c r="H156" s="122">
        <f t="shared" si="83"/>
        <v>19.588409786006665</v>
      </c>
      <c r="I156" s="122">
        <f t="shared" si="83"/>
        <v>17.166584800245218</v>
      </c>
      <c r="J156" s="122">
        <f t="shared" si="83"/>
        <v>20.051911226517358</v>
      </c>
      <c r="K156" s="122">
        <f t="shared" si="83"/>
        <v>14.410332168690541</v>
      </c>
      <c r="L156" s="122">
        <f t="shared" si="83"/>
        <v>11.518149479787615</v>
      </c>
      <c r="M156" s="122">
        <f t="shared" si="83"/>
        <v>14.325094866806722</v>
      </c>
      <c r="N156" s="122">
        <f t="shared" si="83"/>
        <v>14.269502541040655</v>
      </c>
      <c r="O156" s="122">
        <f t="shared" si="83"/>
        <v>11.383819133343637</v>
      </c>
      <c r="P156" s="122">
        <f t="shared" si="83"/>
        <v>11.392651930047103</v>
      </c>
      <c r="Q156" s="122">
        <f t="shared" si="83"/>
        <v>11.396647921834186</v>
      </c>
      <c r="R156" s="122">
        <f t="shared" ref="R156:V156" si="84">SUM(R157:R158)</f>
        <v>8.5716759411722752</v>
      </c>
      <c r="S156" s="122">
        <f t="shared" si="84"/>
        <v>5.7335042064060744</v>
      </c>
      <c r="T156" s="122">
        <f t="shared" si="84"/>
        <v>5.7602548008368277</v>
      </c>
      <c r="U156" s="122">
        <f t="shared" si="84"/>
        <v>5.746506719664132</v>
      </c>
      <c r="V156" s="122">
        <f t="shared" si="84"/>
        <v>5.7524033716643483</v>
      </c>
      <c r="W156" s="122">
        <f t="shared" ref="W156" si="85">SUM(W157:W158)</f>
        <v>2.8821338914738983</v>
      </c>
      <c r="DA156" s="130" t="s">
        <v>2114</v>
      </c>
    </row>
    <row r="157" spans="1:105" ht="12" customHeight="1" x14ac:dyDescent="0.25">
      <c r="A157" s="97" t="s">
        <v>216</v>
      </c>
      <c r="B157" s="98">
        <v>39.567045460915146</v>
      </c>
      <c r="C157" s="98">
        <v>45.141987116859923</v>
      </c>
      <c r="D157" s="98">
        <v>33.726061972425647</v>
      </c>
      <c r="E157" s="98">
        <v>28.244811957090246</v>
      </c>
      <c r="F157" s="98">
        <v>16.927318397736698</v>
      </c>
      <c r="G157" s="98">
        <v>16.85299223326821</v>
      </c>
      <c r="H157" s="98">
        <v>19.588409786006665</v>
      </c>
      <c r="I157" s="98">
        <v>17.166584800245218</v>
      </c>
      <c r="J157" s="98">
        <v>20.051911226517358</v>
      </c>
      <c r="K157" s="98">
        <v>14.410332168690541</v>
      </c>
      <c r="L157" s="98">
        <v>11.518149479787615</v>
      </c>
      <c r="M157" s="98">
        <v>14.325094866806722</v>
      </c>
      <c r="N157" s="98">
        <v>14.269502541040655</v>
      </c>
      <c r="O157" s="98">
        <v>11.383819133343637</v>
      </c>
      <c r="P157" s="98">
        <v>11.392651930047103</v>
      </c>
      <c r="Q157" s="98">
        <v>11.396647921834186</v>
      </c>
      <c r="R157" s="98">
        <v>8.5716759411722752</v>
      </c>
      <c r="S157" s="98">
        <v>5.7335042064060744</v>
      </c>
      <c r="T157" s="98">
        <v>5.7602548008368277</v>
      </c>
      <c r="U157" s="98">
        <v>5.746506719664132</v>
      </c>
      <c r="V157" s="98">
        <v>5.7524033716643483</v>
      </c>
      <c r="W157" s="98">
        <v>2.8821338914738983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4.3149745390848597</v>
      </c>
      <c r="C161" s="122">
        <v>5.0088928831400548</v>
      </c>
      <c r="D161" s="122">
        <v>3.8870980275743459</v>
      </c>
      <c r="E161" s="122">
        <v>3.0994880429097571</v>
      </c>
      <c r="F161" s="122">
        <v>1.8792616022633049</v>
      </c>
      <c r="G161" s="122">
        <v>1.9535877667317953</v>
      </c>
      <c r="H161" s="122">
        <v>2.352600213993334</v>
      </c>
      <c r="I161" s="122">
        <v>1.6399951997547872</v>
      </c>
      <c r="J161" s="122">
        <v>1.8890987734826388</v>
      </c>
      <c r="K161" s="122">
        <v>1.2618178313094575</v>
      </c>
      <c r="L161" s="122">
        <v>1.0195705202123813</v>
      </c>
      <c r="M161" s="122">
        <v>1.3470551331932761</v>
      </c>
      <c r="N161" s="122">
        <v>1.4026474589593503</v>
      </c>
      <c r="O161" s="122">
        <v>1.1539008666563644</v>
      </c>
      <c r="P161" s="122">
        <v>1.1450680699528926</v>
      </c>
      <c r="Q161" s="122">
        <v>1.1410720781658137</v>
      </c>
      <c r="R161" s="122">
        <v>0.83161405882772166</v>
      </c>
      <c r="S161" s="122">
        <v>0.53535579359392826</v>
      </c>
      <c r="T161" s="122">
        <v>0.50860519916317559</v>
      </c>
      <c r="U161" s="122">
        <v>0.52235328033586681</v>
      </c>
      <c r="V161" s="122">
        <v>0.51645662833565464</v>
      </c>
      <c r="W161" s="122">
        <v>0.25229610852610207</v>
      </c>
      <c r="DA161" s="130" t="s">
        <v>2119</v>
      </c>
    </row>
    <row r="162" spans="1:105" ht="12" customHeight="1" x14ac:dyDescent="0.25">
      <c r="A162" s="97" t="s">
        <v>138</v>
      </c>
      <c r="B162" s="98">
        <v>4.3149745390848597</v>
      </c>
      <c r="C162" s="98">
        <v>5.0088928831400548</v>
      </c>
      <c r="D162" s="98">
        <v>3.8870980275743459</v>
      </c>
      <c r="E162" s="98">
        <v>3.0994880429097571</v>
      </c>
      <c r="F162" s="98">
        <v>1.8792616022633049</v>
      </c>
      <c r="G162" s="98">
        <v>1.9535877667317953</v>
      </c>
      <c r="H162" s="98">
        <v>2.352600213993334</v>
      </c>
      <c r="I162" s="98">
        <v>1.6399951997547872</v>
      </c>
      <c r="J162" s="98">
        <v>1.8890987734826388</v>
      </c>
      <c r="K162" s="98">
        <v>1.2618178313094575</v>
      </c>
      <c r="L162" s="98">
        <v>1.0195705202123813</v>
      </c>
      <c r="M162" s="98">
        <v>1.3470551331932761</v>
      </c>
      <c r="N162" s="98">
        <v>1.4026474589593503</v>
      </c>
      <c r="O162" s="98">
        <v>1.1539008666563644</v>
      </c>
      <c r="P162" s="98">
        <v>1.1450680699528926</v>
      </c>
      <c r="Q162" s="98">
        <v>1.1410720781658137</v>
      </c>
      <c r="R162" s="98">
        <v>0.83161405882772166</v>
      </c>
      <c r="S162" s="98">
        <v>0.53535579359392826</v>
      </c>
      <c r="T162" s="98">
        <v>0.50860519916317559</v>
      </c>
      <c r="U162" s="98">
        <v>0.52235328033586681</v>
      </c>
      <c r="V162" s="98">
        <v>0.51645662833565464</v>
      </c>
      <c r="W162" s="98">
        <v>0.25229610852610207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0.31222713034901367</v>
      </c>
      <c r="C170" s="122">
        <v>0.34860553966877161</v>
      </c>
      <c r="D170" s="122">
        <v>0.14786183055870675</v>
      </c>
      <c r="E170" s="122">
        <v>0.16657372974592949</v>
      </c>
      <c r="F170" s="122">
        <v>0.1303275565484345</v>
      </c>
      <c r="G170" s="122">
        <v>8.4107891835323675E-2</v>
      </c>
      <c r="H170" s="122">
        <v>7.6291145286020004E-2</v>
      </c>
      <c r="I170" s="122">
        <v>4.6887170564017679E-2</v>
      </c>
      <c r="J170" s="122">
        <v>6.5445202833399219E-2</v>
      </c>
      <c r="K170" s="122">
        <v>5.4405443046587135E-2</v>
      </c>
      <c r="L170" s="122">
        <v>6.7792140538710841E-2</v>
      </c>
      <c r="M170" s="122">
        <v>7.1127513419676561E-2</v>
      </c>
      <c r="N170" s="122">
        <v>5.4457881111212435E-2</v>
      </c>
      <c r="O170" s="122">
        <v>5.5889177861758989E-2</v>
      </c>
      <c r="P170" s="122">
        <v>6.3005663271409815E-2</v>
      </c>
      <c r="Q170" s="122">
        <v>6.3786038061448225E-2</v>
      </c>
      <c r="R170" s="122">
        <v>6.9853438973278434E-2</v>
      </c>
      <c r="S170" s="122">
        <v>5.5740932741087997E-2</v>
      </c>
      <c r="T170" s="122">
        <v>4.1558105518741839E-2</v>
      </c>
      <c r="U170" s="122">
        <v>4.0534925500513297E-2</v>
      </c>
      <c r="V170" s="122">
        <v>2.2364100180382727E-2</v>
      </c>
      <c r="W170" s="122">
        <v>1.4485569777524354E-2</v>
      </c>
      <c r="DA170" s="130" t="s">
        <v>2128</v>
      </c>
    </row>
    <row r="171" spans="1:105" ht="12" customHeight="1" x14ac:dyDescent="0.25">
      <c r="A171" s="97" t="s">
        <v>50</v>
      </c>
      <c r="B171" s="98">
        <v>0.31222713034901367</v>
      </c>
      <c r="C171" s="98">
        <v>0.34860553966877161</v>
      </c>
      <c r="D171" s="98">
        <v>0.14786183055870675</v>
      </c>
      <c r="E171" s="98">
        <v>0.16657372974592949</v>
      </c>
      <c r="F171" s="98">
        <v>0.1303275565484345</v>
      </c>
      <c r="G171" s="98">
        <v>8.4107891835323675E-2</v>
      </c>
      <c r="H171" s="98">
        <v>7.6291145286020004E-2</v>
      </c>
      <c r="I171" s="98">
        <v>4.6887170564017679E-2</v>
      </c>
      <c r="J171" s="98">
        <v>6.5445202833399219E-2</v>
      </c>
      <c r="K171" s="98">
        <v>5.4405443046587135E-2</v>
      </c>
      <c r="L171" s="98">
        <v>6.7792140538710841E-2</v>
      </c>
      <c r="M171" s="98">
        <v>7.1127513419676561E-2</v>
      </c>
      <c r="N171" s="98">
        <v>5.4457881111212435E-2</v>
      </c>
      <c r="O171" s="98">
        <v>5.5889177861758989E-2</v>
      </c>
      <c r="P171" s="98">
        <v>6.3005663271409815E-2</v>
      </c>
      <c r="Q171" s="98">
        <v>6.3786038061448225E-2</v>
      </c>
      <c r="R171" s="98">
        <v>6.9853438973278434E-2</v>
      </c>
      <c r="S171" s="98">
        <v>5.5740932741087997E-2</v>
      </c>
      <c r="T171" s="98">
        <v>4.1558105518741839E-2</v>
      </c>
      <c r="U171" s="98">
        <v>4.0534925500513297E-2</v>
      </c>
      <c r="V171" s="98">
        <v>2.2364100180382727E-2</v>
      </c>
      <c r="W171" s="98">
        <v>1.4485569777524354E-2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22813.028747985096</v>
      </c>
      <c r="C174" s="117">
        <f t="shared" si="87"/>
        <v>28131.606775588967</v>
      </c>
      <c r="D174" s="117">
        <f t="shared" si="87"/>
        <v>23576.884743829687</v>
      </c>
      <c r="E174" s="117">
        <f t="shared" si="87"/>
        <v>23863.603212105172</v>
      </c>
      <c r="F174" s="117">
        <f t="shared" si="87"/>
        <v>18736.342252956645</v>
      </c>
      <c r="G174" s="117">
        <f t="shared" si="87"/>
        <v>21037.742280158003</v>
      </c>
      <c r="H174" s="117">
        <f t="shared" si="87"/>
        <v>24908.165885971506</v>
      </c>
      <c r="I174" s="117">
        <f t="shared" si="87"/>
        <v>22549.505589745415</v>
      </c>
      <c r="J174" s="117">
        <f t="shared" si="87"/>
        <v>27185.768972656308</v>
      </c>
      <c r="K174" s="117">
        <f t="shared" si="87"/>
        <v>22527.167361140215</v>
      </c>
      <c r="L174" s="117">
        <f t="shared" si="87"/>
        <v>19720.644933428484</v>
      </c>
      <c r="M174" s="117">
        <f t="shared" si="87"/>
        <v>23529.402338349115</v>
      </c>
      <c r="N174" s="117">
        <f t="shared" si="87"/>
        <v>22903.663241843311</v>
      </c>
      <c r="O174" s="117">
        <f t="shared" si="87"/>
        <v>18546.573949206209</v>
      </c>
      <c r="P174" s="117">
        <f t="shared" si="87"/>
        <v>19068.177501417827</v>
      </c>
      <c r="Q174" s="117">
        <f t="shared" si="87"/>
        <v>20647.367301072238</v>
      </c>
      <c r="R174" s="117">
        <f t="shared" ref="R174:V174" si="88">R175+R178+R180+R189</f>
        <v>19084.458106968963</v>
      </c>
      <c r="S174" s="117">
        <f t="shared" si="88"/>
        <v>16293.165337776059</v>
      </c>
      <c r="T174" s="117">
        <f t="shared" si="88"/>
        <v>18800.366027099844</v>
      </c>
      <c r="U174" s="117">
        <f t="shared" si="88"/>
        <v>20673.098503835557</v>
      </c>
      <c r="V174" s="117">
        <f t="shared" si="88"/>
        <v>22165.355376299889</v>
      </c>
      <c r="W174" s="117">
        <f t="shared" ref="W174" si="89">W175+W178+W180+W189</f>
        <v>14910.457764723582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19571.336669851895</v>
      </c>
      <c r="C175" s="122">
        <f t="shared" si="90"/>
        <v>24277.509064475318</v>
      </c>
      <c r="D175" s="122">
        <f t="shared" si="90"/>
        <v>20267.343524395419</v>
      </c>
      <c r="E175" s="122">
        <f t="shared" si="90"/>
        <v>20635.876095350748</v>
      </c>
      <c r="F175" s="122">
        <f t="shared" si="90"/>
        <v>15993.140168988113</v>
      </c>
      <c r="G175" s="122">
        <f t="shared" si="90"/>
        <v>18066.756575723939</v>
      </c>
      <c r="H175" s="122">
        <f t="shared" si="90"/>
        <v>21421.40567817022</v>
      </c>
      <c r="I175" s="122">
        <f t="shared" si="90"/>
        <v>19860.557547632241</v>
      </c>
      <c r="J175" s="122">
        <f t="shared" si="90"/>
        <v>24135.994160192535</v>
      </c>
      <c r="K175" s="122">
        <f t="shared" si="90"/>
        <v>20050.53637734443</v>
      </c>
      <c r="L175" s="122">
        <f t="shared" si="90"/>
        <v>17381.334048440196</v>
      </c>
      <c r="M175" s="122">
        <f t="shared" si="90"/>
        <v>20823.127507833538</v>
      </c>
      <c r="N175" s="122">
        <f t="shared" si="90"/>
        <v>20183.134133670665</v>
      </c>
      <c r="O175" s="122">
        <f t="shared" si="90"/>
        <v>16197.069436180152</v>
      </c>
      <c r="P175" s="122">
        <f t="shared" si="90"/>
        <v>16710.407758415196</v>
      </c>
      <c r="Q175" s="122">
        <f t="shared" si="90"/>
        <v>18125.243864802222</v>
      </c>
      <c r="R175" s="122">
        <f t="shared" ref="R175:V175" si="91">SUM(R176:R177)</f>
        <v>16658.092944100608</v>
      </c>
      <c r="S175" s="122">
        <f t="shared" si="91"/>
        <v>14163.303824402916</v>
      </c>
      <c r="T175" s="122">
        <f t="shared" si="91"/>
        <v>16585.756140909201</v>
      </c>
      <c r="U175" s="122">
        <f t="shared" si="91"/>
        <v>18221.133738849465</v>
      </c>
      <c r="V175" s="122">
        <f t="shared" si="91"/>
        <v>19707.636751661797</v>
      </c>
      <c r="W175" s="122">
        <f t="shared" ref="W175" si="92">SUM(W176:W177)</f>
        <v>13031.562231736236</v>
      </c>
      <c r="DA175" s="130" t="s">
        <v>2282</v>
      </c>
    </row>
    <row r="176" spans="1:105" ht="12" customHeight="1" x14ac:dyDescent="0.25">
      <c r="A176" s="97" t="s">
        <v>216</v>
      </c>
      <c r="B176" s="98">
        <v>19373.629428032451</v>
      </c>
      <c r="C176" s="98">
        <v>24037.389710224252</v>
      </c>
      <c r="D176" s="98">
        <v>20071.198988370605</v>
      </c>
      <c r="E176" s="98">
        <v>20440.344882975984</v>
      </c>
      <c r="F176" s="98">
        <v>15844.003660270122</v>
      </c>
      <c r="G176" s="98">
        <v>17902.127815694028</v>
      </c>
      <c r="H176" s="98">
        <v>21228.920469776891</v>
      </c>
      <c r="I176" s="98">
        <v>19685.582667944331</v>
      </c>
      <c r="J176" s="98">
        <v>23923.729527078027</v>
      </c>
      <c r="K176" s="98">
        <v>19874.848671467385</v>
      </c>
      <c r="L176" s="98">
        <v>17222.955032832069</v>
      </c>
      <c r="M176" s="98">
        <v>20622.23910975445</v>
      </c>
      <c r="N176" s="98">
        <v>19974.575190282525</v>
      </c>
      <c r="O176" s="98">
        <v>16018.913556696087</v>
      </c>
      <c r="P176" s="98">
        <v>16527.669161643516</v>
      </c>
      <c r="Q176" s="98">
        <v>17928.022173723955</v>
      </c>
      <c r="R176" s="98">
        <v>16478.224815876514</v>
      </c>
      <c r="S176" s="98">
        <v>14011.159180351269</v>
      </c>
      <c r="T176" s="98">
        <v>16408.357001446231</v>
      </c>
      <c r="U176" s="98">
        <v>18026.661546065985</v>
      </c>
      <c r="V176" s="98">
        <v>19497.256108410249</v>
      </c>
      <c r="W176" s="98">
        <v>12892.864696672539</v>
      </c>
      <c r="DA176" s="63" t="s">
        <v>2283</v>
      </c>
    </row>
    <row r="177" spans="1:105" ht="12" customHeight="1" x14ac:dyDescent="0.25">
      <c r="A177" s="97" t="s">
        <v>53</v>
      </c>
      <c r="B177" s="98">
        <v>197.7072418194426</v>
      </c>
      <c r="C177" s="98">
        <v>240.11935425106503</v>
      </c>
      <c r="D177" s="98">
        <v>196.14453602481376</v>
      </c>
      <c r="E177" s="98">
        <v>195.5312123747633</v>
      </c>
      <c r="F177" s="98">
        <v>149.13650871799101</v>
      </c>
      <c r="G177" s="98">
        <v>164.62876002991015</v>
      </c>
      <c r="H177" s="98">
        <v>192.48520839333082</v>
      </c>
      <c r="I177" s="98">
        <v>174.97487968790892</v>
      </c>
      <c r="J177" s="98">
        <v>212.26463311450885</v>
      </c>
      <c r="K177" s="98">
        <v>175.68770587704307</v>
      </c>
      <c r="L177" s="98">
        <v>158.37901560812566</v>
      </c>
      <c r="M177" s="98">
        <v>200.88839807909056</v>
      </c>
      <c r="N177" s="98">
        <v>208.55894338813809</v>
      </c>
      <c r="O177" s="98">
        <v>178.15587948406602</v>
      </c>
      <c r="P177" s="98">
        <v>182.73859677167951</v>
      </c>
      <c r="Q177" s="98">
        <v>197.22169107826454</v>
      </c>
      <c r="R177" s="98">
        <v>179.86812822409524</v>
      </c>
      <c r="S177" s="98">
        <v>152.1446440516462</v>
      </c>
      <c r="T177" s="98">
        <v>177.39913946297017</v>
      </c>
      <c r="U177" s="98">
        <v>194.47219278347922</v>
      </c>
      <c r="V177" s="98">
        <v>210.38064325154846</v>
      </c>
      <c r="W177" s="98">
        <v>138.69753506369599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1.7154159222301305E-2</v>
      </c>
      <c r="C178" s="122">
        <f t="shared" si="93"/>
        <v>2.8723621440489244E-2</v>
      </c>
      <c r="D178" s="122">
        <f t="shared" si="93"/>
        <v>2.8877995642446207E-2</v>
      </c>
      <c r="E178" s="122">
        <f t="shared" si="93"/>
        <v>3.4562936972579672E-2</v>
      </c>
      <c r="F178" s="122">
        <f t="shared" si="93"/>
        <v>4.528470065523002E-2</v>
      </c>
      <c r="G178" s="122">
        <f t="shared" si="93"/>
        <v>3.0940516588092229E-2</v>
      </c>
      <c r="H178" s="122">
        <f t="shared" si="93"/>
        <v>3.4839588539970254E-2</v>
      </c>
      <c r="I178" s="122">
        <f t="shared" si="93"/>
        <v>3.4230465888706339E-2</v>
      </c>
      <c r="J178" s="122">
        <f t="shared" si="93"/>
        <v>3.2019234442140436E-2</v>
      </c>
      <c r="K178" s="122">
        <f t="shared" si="93"/>
        <v>1.6610852870302527E-2</v>
      </c>
      <c r="L178" s="122">
        <f t="shared" si="93"/>
        <v>0.10374004094361827</v>
      </c>
      <c r="M178" s="122">
        <f t="shared" si="93"/>
        <v>0.11248867145126963</v>
      </c>
      <c r="N178" s="122">
        <f t="shared" si="93"/>
        <v>0.17597179137527319</v>
      </c>
      <c r="O178" s="122">
        <f t="shared" si="93"/>
        <v>0.30290650135569391</v>
      </c>
      <c r="P178" s="122">
        <f t="shared" si="93"/>
        <v>0.44743305229707042</v>
      </c>
      <c r="Q178" s="122">
        <f t="shared" si="93"/>
        <v>0.45976502688994259</v>
      </c>
      <c r="R178" s="122">
        <f t="shared" si="93"/>
        <v>0.63042495556087597</v>
      </c>
      <c r="S178" s="122">
        <f t="shared" si="93"/>
        <v>0.7549460854702742</v>
      </c>
      <c r="T178" s="122">
        <f t="shared" si="93"/>
        <v>0.88876831766816755</v>
      </c>
      <c r="U178" s="122">
        <f t="shared" si="93"/>
        <v>0.56071608432516573</v>
      </c>
      <c r="V178" s="122">
        <f t="shared" si="93"/>
        <v>0.39732158282045921</v>
      </c>
      <c r="W178" s="122">
        <f t="shared" si="93"/>
        <v>0.3138805249783353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1.7154159222301305E-2</v>
      </c>
      <c r="C179" s="98">
        <f>RES_hhdet_fech!C48</f>
        <v>2.8723621440489244E-2</v>
      </c>
      <c r="D179" s="98">
        <f>RES_hhdet_fech!D48</f>
        <v>2.8877995642446207E-2</v>
      </c>
      <c r="E179" s="98">
        <f>RES_hhdet_fech!E48</f>
        <v>3.4562936972579672E-2</v>
      </c>
      <c r="F179" s="98">
        <f>RES_hhdet_fech!F48</f>
        <v>4.528470065523002E-2</v>
      </c>
      <c r="G179" s="98">
        <f>RES_hhdet_fech!G48</f>
        <v>3.0940516588092229E-2</v>
      </c>
      <c r="H179" s="98">
        <f>RES_hhdet_fech!H48</f>
        <v>3.4839588539970254E-2</v>
      </c>
      <c r="I179" s="98">
        <f>RES_hhdet_fech!I48</f>
        <v>3.4230465888706339E-2</v>
      </c>
      <c r="J179" s="98">
        <f>RES_hhdet_fech!J48</f>
        <v>3.2019234442140436E-2</v>
      </c>
      <c r="K179" s="98">
        <f>RES_hhdet_fech!K48</f>
        <v>1.6610852870302527E-2</v>
      </c>
      <c r="L179" s="98">
        <f>RES_hhdet_fech!L48</f>
        <v>0.10374004094361827</v>
      </c>
      <c r="M179" s="98">
        <f>RES_hhdet_fech!M48</f>
        <v>0.11248867145126963</v>
      </c>
      <c r="N179" s="98">
        <f>RES_hhdet_fech!N48</f>
        <v>0.17597179137527319</v>
      </c>
      <c r="O179" s="98">
        <f>RES_hhdet_fech!O48</f>
        <v>0.30290650135569391</v>
      </c>
      <c r="P179" s="98">
        <f>RES_hhdet_fech!P48</f>
        <v>0.44743305229707042</v>
      </c>
      <c r="Q179" s="98">
        <f>RES_hhdet_fech!Q48</f>
        <v>0.45976502688994259</v>
      </c>
      <c r="R179" s="98">
        <f>RES_hhdet_fech!R48</f>
        <v>0.63042495556087597</v>
      </c>
      <c r="S179" s="98">
        <f>RES_hhdet_fech!S48</f>
        <v>0.7549460854702742</v>
      </c>
      <c r="T179" s="98">
        <f>RES_hhdet_fech!T48</f>
        <v>0.88876831766816755</v>
      </c>
      <c r="U179" s="98">
        <f>RES_hhdet_fech!U48</f>
        <v>0.56071608432516573</v>
      </c>
      <c r="V179" s="98">
        <f>RES_hhdet_fech!V48</f>
        <v>0.39732158282045921</v>
      </c>
      <c r="W179" s="98">
        <f>RES_hhdet_fech!W48</f>
        <v>0.3138805249783353</v>
      </c>
      <c r="DA179" s="63" t="s">
        <v>2286</v>
      </c>
    </row>
    <row r="180" spans="1:105" ht="12" customHeight="1" x14ac:dyDescent="0.25">
      <c r="A180" s="121" t="s">
        <v>55</v>
      </c>
      <c r="B180" s="122">
        <v>2165.9999030619879</v>
      </c>
      <c r="C180" s="122">
        <v>2723.5406057794053</v>
      </c>
      <c r="D180" s="122">
        <v>2365.3979258388435</v>
      </c>
      <c r="E180" s="122">
        <v>2294.4892672258798</v>
      </c>
      <c r="F180" s="122">
        <v>1808.7529297333367</v>
      </c>
      <c r="G180" s="122">
        <v>2122.2743248633119</v>
      </c>
      <c r="H180" s="122">
        <v>2598.0099096130966</v>
      </c>
      <c r="I180" s="122">
        <v>1931.1825007762964</v>
      </c>
      <c r="J180" s="122">
        <v>2312.3295590453308</v>
      </c>
      <c r="K180" s="122">
        <v>1801.0070265745885</v>
      </c>
      <c r="L180" s="122">
        <v>1590.1430413895982</v>
      </c>
      <c r="M180" s="122">
        <v>1998.8692185464079</v>
      </c>
      <c r="N180" s="122">
        <v>2025.0380949641312</v>
      </c>
      <c r="O180" s="122">
        <v>1682.7464714917021</v>
      </c>
      <c r="P180" s="122">
        <v>1716.0973268870127</v>
      </c>
      <c r="Q180" s="122">
        <v>1850.8679056154408</v>
      </c>
      <c r="R180" s="122">
        <v>1659.0990779336273</v>
      </c>
      <c r="S180" s="122">
        <v>1371.0632952339586</v>
      </c>
      <c r="T180" s="122">
        <v>1507.8847557328297</v>
      </c>
      <c r="U180" s="122">
        <v>1700.8990635710618</v>
      </c>
      <c r="V180" s="122">
        <v>1807.1097715151889</v>
      </c>
      <c r="W180" s="122">
        <v>1187.3025344327452</v>
      </c>
      <c r="DA180" s="130" t="s">
        <v>2287</v>
      </c>
    </row>
    <row r="181" spans="1:105" ht="12" customHeight="1" x14ac:dyDescent="0.25">
      <c r="A181" s="97" t="s">
        <v>138</v>
      </c>
      <c r="B181" s="98">
        <v>2177.3446088280489</v>
      </c>
      <c r="C181" s="98">
        <v>2748.7595432617768</v>
      </c>
      <c r="D181" s="98">
        <v>2379.8003547694771</v>
      </c>
      <c r="E181" s="98">
        <v>2307.6491571369261</v>
      </c>
      <c r="F181" s="98">
        <v>1808.6688936118555</v>
      </c>
      <c r="G181" s="98">
        <v>2131.9915395679145</v>
      </c>
      <c r="H181" s="98">
        <v>2621.6302303929069</v>
      </c>
      <c r="I181" s="98">
        <v>1938.7670320056702</v>
      </c>
      <c r="J181" s="98">
        <v>2337.1755201058827</v>
      </c>
      <c r="K181" s="98">
        <v>1810.2416038850488</v>
      </c>
      <c r="L181" s="98">
        <v>1587.2307860008252</v>
      </c>
      <c r="M181" s="98">
        <v>2018.2611343722688</v>
      </c>
      <c r="N181" s="98">
        <v>2043.5630160992675</v>
      </c>
      <c r="O181" s="98">
        <v>1689.6930800631362</v>
      </c>
      <c r="P181" s="98">
        <v>1728.7567000858387</v>
      </c>
      <c r="Q181" s="98">
        <v>1868.7300830125796</v>
      </c>
      <c r="R181" s="98">
        <v>1663.5334093067195</v>
      </c>
      <c r="S181" s="98">
        <v>1363.3707998241584</v>
      </c>
      <c r="T181" s="98">
        <v>1509.582095088499</v>
      </c>
      <c r="U181" s="98">
        <v>1708.6731696781346</v>
      </c>
      <c r="V181" s="98">
        <v>1824.7264317608576</v>
      </c>
      <c r="W181" s="98">
        <v>1174.881222594307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1794.7231667797325</v>
      </c>
      <c r="C185" s="101">
        <v>1899.279543855585</v>
      </c>
      <c r="D185" s="101">
        <v>1864.3406966214015</v>
      </c>
      <c r="E185" s="101">
        <v>1837.523434797479</v>
      </c>
      <c r="F185" s="101">
        <v>1811.7285723985117</v>
      </c>
      <c r="G185" s="101">
        <v>1767.1824896472465</v>
      </c>
      <c r="H185" s="101">
        <v>1761.6019190522343</v>
      </c>
      <c r="I185" s="101">
        <v>1685.7687402829877</v>
      </c>
      <c r="J185" s="101">
        <v>1640.1575767821944</v>
      </c>
      <c r="K185" s="101">
        <v>1571.1979740771362</v>
      </c>
      <c r="L185" s="101">
        <v>1660.9785057953056</v>
      </c>
      <c r="M185" s="101">
        <v>1523.1969303473556</v>
      </c>
      <c r="N185" s="101">
        <v>1571.0893132431295</v>
      </c>
      <c r="O185" s="101">
        <v>1511.7530297333167</v>
      </c>
      <c r="P185" s="101">
        <v>1404.8772907218126</v>
      </c>
      <c r="Q185" s="101">
        <v>1415.9048836787285</v>
      </c>
      <c r="R185" s="101">
        <v>1549.7578017076353</v>
      </c>
      <c r="S185" s="101">
        <v>1553.6980249634139</v>
      </c>
      <c r="T185" s="101">
        <v>1467.4368386345191</v>
      </c>
      <c r="U185" s="101">
        <v>1519.080173801565</v>
      </c>
      <c r="V185" s="101">
        <v>1391.748071056199</v>
      </c>
      <c r="W185" s="101">
        <v>1490.3072626128262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1075.6750209119939</v>
      </c>
      <c r="C189" s="122">
        <v>1130.5283817128038</v>
      </c>
      <c r="D189" s="122">
        <v>944.11441559978402</v>
      </c>
      <c r="E189" s="122">
        <v>933.20328659157065</v>
      </c>
      <c r="F189" s="122">
        <v>934.40386953454197</v>
      </c>
      <c r="G189" s="122">
        <v>848.68043905416221</v>
      </c>
      <c r="H189" s="122">
        <v>888.71545859964601</v>
      </c>
      <c r="I189" s="122">
        <v>757.7313108709883</v>
      </c>
      <c r="J189" s="122">
        <v>737.41323418400259</v>
      </c>
      <c r="K189" s="122">
        <v>675.60734636832422</v>
      </c>
      <c r="L189" s="122">
        <v>749.06410355774688</v>
      </c>
      <c r="M189" s="122">
        <v>707.29312329772029</v>
      </c>
      <c r="N189" s="122">
        <v>695.31504141714197</v>
      </c>
      <c r="O189" s="122">
        <v>666.45513503300197</v>
      </c>
      <c r="P189" s="122">
        <v>641.22498306332375</v>
      </c>
      <c r="Q189" s="122">
        <v>670.79576562768341</v>
      </c>
      <c r="R189" s="122">
        <v>766.63565997916623</v>
      </c>
      <c r="S189" s="122">
        <v>758.04327205371646</v>
      </c>
      <c r="T189" s="122">
        <v>705.83636214014325</v>
      </c>
      <c r="U189" s="122">
        <v>750.50498533070618</v>
      </c>
      <c r="V189" s="122">
        <v>650.21153154008334</v>
      </c>
      <c r="W189" s="122">
        <v>691.27911802962342</v>
      </c>
      <c r="DA189" s="130" t="s">
        <v>2296</v>
      </c>
    </row>
    <row r="190" spans="1:105" ht="12" customHeight="1" x14ac:dyDescent="0.25">
      <c r="A190" s="97" t="s">
        <v>50</v>
      </c>
      <c r="B190" s="98">
        <v>1278.5870848086324</v>
      </c>
      <c r="C190" s="98">
        <v>1627.386584109021</v>
      </c>
      <c r="D190" s="98">
        <v>854.21903970184098</v>
      </c>
      <c r="E190" s="98">
        <v>1194.2803286490191</v>
      </c>
      <c r="F190" s="98">
        <v>1274.946259596119</v>
      </c>
      <c r="G190" s="98">
        <v>1031.3603683232566</v>
      </c>
      <c r="H190" s="98">
        <v>1097.5412407772815</v>
      </c>
      <c r="I190" s="98">
        <v>734.54066840525775</v>
      </c>
      <c r="J190" s="98">
        <v>973.31686133537255</v>
      </c>
      <c r="K190" s="98">
        <v>846.2994444006888</v>
      </c>
      <c r="L190" s="98">
        <v>1004.8264018762318</v>
      </c>
      <c r="M190" s="98">
        <v>981.5560023934155</v>
      </c>
      <c r="N190" s="98">
        <v>773.33414434635267</v>
      </c>
      <c r="O190" s="98">
        <v>727.9124723725082</v>
      </c>
      <c r="P190" s="98">
        <v>813.37973662562183</v>
      </c>
      <c r="Q190" s="98">
        <v>848.33185256978754</v>
      </c>
      <c r="R190" s="98">
        <v>1064.0403296866562</v>
      </c>
      <c r="S190" s="98">
        <v>1057.6802303459203</v>
      </c>
      <c r="T190" s="98">
        <v>919.32867185774433</v>
      </c>
      <c r="U190" s="98">
        <v>1094.7372976889696</v>
      </c>
      <c r="V190" s="98">
        <v>820.42393688672905</v>
      </c>
      <c r="W190" s="98">
        <v>873.53610981604606</v>
      </c>
      <c r="DA190" s="63" t="s">
        <v>2297</v>
      </c>
    </row>
    <row r="191" spans="1:105" ht="12" customHeight="1" x14ac:dyDescent="0.25">
      <c r="A191" s="109" t="s">
        <v>120</v>
      </c>
      <c r="B191" s="33">
        <v>1042.5295310641156</v>
      </c>
      <c r="C191" s="33">
        <v>1053.6811970548356</v>
      </c>
      <c r="D191" s="33">
        <v>956.48578573419491</v>
      </c>
      <c r="E191" s="33">
        <v>898.09568610465135</v>
      </c>
      <c r="F191" s="33">
        <v>891.29723788117781</v>
      </c>
      <c r="G191" s="33">
        <v>827.99208113378211</v>
      </c>
      <c r="H191" s="33">
        <v>868.44882702769678</v>
      </c>
      <c r="I191" s="33">
        <v>759.91222470394359</v>
      </c>
      <c r="J191" s="33">
        <v>712.87793072764077</v>
      </c>
      <c r="K191" s="33">
        <v>655.7692093074786</v>
      </c>
      <c r="L191" s="33">
        <v>714.69242817286454</v>
      </c>
      <c r="M191" s="33">
        <v>669.00434499070639</v>
      </c>
      <c r="N191" s="33">
        <v>685.10139196272655</v>
      </c>
      <c r="O191" s="33">
        <v>657.52453313242017</v>
      </c>
      <c r="P191" s="33">
        <v>615.05254839335339</v>
      </c>
      <c r="Q191" s="33">
        <v>642.15812197376715</v>
      </c>
      <c r="R191" s="33">
        <v>714.8897541721434</v>
      </c>
      <c r="S191" s="33">
        <v>704.6517403150134</v>
      </c>
      <c r="T191" s="33">
        <v>667.80147437487688</v>
      </c>
      <c r="U191" s="33">
        <v>696.13495925086409</v>
      </c>
      <c r="V191" s="33">
        <v>629.49602581838212</v>
      </c>
      <c r="W191" s="33">
        <v>673.88727436895829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10394.86297725419</v>
      </c>
      <c r="C193" s="117">
        <f t="shared" si="94"/>
        <v>12762.642328025093</v>
      </c>
      <c r="D193" s="117">
        <f t="shared" si="94"/>
        <v>10713.284952582533</v>
      </c>
      <c r="E193" s="117">
        <f t="shared" si="94"/>
        <v>10830.609275292914</v>
      </c>
      <c r="F193" s="117">
        <f t="shared" si="94"/>
        <v>8567.2178640272687</v>
      </c>
      <c r="G193" s="117">
        <f t="shared" si="94"/>
        <v>9581.6432890880715</v>
      </c>
      <c r="H193" s="117">
        <f t="shared" si="94"/>
        <v>11325.770067819121</v>
      </c>
      <c r="I193" s="117">
        <f t="shared" si="94"/>
        <v>10219.216083579679</v>
      </c>
      <c r="J193" s="117">
        <f t="shared" si="94"/>
        <v>12447.014746665502</v>
      </c>
      <c r="K193" s="117">
        <f t="shared" si="94"/>
        <v>10479.899966712035</v>
      </c>
      <c r="L193" s="117">
        <f t="shared" si="94"/>
        <v>9539.9203863910097</v>
      </c>
      <c r="M193" s="117">
        <f t="shared" si="94"/>
        <v>12061.361423952374</v>
      </c>
      <c r="N193" s="117">
        <f t="shared" si="94"/>
        <v>12601.916816319128</v>
      </c>
      <c r="O193" s="117">
        <f t="shared" si="94"/>
        <v>10904.53996657045</v>
      </c>
      <c r="P193" s="117">
        <f t="shared" si="94"/>
        <v>11207.817638380264</v>
      </c>
      <c r="Q193" s="117">
        <f t="shared" si="94"/>
        <v>12147.103704533776</v>
      </c>
      <c r="R193" s="117">
        <f t="shared" ref="R193:V193" si="95">R194+R197+R199+R208</f>
        <v>11283.969494708619</v>
      </c>
      <c r="S193" s="117">
        <f t="shared" si="95"/>
        <v>9684.0302544407477</v>
      </c>
      <c r="T193" s="117">
        <f t="shared" si="95"/>
        <v>11177.719111951181</v>
      </c>
      <c r="U193" s="117">
        <f t="shared" si="95"/>
        <v>12317.70329982922</v>
      </c>
      <c r="V193" s="117">
        <f t="shared" si="95"/>
        <v>13214.201245748547</v>
      </c>
      <c r="W193" s="117">
        <f t="shared" ref="W193" si="96">W194+W197+W199+W208</f>
        <v>8986.5125632123745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8567.7261405982208</v>
      </c>
      <c r="C194" s="122">
        <f t="shared" si="97"/>
        <v>10625.029775876714</v>
      </c>
      <c r="D194" s="122">
        <f t="shared" si="97"/>
        <v>8867.5354841107292</v>
      </c>
      <c r="E194" s="122">
        <f t="shared" si="97"/>
        <v>9026.4048286788948</v>
      </c>
      <c r="F194" s="122">
        <f t="shared" si="97"/>
        <v>6994.2457620670757</v>
      </c>
      <c r="G194" s="122">
        <f t="shared" si="97"/>
        <v>7898.9125555536002</v>
      </c>
      <c r="H194" s="122">
        <f t="shared" si="97"/>
        <v>9364.0483474922366</v>
      </c>
      <c r="I194" s="122">
        <f t="shared" si="97"/>
        <v>8679.7674161733994</v>
      </c>
      <c r="J194" s="122">
        <f t="shared" si="97"/>
        <v>10727.817602792828</v>
      </c>
      <c r="K194" s="122">
        <f t="shared" si="97"/>
        <v>9057.6451026276118</v>
      </c>
      <c r="L194" s="122">
        <f t="shared" si="97"/>
        <v>8163.7373740170369</v>
      </c>
      <c r="M194" s="122">
        <f t="shared" si="97"/>
        <v>10476.352279769009</v>
      </c>
      <c r="N194" s="122">
        <f t="shared" si="97"/>
        <v>10965.676593003835</v>
      </c>
      <c r="O194" s="122">
        <f t="shared" si="97"/>
        <v>9443.2820896026897</v>
      </c>
      <c r="P194" s="122">
        <f t="shared" si="97"/>
        <v>9745.2139612445953</v>
      </c>
      <c r="Q194" s="122">
        <f t="shared" si="97"/>
        <v>10570.716527042101</v>
      </c>
      <c r="R194" s="122">
        <f t="shared" ref="R194:V194" si="98">SUM(R195:R196)</f>
        <v>9715.328491173881</v>
      </c>
      <c r="S194" s="122">
        <f t="shared" si="98"/>
        <v>8259.6727852753975</v>
      </c>
      <c r="T194" s="122">
        <f t="shared" si="98"/>
        <v>9671.6381751242498</v>
      </c>
      <c r="U194" s="122">
        <f t="shared" si="98"/>
        <v>10625.705692636271</v>
      </c>
      <c r="V194" s="122">
        <f t="shared" si="98"/>
        <v>11494.755593360647</v>
      </c>
      <c r="W194" s="122">
        <f t="shared" ref="W194" si="99">SUM(W195:W196)</f>
        <v>7601.7492792722651</v>
      </c>
      <c r="DA194" s="130" t="s">
        <v>2450</v>
      </c>
    </row>
    <row r="195" spans="1:105" ht="12" customHeight="1" x14ac:dyDescent="0.25">
      <c r="A195" s="97" t="s">
        <v>216</v>
      </c>
      <c r="B195" s="98">
        <v>8370.0188987787787</v>
      </c>
      <c r="C195" s="98">
        <v>10384.910421625649</v>
      </c>
      <c r="D195" s="98">
        <v>8671.3909480859147</v>
      </c>
      <c r="E195" s="98">
        <v>8830.8736163041322</v>
      </c>
      <c r="F195" s="98">
        <v>6845.1092533490846</v>
      </c>
      <c r="G195" s="98">
        <v>7734.2837955236901</v>
      </c>
      <c r="H195" s="98">
        <v>9171.5631390989056</v>
      </c>
      <c r="I195" s="98">
        <v>8504.7925364854909</v>
      </c>
      <c r="J195" s="98">
        <v>10515.552969678318</v>
      </c>
      <c r="K195" s="98">
        <v>8881.9573967505694</v>
      </c>
      <c r="L195" s="98">
        <v>8005.358358408911</v>
      </c>
      <c r="M195" s="98">
        <v>10275.463881689919</v>
      </c>
      <c r="N195" s="98">
        <v>10757.117649615697</v>
      </c>
      <c r="O195" s="98">
        <v>9265.1262101186239</v>
      </c>
      <c r="P195" s="98">
        <v>9562.4753644729153</v>
      </c>
      <c r="Q195" s="98">
        <v>10373.494835963837</v>
      </c>
      <c r="R195" s="98">
        <v>9535.4603629497851</v>
      </c>
      <c r="S195" s="98">
        <v>8107.5281412237518</v>
      </c>
      <c r="T195" s="98">
        <v>9494.2390356612796</v>
      </c>
      <c r="U195" s="98">
        <v>10431.233499852791</v>
      </c>
      <c r="V195" s="98">
        <v>11284.374950109099</v>
      </c>
      <c r="W195" s="98">
        <v>7463.0517442085693</v>
      </c>
      <c r="DA195" s="63" t="s">
        <v>2451</v>
      </c>
    </row>
    <row r="196" spans="1:105" ht="12" customHeight="1" x14ac:dyDescent="0.25">
      <c r="A196" s="97" t="s">
        <v>53</v>
      </c>
      <c r="B196" s="98">
        <v>197.7072418194426</v>
      </c>
      <c r="C196" s="98">
        <v>240.11935425106503</v>
      </c>
      <c r="D196" s="98">
        <v>196.14453602481376</v>
      </c>
      <c r="E196" s="98">
        <v>195.5312123747633</v>
      </c>
      <c r="F196" s="98">
        <v>149.13650871799101</v>
      </c>
      <c r="G196" s="98">
        <v>164.62876002991015</v>
      </c>
      <c r="H196" s="98">
        <v>192.48520839333082</v>
      </c>
      <c r="I196" s="98">
        <v>174.97487968790892</v>
      </c>
      <c r="J196" s="98">
        <v>212.26463311450885</v>
      </c>
      <c r="K196" s="98">
        <v>175.68770587704307</v>
      </c>
      <c r="L196" s="98">
        <v>158.37901560812566</v>
      </c>
      <c r="M196" s="98">
        <v>200.88839807909056</v>
      </c>
      <c r="N196" s="98">
        <v>208.55894338813809</v>
      </c>
      <c r="O196" s="98">
        <v>178.15587948406602</v>
      </c>
      <c r="P196" s="98">
        <v>182.73859677167951</v>
      </c>
      <c r="Q196" s="98">
        <v>197.22169107826454</v>
      </c>
      <c r="R196" s="98">
        <v>179.86812822409524</v>
      </c>
      <c r="S196" s="98">
        <v>152.1446440516462</v>
      </c>
      <c r="T196" s="98">
        <v>177.39913946297017</v>
      </c>
      <c r="U196" s="98">
        <v>194.47219278347922</v>
      </c>
      <c r="V196" s="98">
        <v>210.38064325154846</v>
      </c>
      <c r="W196" s="98">
        <v>138.69753506369599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3.4963203711447427E-2</v>
      </c>
      <c r="C197" s="122">
        <f t="shared" si="100"/>
        <v>6.3981540958403749E-2</v>
      </c>
      <c r="D197" s="122">
        <f t="shared" si="100"/>
        <v>7.1681134266026389E-2</v>
      </c>
      <c r="E197" s="122">
        <f t="shared" si="100"/>
        <v>8.5792329787533206E-2</v>
      </c>
      <c r="F197" s="122">
        <f t="shared" si="100"/>
        <v>0.11240595601078178</v>
      </c>
      <c r="G197" s="122">
        <f t="shared" si="100"/>
        <v>8.6189160974440251E-2</v>
      </c>
      <c r="H197" s="122">
        <f t="shared" si="100"/>
        <v>9.7050574330436873E-2</v>
      </c>
      <c r="I197" s="122">
        <f t="shared" si="100"/>
        <v>9.5353777507620766E-2</v>
      </c>
      <c r="J197" s="122">
        <f t="shared" si="100"/>
        <v>9.9772873315526131E-2</v>
      </c>
      <c r="K197" s="122">
        <f t="shared" si="100"/>
        <v>5.7567351926654971E-2</v>
      </c>
      <c r="L197" s="122">
        <f t="shared" si="100"/>
        <v>0.37459211597703934</v>
      </c>
      <c r="M197" s="122">
        <f t="shared" si="100"/>
        <v>0.41530267170002844</v>
      </c>
      <c r="N197" s="122">
        <f t="shared" si="100"/>
        <v>0.67434242693857316</v>
      </c>
      <c r="O197" s="122">
        <f t="shared" si="100"/>
        <v>1.2050301203555722</v>
      </c>
      <c r="P197" s="122">
        <f t="shared" si="100"/>
        <v>1.8166601923532288</v>
      </c>
      <c r="Q197" s="122">
        <f t="shared" si="100"/>
        <v>1.8985202743445149</v>
      </c>
      <c r="R197" s="122">
        <f t="shared" si="100"/>
        <v>2.6032309757905252</v>
      </c>
      <c r="S197" s="122">
        <f t="shared" si="100"/>
        <v>3.1534515543054136</v>
      </c>
      <c r="T197" s="122">
        <f t="shared" si="100"/>
        <v>3.7792681897374321</v>
      </c>
      <c r="U197" s="122">
        <f t="shared" si="100"/>
        <v>2.3939275599098422</v>
      </c>
      <c r="V197" s="122">
        <f t="shared" si="100"/>
        <v>1.7303475802620463</v>
      </c>
      <c r="W197" s="122">
        <f t="shared" si="100"/>
        <v>1.3981537743266981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3.4963203711447427E-2</v>
      </c>
      <c r="C198" s="98">
        <f>RES_hhdet_tesh!C48</f>
        <v>6.3981540958403749E-2</v>
      </c>
      <c r="D198" s="98">
        <f>RES_hhdet_tesh!D48</f>
        <v>7.1681134266026389E-2</v>
      </c>
      <c r="E198" s="98">
        <f>RES_hhdet_tesh!E48</f>
        <v>8.5792329787533206E-2</v>
      </c>
      <c r="F198" s="98">
        <f>RES_hhdet_tesh!F48</f>
        <v>0.11240595601078178</v>
      </c>
      <c r="G198" s="98">
        <f>RES_hhdet_tesh!G48</f>
        <v>8.6189160974440251E-2</v>
      </c>
      <c r="H198" s="98">
        <f>RES_hhdet_tesh!H48</f>
        <v>9.7050574330436873E-2</v>
      </c>
      <c r="I198" s="98">
        <f>RES_hhdet_tesh!I48</f>
        <v>9.5353777507620766E-2</v>
      </c>
      <c r="J198" s="98">
        <f>RES_hhdet_tesh!J48</f>
        <v>9.9772873315526131E-2</v>
      </c>
      <c r="K198" s="98">
        <f>RES_hhdet_tesh!K48</f>
        <v>5.7567351926654971E-2</v>
      </c>
      <c r="L198" s="98">
        <f>RES_hhdet_tesh!L48</f>
        <v>0.37459211597703934</v>
      </c>
      <c r="M198" s="98">
        <f>RES_hhdet_tesh!M48</f>
        <v>0.41530267170002844</v>
      </c>
      <c r="N198" s="98">
        <f>RES_hhdet_tesh!N48</f>
        <v>0.67434242693857316</v>
      </c>
      <c r="O198" s="98">
        <f>RES_hhdet_tesh!O48</f>
        <v>1.2050301203555722</v>
      </c>
      <c r="P198" s="98">
        <f>RES_hhdet_tesh!P48</f>
        <v>1.8166601923532288</v>
      </c>
      <c r="Q198" s="98">
        <f>RES_hhdet_tesh!Q48</f>
        <v>1.8985202743445149</v>
      </c>
      <c r="R198" s="98">
        <f>RES_hhdet_tesh!R48</f>
        <v>2.6032309757905252</v>
      </c>
      <c r="S198" s="98">
        <f>RES_hhdet_tesh!S48</f>
        <v>3.1534515543054136</v>
      </c>
      <c r="T198" s="98">
        <f>RES_hhdet_tesh!T48</f>
        <v>3.7792681897374321</v>
      </c>
      <c r="U198" s="98">
        <f>RES_hhdet_tesh!U48</f>
        <v>2.3939275599098422</v>
      </c>
      <c r="V198" s="98">
        <f>RES_hhdet_tesh!V48</f>
        <v>1.7303475802620463</v>
      </c>
      <c r="W198" s="98">
        <f>RES_hhdet_tesh!W48</f>
        <v>1.3981537743266981</v>
      </c>
      <c r="DA198" s="63" t="s">
        <v>2454</v>
      </c>
    </row>
    <row r="199" spans="1:105" ht="12" customHeight="1" x14ac:dyDescent="0.25">
      <c r="A199" s="121" t="s">
        <v>55</v>
      </c>
      <c r="B199" s="122">
        <v>1074.6579972326986</v>
      </c>
      <c r="C199" s="122">
        <v>1350.2403850030885</v>
      </c>
      <c r="D199" s="122">
        <v>1174.2868462728868</v>
      </c>
      <c r="E199" s="122">
        <v>1146.2435129456392</v>
      </c>
      <c r="F199" s="122">
        <v>913.46274607774262</v>
      </c>
      <c r="G199" s="122">
        <v>1075.7552867320676</v>
      </c>
      <c r="H199" s="122">
        <v>1317.5262492379534</v>
      </c>
      <c r="I199" s="122">
        <v>984.25505823584899</v>
      </c>
      <c r="J199" s="122">
        <v>1183.4104898854882</v>
      </c>
      <c r="K199" s="122">
        <v>931.37932416436752</v>
      </c>
      <c r="L199" s="122">
        <v>834.10716302325864</v>
      </c>
      <c r="M199" s="122">
        <v>1072.5669664381971</v>
      </c>
      <c r="N199" s="122">
        <v>1124.7843699410805</v>
      </c>
      <c r="O199" s="122">
        <v>969.3089279523424</v>
      </c>
      <c r="P199" s="122">
        <v>991.65539686581576</v>
      </c>
      <c r="Q199" s="122">
        <v>1084.1509741695154</v>
      </c>
      <c r="R199" s="122">
        <v>1008.5783462948252</v>
      </c>
      <c r="S199" s="122">
        <v>868.74614799363223</v>
      </c>
      <c r="T199" s="122">
        <v>979.62172804099305</v>
      </c>
      <c r="U199" s="122">
        <v>1120.9878433575075</v>
      </c>
      <c r="V199" s="122">
        <v>1202.3150340991424</v>
      </c>
      <c r="W199" s="122">
        <v>821.19658696928093</v>
      </c>
      <c r="DA199" s="130" t="s">
        <v>2455</v>
      </c>
    </row>
    <row r="200" spans="1:105" ht="12" customHeight="1" x14ac:dyDescent="0.25">
      <c r="A200" s="97" t="s">
        <v>138</v>
      </c>
      <c r="B200" s="98">
        <v>1073.8714438327488</v>
      </c>
      <c r="C200" s="98">
        <v>1355.8198594443234</v>
      </c>
      <c r="D200" s="98">
        <v>1175.0490816806469</v>
      </c>
      <c r="E200" s="98">
        <v>1146.6092647766629</v>
      </c>
      <c r="F200" s="98">
        <v>907.61990209879218</v>
      </c>
      <c r="G200" s="98">
        <v>1074.9504110004302</v>
      </c>
      <c r="H200" s="98">
        <v>1322.9836933050794</v>
      </c>
      <c r="I200" s="98">
        <v>981.1148013249931</v>
      </c>
      <c r="J200" s="98">
        <v>1188.0019131234183</v>
      </c>
      <c r="K200" s="98">
        <v>927.98206016938184</v>
      </c>
      <c r="L200" s="98">
        <v>824.12680981597396</v>
      </c>
      <c r="M200" s="98">
        <v>1075.7627001885248</v>
      </c>
      <c r="N200" s="98">
        <v>1128.4286161201219</v>
      </c>
      <c r="O200" s="98">
        <v>967.76976609341307</v>
      </c>
      <c r="P200" s="98">
        <v>993.77967513913165</v>
      </c>
      <c r="Q200" s="98">
        <v>1089.571968015995</v>
      </c>
      <c r="R200" s="98">
        <v>1006.9382016296727</v>
      </c>
      <c r="S200" s="98">
        <v>860.8276757288844</v>
      </c>
      <c r="T200" s="98">
        <v>978.01333495281631</v>
      </c>
      <c r="U200" s="98">
        <v>1121.8097766470439</v>
      </c>
      <c r="V200" s="98">
        <v>1208.888700057114</v>
      </c>
      <c r="W200" s="98">
        <v>807.75043052749993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1100.3994298680625</v>
      </c>
      <c r="C204" s="101">
        <v>1167.8796677395651</v>
      </c>
      <c r="D204" s="101">
        <v>1147.768849672241</v>
      </c>
      <c r="E204" s="101">
        <v>1133.5430959166404</v>
      </c>
      <c r="F204" s="101">
        <v>1120.3525396960333</v>
      </c>
      <c r="G204" s="101">
        <v>1105.1675009679707</v>
      </c>
      <c r="H204" s="101">
        <v>1124.2752824820436</v>
      </c>
      <c r="I204" s="101">
        <v>1085.864799708542</v>
      </c>
      <c r="J204" s="101">
        <v>1059.196093359348</v>
      </c>
      <c r="K204" s="101">
        <v>1015.9226652967268</v>
      </c>
      <c r="L204" s="101">
        <v>1076.8616127519615</v>
      </c>
      <c r="M204" s="101">
        <v>994.17749738604073</v>
      </c>
      <c r="N204" s="101">
        <v>1035.4829850013364</v>
      </c>
      <c r="O204" s="101">
        <v>1007.1959890952138</v>
      </c>
      <c r="P204" s="101">
        <v>939.4318032752916</v>
      </c>
      <c r="Q204" s="101">
        <v>952.14400699301132</v>
      </c>
      <c r="R204" s="101">
        <v>1049.0208608013484</v>
      </c>
      <c r="S204" s="101">
        <v>1056.7460056340976</v>
      </c>
      <c r="T204" s="101">
        <v>1017.9500388026347</v>
      </c>
      <c r="U204" s="101">
        <v>1101.7646688716172</v>
      </c>
      <c r="V204" s="101">
        <v>1047.3225989567466</v>
      </c>
      <c r="W204" s="101">
        <v>1149.2013122915143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752.44387621955798</v>
      </c>
      <c r="C208" s="122">
        <v>787.30818560433318</v>
      </c>
      <c r="D208" s="122">
        <v>671.39094106464995</v>
      </c>
      <c r="E208" s="122">
        <v>657.87514133859315</v>
      </c>
      <c r="F208" s="122">
        <v>659.39694992644013</v>
      </c>
      <c r="G208" s="122">
        <v>606.88925764142857</v>
      </c>
      <c r="H208" s="122">
        <v>644.09842051460237</v>
      </c>
      <c r="I208" s="122">
        <v>555.09825539292171</v>
      </c>
      <c r="J208" s="122">
        <v>535.68688111387075</v>
      </c>
      <c r="K208" s="122">
        <v>490.81797256812922</v>
      </c>
      <c r="L208" s="122">
        <v>541.70125723473757</v>
      </c>
      <c r="M208" s="122">
        <v>512.02687507346809</v>
      </c>
      <c r="N208" s="122">
        <v>510.78151094727417</v>
      </c>
      <c r="O208" s="122">
        <v>490.74391889506052</v>
      </c>
      <c r="P208" s="122">
        <v>469.13162007750071</v>
      </c>
      <c r="Q208" s="122">
        <v>490.33768304781552</v>
      </c>
      <c r="R208" s="122">
        <v>557.45942626412148</v>
      </c>
      <c r="S208" s="122">
        <v>552.45786961741135</v>
      </c>
      <c r="T208" s="122">
        <v>522.67994059620071</v>
      </c>
      <c r="U208" s="122">
        <v>568.61583627553284</v>
      </c>
      <c r="V208" s="122">
        <v>515.40027070849533</v>
      </c>
      <c r="W208" s="122">
        <v>562.1685431965011</v>
      </c>
      <c r="DA208" s="130" t="s">
        <v>2464</v>
      </c>
    </row>
    <row r="209" spans="1:105" ht="12" customHeight="1" x14ac:dyDescent="0.25">
      <c r="A209" s="97" t="s">
        <v>50</v>
      </c>
      <c r="B209" s="98">
        <v>723.72384986434326</v>
      </c>
      <c r="C209" s="98">
        <v>921.56686616385173</v>
      </c>
      <c r="D209" s="98">
        <v>483.77642284771554</v>
      </c>
      <c r="E209" s="98">
        <v>676.58548605685314</v>
      </c>
      <c r="F209" s="98">
        <v>722.62591170159749</v>
      </c>
      <c r="G209" s="98">
        <v>587.07915465992414</v>
      </c>
      <c r="H209" s="98">
        <v>630.16183549236075</v>
      </c>
      <c r="I209" s="98">
        <v>423.75673018900341</v>
      </c>
      <c r="J209" s="98">
        <v>561.93925970247767</v>
      </c>
      <c r="K209" s="98">
        <v>489.02631952677001</v>
      </c>
      <c r="L209" s="98">
        <v>581.37464581139898</v>
      </c>
      <c r="M209" s="98">
        <v>568.88770697632594</v>
      </c>
      <c r="N209" s="98">
        <v>448.79346199116532</v>
      </c>
      <c r="O209" s="98">
        <v>422.92891896321657</v>
      </c>
      <c r="P209" s="98">
        <v>472.64096313773177</v>
      </c>
      <c r="Q209" s="98">
        <v>493.01333386200486</v>
      </c>
      <c r="R209" s="98">
        <v>618.71236191290939</v>
      </c>
      <c r="S209" s="98">
        <v>615.43757707939869</v>
      </c>
      <c r="T209" s="98">
        <v>536.40467035771042</v>
      </c>
      <c r="U209" s="98">
        <v>640.97050972369084</v>
      </c>
      <c r="V209" s="98">
        <v>481.23707143728313</v>
      </c>
      <c r="W209" s="98">
        <v>513.97740858418069</v>
      </c>
      <c r="DA209" s="63" t="s">
        <v>2465</v>
      </c>
    </row>
    <row r="210" spans="1:105" ht="12" customHeight="1" x14ac:dyDescent="0.25">
      <c r="A210" s="109" t="s">
        <v>120</v>
      </c>
      <c r="B210" s="33">
        <v>757.13526481275926</v>
      </c>
      <c r="C210" s="33">
        <v>766.5429017323263</v>
      </c>
      <c r="D210" s="33">
        <v>697.21038532712146</v>
      </c>
      <c r="E210" s="33">
        <v>655.35912038874369</v>
      </c>
      <c r="F210" s="33">
        <v>651.39328387895193</v>
      </c>
      <c r="G210" s="33">
        <v>609.13273618097446</v>
      </c>
      <c r="H210" s="33">
        <v>645.45097205815</v>
      </c>
      <c r="I210" s="33">
        <v>567.44998517280817</v>
      </c>
      <c r="J210" s="33">
        <v>532.95648615173877</v>
      </c>
      <c r="K210" s="33">
        <v>491.02620164850072</v>
      </c>
      <c r="L210" s="33">
        <v>536.36958465226314</v>
      </c>
      <c r="M210" s="33">
        <v>504.08875455836454</v>
      </c>
      <c r="N210" s="33">
        <v>518.89650046433246</v>
      </c>
      <c r="O210" s="33">
        <v>500.59837718266289</v>
      </c>
      <c r="P210" s="33">
        <v>468.59809979950757</v>
      </c>
      <c r="Q210" s="33">
        <v>489.9060844028366</v>
      </c>
      <c r="R210" s="33">
        <v>546.80193174124383</v>
      </c>
      <c r="S210" s="33">
        <v>541.23567904046729</v>
      </c>
      <c r="T210" s="33">
        <v>520.23480073716735</v>
      </c>
      <c r="U210" s="33">
        <v>557.18772409331427</v>
      </c>
      <c r="V210" s="33">
        <v>519.5580637232473</v>
      </c>
      <c r="W210" s="33">
        <v>566.76717434251339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5772.4983190111052</v>
      </c>
      <c r="C212" s="117">
        <f t="shared" si="101"/>
        <v>7173.2223777938561</v>
      </c>
      <c r="D212" s="117">
        <f t="shared" si="101"/>
        <v>5994.7645389043819</v>
      </c>
      <c r="E212" s="117">
        <f t="shared" si="101"/>
        <v>6083.1802567077102</v>
      </c>
      <c r="F212" s="117">
        <f t="shared" si="101"/>
        <v>4728.3164935202094</v>
      </c>
      <c r="G212" s="117">
        <f t="shared" si="101"/>
        <v>5352.9860843965225</v>
      </c>
      <c r="H212" s="117">
        <f t="shared" si="101"/>
        <v>6365.2214932888164</v>
      </c>
      <c r="I212" s="117">
        <f t="shared" si="101"/>
        <v>5767.350006290616</v>
      </c>
      <c r="J212" s="117">
        <f t="shared" si="101"/>
        <v>7003.9641002015906</v>
      </c>
      <c r="K212" s="117">
        <f t="shared" si="101"/>
        <v>5786.0763219450273</v>
      </c>
      <c r="L212" s="117">
        <f t="shared" si="101"/>
        <v>5028.1261031267277</v>
      </c>
      <c r="M212" s="117">
        <f t="shared" si="101"/>
        <v>6045.8054967049447</v>
      </c>
      <c r="N212" s="117">
        <f t="shared" si="101"/>
        <v>5872.5197464941075</v>
      </c>
      <c r="O212" s="117">
        <f t="shared" si="101"/>
        <v>4727.330772470631</v>
      </c>
      <c r="P212" s="117">
        <f t="shared" si="101"/>
        <v>4876.4418201514718</v>
      </c>
      <c r="Q212" s="117">
        <f t="shared" si="101"/>
        <v>5288.084783072366</v>
      </c>
      <c r="R212" s="117">
        <f t="shared" ref="R212:V212" si="102">R213+R216+R218+R227</f>
        <v>4858.0222763965521</v>
      </c>
      <c r="S212" s="117">
        <f t="shared" si="102"/>
        <v>4122.9471530254832</v>
      </c>
      <c r="T212" s="117">
        <f t="shared" si="102"/>
        <v>4795.1505361084692</v>
      </c>
      <c r="U212" s="117">
        <f t="shared" si="102"/>
        <v>5279.8283895401773</v>
      </c>
      <c r="V212" s="117">
        <f t="shared" si="102"/>
        <v>5688.2677216820848</v>
      </c>
      <c r="W212" s="117">
        <f t="shared" ref="W212" si="103">W213+W216+W218+W227</f>
        <v>3757.6558111903632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5168.1093862219368</v>
      </c>
      <c r="C213" s="122">
        <f t="shared" si="104"/>
        <v>6412.2140790994208</v>
      </c>
      <c r="D213" s="122">
        <f t="shared" si="104"/>
        <v>5354.1930421377438</v>
      </c>
      <c r="E213" s="122">
        <f t="shared" si="104"/>
        <v>5452.6664009826736</v>
      </c>
      <c r="F213" s="122">
        <f t="shared" si="104"/>
        <v>4226.5464164136574</v>
      </c>
      <c r="G213" s="122">
        <f t="shared" si="104"/>
        <v>4775.5716161145392</v>
      </c>
      <c r="H213" s="122">
        <f t="shared" si="104"/>
        <v>5663.0268245176821</v>
      </c>
      <c r="I213" s="122">
        <f t="shared" si="104"/>
        <v>5251.3260325008314</v>
      </c>
      <c r="J213" s="122">
        <f t="shared" si="104"/>
        <v>6381.8940886433347</v>
      </c>
      <c r="K213" s="122">
        <f t="shared" si="104"/>
        <v>5301.8146316006405</v>
      </c>
      <c r="L213" s="122">
        <f t="shared" si="104"/>
        <v>4594.395484558283</v>
      </c>
      <c r="M213" s="122">
        <f t="shared" si="104"/>
        <v>5501.1885049180964</v>
      </c>
      <c r="N213" s="122">
        <f t="shared" si="104"/>
        <v>5328.4176777597668</v>
      </c>
      <c r="O213" s="122">
        <f t="shared" si="104"/>
        <v>4273.2053803842482</v>
      </c>
      <c r="P213" s="122">
        <f t="shared" si="104"/>
        <v>4408.9210255600237</v>
      </c>
      <c r="Q213" s="122">
        <f t="shared" si="104"/>
        <v>4782.479195062604</v>
      </c>
      <c r="R213" s="122">
        <f t="shared" ref="R213:V213" si="105">SUM(R214:R215)</f>
        <v>4395.7312518832186</v>
      </c>
      <c r="S213" s="122">
        <f t="shared" si="105"/>
        <v>3737.6168229505051</v>
      </c>
      <c r="T213" s="122">
        <f t="shared" si="105"/>
        <v>4377.0933137057964</v>
      </c>
      <c r="U213" s="122">
        <f t="shared" si="105"/>
        <v>4808.7922340285622</v>
      </c>
      <c r="V213" s="122">
        <f t="shared" si="105"/>
        <v>5201.0880394795195</v>
      </c>
      <c r="W213" s="122">
        <f t="shared" ref="W213" si="106">SUM(W214:W215)</f>
        <v>3439.3005864843653</v>
      </c>
      <c r="DA213" s="130" t="s">
        <v>2618</v>
      </c>
    </row>
    <row r="214" spans="1:105" ht="12" customHeight="1" x14ac:dyDescent="0.25">
      <c r="A214" s="97" t="s">
        <v>216</v>
      </c>
      <c r="B214" s="98">
        <v>5168.1093862219368</v>
      </c>
      <c r="C214" s="98">
        <v>6412.2140790994208</v>
      </c>
      <c r="D214" s="98">
        <v>5354.1930421377438</v>
      </c>
      <c r="E214" s="98">
        <v>5452.6664009826736</v>
      </c>
      <c r="F214" s="98">
        <v>4226.5464164136574</v>
      </c>
      <c r="G214" s="98">
        <v>4775.5716161145392</v>
      </c>
      <c r="H214" s="98">
        <v>5663.0268245176821</v>
      </c>
      <c r="I214" s="98">
        <v>5251.3260325008314</v>
      </c>
      <c r="J214" s="98">
        <v>6381.8940886433347</v>
      </c>
      <c r="K214" s="98">
        <v>5301.8146316006405</v>
      </c>
      <c r="L214" s="98">
        <v>4594.395484558283</v>
      </c>
      <c r="M214" s="98">
        <v>5501.1885049180964</v>
      </c>
      <c r="N214" s="98">
        <v>5328.4176777597668</v>
      </c>
      <c r="O214" s="98">
        <v>4273.2053803842482</v>
      </c>
      <c r="P214" s="98">
        <v>4408.9210255600237</v>
      </c>
      <c r="Q214" s="98">
        <v>4782.479195062604</v>
      </c>
      <c r="R214" s="98">
        <v>4395.7312518832186</v>
      </c>
      <c r="S214" s="98">
        <v>3737.6168229505051</v>
      </c>
      <c r="T214" s="98">
        <v>4377.0933137057964</v>
      </c>
      <c r="U214" s="98">
        <v>4808.7922340285622</v>
      </c>
      <c r="V214" s="98">
        <v>5201.0880394795195</v>
      </c>
      <c r="W214" s="98">
        <v>3439.3005864843653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563.60691471850316</v>
      </c>
      <c r="C218" s="122">
        <v>711.49046635512138</v>
      </c>
      <c r="D218" s="122">
        <v>617.09763892274111</v>
      </c>
      <c r="E218" s="122">
        <v>598.35676504049366</v>
      </c>
      <c r="F218" s="122">
        <v>469.22886448521967</v>
      </c>
      <c r="G218" s="122">
        <v>553.581118371152</v>
      </c>
      <c r="H218" s="122">
        <v>680.13883029584667</v>
      </c>
      <c r="I218" s="122">
        <v>501.68100328993182</v>
      </c>
      <c r="J218" s="122">
        <v>601.24085725099906</v>
      </c>
      <c r="K218" s="122">
        <v>464.24497104836553</v>
      </c>
      <c r="L218" s="122">
        <v>406.68947754781863</v>
      </c>
      <c r="M218" s="122">
        <v>517.30227849204152</v>
      </c>
      <c r="N218" s="122">
        <v>523.76678825965291</v>
      </c>
      <c r="O218" s="122">
        <v>433.14597096710378</v>
      </c>
      <c r="P218" s="122">
        <v>443.1377979693857</v>
      </c>
      <c r="Q218" s="122">
        <v>478.83847174394191</v>
      </c>
      <c r="R218" s="122">
        <v>426.46874811678032</v>
      </c>
      <c r="S218" s="122">
        <v>348.99334654102233</v>
      </c>
      <c r="T218" s="122">
        <v>386.47811486563495</v>
      </c>
      <c r="U218" s="122">
        <v>437.11571576223162</v>
      </c>
      <c r="V218" s="122">
        <v>466.95897679534778</v>
      </c>
      <c r="W218" s="122">
        <v>301.06934191658956</v>
      </c>
      <c r="DA218" s="130" t="s">
        <v>2623</v>
      </c>
    </row>
    <row r="219" spans="1:105" ht="12" customHeight="1" x14ac:dyDescent="0.25">
      <c r="A219" s="97" t="s">
        <v>138</v>
      </c>
      <c r="B219" s="98">
        <v>580.82844785097052</v>
      </c>
      <c r="C219" s="98">
        <v>733.25909576051151</v>
      </c>
      <c r="D219" s="98">
        <v>634.8355426383057</v>
      </c>
      <c r="E219" s="98">
        <v>615.58848915784654</v>
      </c>
      <c r="F219" s="98">
        <v>482.48051405989855</v>
      </c>
      <c r="G219" s="98">
        <v>568.73006309513698</v>
      </c>
      <c r="H219" s="98">
        <v>699.34608025961165</v>
      </c>
      <c r="I219" s="98">
        <v>517.18549345783254</v>
      </c>
      <c r="J219" s="98">
        <v>623.46494174344514</v>
      </c>
      <c r="K219" s="98">
        <v>482.90005025237565</v>
      </c>
      <c r="L219" s="98">
        <v>423.40968447358028</v>
      </c>
      <c r="M219" s="98">
        <v>538.39134020514632</v>
      </c>
      <c r="N219" s="98">
        <v>545.14087017464067</v>
      </c>
      <c r="O219" s="98">
        <v>450.74252603764234</v>
      </c>
      <c r="P219" s="98">
        <v>461.16313731489834</v>
      </c>
      <c r="Q219" s="98">
        <v>498.50243694443583</v>
      </c>
      <c r="R219" s="98">
        <v>443.76417226666041</v>
      </c>
      <c r="S219" s="98">
        <v>363.69279456109251</v>
      </c>
      <c r="T219" s="98">
        <v>402.69611968580807</v>
      </c>
      <c r="U219" s="98">
        <v>455.80565474333923</v>
      </c>
      <c r="V219" s="98">
        <v>486.76402293652649</v>
      </c>
      <c r="W219" s="98">
        <v>313.41131493925724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40.782018070665316</v>
      </c>
      <c r="C227" s="122">
        <v>49.517832339314147</v>
      </c>
      <c r="D227" s="122">
        <v>23.473857843896926</v>
      </c>
      <c r="E227" s="122">
        <v>32.157090684542368</v>
      </c>
      <c r="F227" s="122">
        <v>32.541212621331958</v>
      </c>
      <c r="G227" s="122">
        <v>23.833349910831306</v>
      </c>
      <c r="H227" s="122">
        <v>22.055838475287658</v>
      </c>
      <c r="I227" s="122">
        <v>14.342970499852457</v>
      </c>
      <c r="J227" s="122">
        <v>20.829154307256275</v>
      </c>
      <c r="K227" s="122">
        <v>20.016719296021755</v>
      </c>
      <c r="L227" s="122">
        <v>27.041141020626583</v>
      </c>
      <c r="M227" s="122">
        <v>27.314713294806666</v>
      </c>
      <c r="N227" s="122">
        <v>20.335280474687242</v>
      </c>
      <c r="O227" s="122">
        <v>20.9794211192789</v>
      </c>
      <c r="P227" s="122">
        <v>24.382996622062624</v>
      </c>
      <c r="Q227" s="122">
        <v>26.767116265819652</v>
      </c>
      <c r="R227" s="122">
        <v>35.822276396553043</v>
      </c>
      <c r="S227" s="122">
        <v>36.336983533955674</v>
      </c>
      <c r="T227" s="122">
        <v>31.579107537037871</v>
      </c>
      <c r="U227" s="122">
        <v>33.920439749383512</v>
      </c>
      <c r="V227" s="122">
        <v>20.220705407217658</v>
      </c>
      <c r="W227" s="122">
        <v>17.285882789408536</v>
      </c>
      <c r="DA227" s="130" t="s">
        <v>2632</v>
      </c>
    </row>
    <row r="228" spans="1:105" ht="12" customHeight="1" x14ac:dyDescent="0.25">
      <c r="A228" s="97" t="s">
        <v>50</v>
      </c>
      <c r="B228" s="98">
        <v>290.44384218512897</v>
      </c>
      <c r="C228" s="98">
        <v>369.67713644620534</v>
      </c>
      <c r="D228" s="98">
        <v>194.04439705867026</v>
      </c>
      <c r="E228" s="98">
        <v>271.2927194559112</v>
      </c>
      <c r="F228" s="98">
        <v>289.61679232985443</v>
      </c>
      <c r="G228" s="98">
        <v>234.2838212683111</v>
      </c>
      <c r="H228" s="98">
        <v>249.31746825496734</v>
      </c>
      <c r="I228" s="98">
        <v>166.85825823493838</v>
      </c>
      <c r="J228" s="98">
        <v>221.09865822094332</v>
      </c>
      <c r="K228" s="98">
        <v>192.24538179006055</v>
      </c>
      <c r="L228" s="98">
        <v>228.25636545020484</v>
      </c>
      <c r="M228" s="98">
        <v>222.97026150368828</v>
      </c>
      <c r="N228" s="98">
        <v>175.67058422971752</v>
      </c>
      <c r="O228" s="98">
        <v>165.352597224139</v>
      </c>
      <c r="P228" s="98">
        <v>184.76734097187628</v>
      </c>
      <c r="Q228" s="98">
        <v>192.70706362975295</v>
      </c>
      <c r="R228" s="98">
        <v>241.70740129162087</v>
      </c>
      <c r="S228" s="98">
        <v>240.2626411253793</v>
      </c>
      <c r="T228" s="98">
        <v>208.83470109920523</v>
      </c>
      <c r="U228" s="98">
        <v>248.68052454302634</v>
      </c>
      <c r="V228" s="98">
        <v>186.3675015031894</v>
      </c>
      <c r="W228" s="98">
        <v>198.43246270581307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400.73364817207062</v>
      </c>
      <c r="C231" s="118">
        <f t="shared" si="108"/>
        <v>492.75731794595055</v>
      </c>
      <c r="D231" s="118">
        <f t="shared" si="108"/>
        <v>411.82232835128673</v>
      </c>
      <c r="E231" s="118">
        <f t="shared" si="108"/>
        <v>415.6402653063754</v>
      </c>
      <c r="F231" s="118">
        <f t="shared" si="108"/>
        <v>325.41458703797241</v>
      </c>
      <c r="G231" s="118">
        <f t="shared" si="108"/>
        <v>364.58643907602999</v>
      </c>
      <c r="H231" s="118">
        <f t="shared" si="108"/>
        <v>430.39073769013919</v>
      </c>
      <c r="I231" s="118">
        <f t="shared" si="108"/>
        <v>388.48132630995246</v>
      </c>
      <c r="J231" s="118">
        <f t="shared" si="108"/>
        <v>466.73137790492035</v>
      </c>
      <c r="K231" s="118">
        <f t="shared" si="108"/>
        <v>385.8471641938936</v>
      </c>
      <c r="L231" s="118">
        <f t="shared" si="108"/>
        <v>336.93159225571839</v>
      </c>
      <c r="M231" s="118">
        <f t="shared" si="108"/>
        <v>400.9105660461596</v>
      </c>
      <c r="N231" s="118">
        <f t="shared" si="108"/>
        <v>389.14598030210612</v>
      </c>
      <c r="O231" s="118">
        <f t="shared" si="108"/>
        <v>314.19903932425819</v>
      </c>
      <c r="P231" s="118">
        <f t="shared" si="108"/>
        <v>322.03655429420792</v>
      </c>
      <c r="Q231" s="118">
        <f t="shared" si="108"/>
        <v>347.58981461203905</v>
      </c>
      <c r="R231" s="118">
        <f t="shared" ref="R231:V231" si="109">R232+R235+R237+R246</f>
        <v>320.08068069596038</v>
      </c>
      <c r="S231" s="118">
        <f t="shared" si="109"/>
        <v>271.98071674405202</v>
      </c>
      <c r="T231" s="118">
        <f t="shared" si="109"/>
        <v>312.60413906384127</v>
      </c>
      <c r="U231" s="118">
        <f t="shared" si="109"/>
        <v>341.99851627139333</v>
      </c>
      <c r="V231" s="118">
        <f t="shared" si="109"/>
        <v>365.20084212919994</v>
      </c>
      <c r="W231" s="118">
        <f t="shared" ref="W231" si="110">W232+W235+W237+W246</f>
        <v>244.78157010239599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343.79008723277377</v>
      </c>
      <c r="C232" s="123">
        <f t="shared" si="111"/>
        <v>425.24838159618076</v>
      </c>
      <c r="D232" s="123">
        <f t="shared" si="111"/>
        <v>354.01388649941424</v>
      </c>
      <c r="E232" s="123">
        <f t="shared" si="111"/>
        <v>359.42187518229485</v>
      </c>
      <c r="F232" s="123">
        <f t="shared" si="111"/>
        <v>277.7703904672432</v>
      </c>
      <c r="G232" s="123">
        <f t="shared" si="111"/>
        <v>313.09892277790419</v>
      </c>
      <c r="H232" s="123">
        <f t="shared" si="111"/>
        <v>370.14265259008744</v>
      </c>
      <c r="I232" s="123">
        <f t="shared" si="111"/>
        <v>342.15631498670115</v>
      </c>
      <c r="J232" s="123">
        <f t="shared" si="111"/>
        <v>414.37216003793151</v>
      </c>
      <c r="K232" s="123">
        <f t="shared" si="111"/>
        <v>343.42722623485997</v>
      </c>
      <c r="L232" s="123">
        <f t="shared" si="111"/>
        <v>296.96394698240488</v>
      </c>
      <c r="M232" s="123">
        <f t="shared" si="111"/>
        <v>354.79914517040947</v>
      </c>
      <c r="N232" s="123">
        <f t="shared" si="111"/>
        <v>342.9226772626987</v>
      </c>
      <c r="O232" s="123">
        <f t="shared" si="111"/>
        <v>274.39588954023066</v>
      </c>
      <c r="P232" s="123">
        <f t="shared" si="111"/>
        <v>282.21691008336234</v>
      </c>
      <c r="Q232" s="123">
        <f t="shared" si="111"/>
        <v>305.13091877032815</v>
      </c>
      <c r="R232" s="123">
        <f t="shared" ref="R232:V232" si="112">SUM(R233:R234)</f>
        <v>279.38617375241404</v>
      </c>
      <c r="S232" s="123">
        <f t="shared" si="112"/>
        <v>236.42708128012387</v>
      </c>
      <c r="T232" s="123">
        <f t="shared" si="112"/>
        <v>275.78058914800533</v>
      </c>
      <c r="U232" s="123">
        <f t="shared" si="112"/>
        <v>301.43525424178529</v>
      </c>
      <c r="V232" s="123">
        <f t="shared" si="112"/>
        <v>324.70697698710711</v>
      </c>
      <c r="W232" s="123">
        <f t="shared" ref="W232" si="113">SUM(W233:W234)</f>
        <v>213.93617247073266</v>
      </c>
      <c r="DA232" s="130" t="s">
        <v>2786</v>
      </c>
    </row>
    <row r="233" spans="1:105" ht="12" customHeight="1" x14ac:dyDescent="0.25">
      <c r="A233" s="97" t="s">
        <v>216</v>
      </c>
      <c r="B233" s="99">
        <v>340.31716195136676</v>
      </c>
      <c r="C233" s="99">
        <v>421.04241604534917</v>
      </c>
      <c r="D233" s="99">
        <v>350.58778926914886</v>
      </c>
      <c r="E233" s="99">
        <v>356.01624342313545</v>
      </c>
      <c r="F233" s="99">
        <v>275.18017329776916</v>
      </c>
      <c r="G233" s="99">
        <v>310.24588785668942</v>
      </c>
      <c r="H233" s="99">
        <v>366.81668105070952</v>
      </c>
      <c r="I233" s="99">
        <v>339.14185983328105</v>
      </c>
      <c r="J233" s="99">
        <v>410.72795321804483</v>
      </c>
      <c r="K233" s="99">
        <v>340.41803284584449</v>
      </c>
      <c r="L233" s="99">
        <v>294.2580063760567</v>
      </c>
      <c r="M233" s="99">
        <v>351.37626684023064</v>
      </c>
      <c r="N233" s="99">
        <v>339.37914478850149</v>
      </c>
      <c r="O233" s="99">
        <v>271.37773608843059</v>
      </c>
      <c r="P233" s="99">
        <v>279.13069442187424</v>
      </c>
      <c r="Q233" s="99">
        <v>301.81077388019452</v>
      </c>
      <c r="R233" s="99">
        <v>276.36946179786014</v>
      </c>
      <c r="S233" s="99">
        <v>233.88734093623907</v>
      </c>
      <c r="T233" s="99">
        <v>272.83087502102762</v>
      </c>
      <c r="U233" s="99">
        <v>298.21806832378394</v>
      </c>
      <c r="V233" s="99">
        <v>321.24070330104206</v>
      </c>
      <c r="W233" s="99">
        <v>211.65920680422261</v>
      </c>
      <c r="DA233" s="63" t="s">
        <v>2787</v>
      </c>
    </row>
    <row r="234" spans="1:105" ht="12" customHeight="1" x14ac:dyDescent="0.25">
      <c r="A234" s="97" t="s">
        <v>53</v>
      </c>
      <c r="B234" s="99">
        <v>3.4729252814070382</v>
      </c>
      <c r="C234" s="99">
        <v>4.2059655508316141</v>
      </c>
      <c r="D234" s="99">
        <v>3.426097230265408</v>
      </c>
      <c r="E234" s="99">
        <v>3.4056317591594092</v>
      </c>
      <c r="F234" s="99">
        <v>2.590217169474029</v>
      </c>
      <c r="G234" s="99">
        <v>2.8530349212147694</v>
      </c>
      <c r="H234" s="99">
        <v>3.3259715393779437</v>
      </c>
      <c r="I234" s="99">
        <v>3.0144551534200916</v>
      </c>
      <c r="J234" s="99">
        <v>3.6442068198866533</v>
      </c>
      <c r="K234" s="99">
        <v>3.0091933890154583</v>
      </c>
      <c r="L234" s="99">
        <v>2.7059406063482019</v>
      </c>
      <c r="M234" s="99">
        <v>3.4228783301788361</v>
      </c>
      <c r="N234" s="99">
        <v>3.5435324741971983</v>
      </c>
      <c r="O234" s="99">
        <v>3.0181534518000626</v>
      </c>
      <c r="P234" s="99">
        <v>3.0862156614880787</v>
      </c>
      <c r="Q234" s="99">
        <v>3.3201448901336112</v>
      </c>
      <c r="R234" s="99">
        <v>3.0167119545539172</v>
      </c>
      <c r="S234" s="99">
        <v>2.5397403438848074</v>
      </c>
      <c r="T234" s="99">
        <v>2.9497141269777041</v>
      </c>
      <c r="U234" s="99">
        <v>3.2171859180013365</v>
      </c>
      <c r="V234" s="99">
        <v>3.4662736860650272</v>
      </c>
      <c r="W234" s="99">
        <v>2.2769656665100397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3.0132994975884218E-4</v>
      </c>
      <c r="C235" s="123">
        <f t="shared" si="114"/>
        <v>5.0312713296533549E-4</v>
      </c>
      <c r="D235" s="123">
        <f t="shared" si="114"/>
        <v>5.0441793022307268E-4</v>
      </c>
      <c r="E235" s="123">
        <f t="shared" si="114"/>
        <v>6.0199409809845081E-4</v>
      </c>
      <c r="F235" s="123">
        <f t="shared" si="114"/>
        <v>7.8650901888464625E-4</v>
      </c>
      <c r="G235" s="123">
        <f t="shared" si="114"/>
        <v>5.3620263124264599E-4</v>
      </c>
      <c r="H235" s="123">
        <f t="shared" si="114"/>
        <v>6.0199680222074582E-4</v>
      </c>
      <c r="I235" s="123">
        <f t="shared" si="114"/>
        <v>5.8972010431570447E-4</v>
      </c>
      <c r="J235" s="123">
        <f t="shared" si="114"/>
        <v>5.4971339694941427E-4</v>
      </c>
      <c r="K235" s="123">
        <f t="shared" si="114"/>
        <v>2.8451204592656892E-4</v>
      </c>
      <c r="L235" s="123">
        <f t="shared" si="114"/>
        <v>1.7724216065853589E-3</v>
      </c>
      <c r="M235" s="123">
        <f t="shared" si="114"/>
        <v>1.9166613880288283E-3</v>
      </c>
      <c r="N235" s="123">
        <f t="shared" si="114"/>
        <v>2.989858632532756E-3</v>
      </c>
      <c r="O235" s="123">
        <f t="shared" si="114"/>
        <v>5.1315640285738325E-3</v>
      </c>
      <c r="P235" s="123">
        <f t="shared" si="114"/>
        <v>7.5565584822343277E-3</v>
      </c>
      <c r="Q235" s="123">
        <f t="shared" si="114"/>
        <v>7.7399524177339174E-3</v>
      </c>
      <c r="R235" s="123">
        <f t="shared" si="114"/>
        <v>1.057336015372427E-2</v>
      </c>
      <c r="S235" s="123">
        <f t="shared" si="114"/>
        <v>1.2602264395688517E-2</v>
      </c>
      <c r="T235" s="123">
        <f t="shared" si="114"/>
        <v>1.4778044979092077E-2</v>
      </c>
      <c r="U235" s="123">
        <f t="shared" si="114"/>
        <v>9.2760196955058976E-3</v>
      </c>
      <c r="V235" s="123">
        <f t="shared" si="114"/>
        <v>6.546350111638074E-3</v>
      </c>
      <c r="W235" s="123">
        <f t="shared" si="114"/>
        <v>5.152904688851153E-3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3.0132994975884218E-4</v>
      </c>
      <c r="C236" s="99">
        <f>RES_hhdet_fecs!C48</f>
        <v>5.0312713296533549E-4</v>
      </c>
      <c r="D236" s="99">
        <f>RES_hhdet_fecs!D48</f>
        <v>5.0441793022307268E-4</v>
      </c>
      <c r="E236" s="99">
        <f>RES_hhdet_fecs!E48</f>
        <v>6.0199409809845081E-4</v>
      </c>
      <c r="F236" s="99">
        <f>RES_hhdet_fecs!F48</f>
        <v>7.8650901888464625E-4</v>
      </c>
      <c r="G236" s="99">
        <f>RES_hhdet_fecs!G48</f>
        <v>5.3620263124264599E-4</v>
      </c>
      <c r="H236" s="99">
        <f>RES_hhdet_fecs!H48</f>
        <v>6.0199680222074582E-4</v>
      </c>
      <c r="I236" s="99">
        <f>RES_hhdet_fecs!I48</f>
        <v>5.8972010431570447E-4</v>
      </c>
      <c r="J236" s="99">
        <f>RES_hhdet_fecs!J48</f>
        <v>5.4971339694941427E-4</v>
      </c>
      <c r="K236" s="99">
        <f>RES_hhdet_fecs!K48</f>
        <v>2.8451204592656892E-4</v>
      </c>
      <c r="L236" s="99">
        <f>RES_hhdet_fecs!L48</f>
        <v>1.7724216065853589E-3</v>
      </c>
      <c r="M236" s="99">
        <f>RES_hhdet_fecs!M48</f>
        <v>1.9166613880288283E-3</v>
      </c>
      <c r="N236" s="99">
        <f>RES_hhdet_fecs!N48</f>
        <v>2.989858632532756E-3</v>
      </c>
      <c r="O236" s="99">
        <f>RES_hhdet_fecs!O48</f>
        <v>5.1315640285738325E-3</v>
      </c>
      <c r="P236" s="99">
        <f>RES_hhdet_fecs!P48</f>
        <v>7.5565584822343277E-3</v>
      </c>
      <c r="Q236" s="99">
        <f>RES_hhdet_fecs!Q48</f>
        <v>7.7399524177339174E-3</v>
      </c>
      <c r="R236" s="99">
        <f>RES_hhdet_fecs!R48</f>
        <v>1.057336015372427E-2</v>
      </c>
      <c r="S236" s="99">
        <f>RES_hhdet_fecs!S48</f>
        <v>1.2602264395688517E-2</v>
      </c>
      <c r="T236" s="99">
        <f>RES_hhdet_fecs!T48</f>
        <v>1.4778044979092077E-2</v>
      </c>
      <c r="U236" s="99">
        <f>RES_hhdet_fecs!U48</f>
        <v>9.2760196955058976E-3</v>
      </c>
      <c r="V236" s="99">
        <f>RES_hhdet_fecs!V48</f>
        <v>6.546350111638074E-3</v>
      </c>
      <c r="W236" s="99">
        <f>RES_hhdet_fecs!W48</f>
        <v>5.152904688851153E-3</v>
      </c>
      <c r="DA236" s="63" t="s">
        <v>2790</v>
      </c>
    </row>
    <row r="237" spans="1:105" ht="12" customHeight="1" x14ac:dyDescent="0.25">
      <c r="A237" s="121" t="s">
        <v>55</v>
      </c>
      <c r="B237" s="123">
        <v>38.047952890562357</v>
      </c>
      <c r="C237" s="123">
        <v>47.705933575941373</v>
      </c>
      <c r="D237" s="123">
        <v>41.316895420256699</v>
      </c>
      <c r="E237" s="123">
        <v>39.9638780152289</v>
      </c>
      <c r="F237" s="123">
        <v>31.414594147372316</v>
      </c>
      <c r="G237" s="123">
        <v>36.779252666013242</v>
      </c>
      <c r="H237" s="123">
        <v>44.891278091030763</v>
      </c>
      <c r="I237" s="123">
        <v>33.270278865418646</v>
      </c>
      <c r="J237" s="123">
        <v>39.69859239034254</v>
      </c>
      <c r="K237" s="123">
        <v>30.847795586400277</v>
      </c>
      <c r="L237" s="123">
        <v>27.167946517893281</v>
      </c>
      <c r="M237" s="123">
        <v>34.058144713416084</v>
      </c>
      <c r="N237" s="123">
        <v>34.406523807695677</v>
      </c>
      <c r="O237" s="123">
        <v>28.507546796350862</v>
      </c>
      <c r="P237" s="123">
        <v>28.982637168292673</v>
      </c>
      <c r="Q237" s="123">
        <v>31.158589025092542</v>
      </c>
      <c r="R237" s="123">
        <v>27.826074978420095</v>
      </c>
      <c r="S237" s="123">
        <v>22.887067675831567</v>
      </c>
      <c r="T237" s="123">
        <v>25.072438227739433</v>
      </c>
      <c r="U237" s="123">
        <v>28.138256873336115</v>
      </c>
      <c r="V237" s="123">
        <v>29.774303148909009</v>
      </c>
      <c r="W237" s="123">
        <v>19.491673773597874</v>
      </c>
      <c r="DA237" s="130" t="s">
        <v>2791</v>
      </c>
    </row>
    <row r="238" spans="1:105" ht="12" customHeight="1" x14ac:dyDescent="0.25">
      <c r="A238" s="97" t="s">
        <v>138</v>
      </c>
      <c r="B238" s="99">
        <v>38.247233984681607</v>
      </c>
      <c r="C238" s="99">
        <v>48.147672154700523</v>
      </c>
      <c r="D238" s="99">
        <v>41.568465628983262</v>
      </c>
      <c r="E238" s="99">
        <v>40.193088167837175</v>
      </c>
      <c r="F238" s="99">
        <v>31.413134599964454</v>
      </c>
      <c r="G238" s="99">
        <v>36.947653089390883</v>
      </c>
      <c r="H238" s="99">
        <v>45.299416021837857</v>
      </c>
      <c r="I238" s="99">
        <v>33.400944646080653</v>
      </c>
      <c r="J238" s="99">
        <v>40.125153421330005</v>
      </c>
      <c r="K238" s="99">
        <v>31.005966181515436</v>
      </c>
      <c r="L238" s="99">
        <v>27.1181899887074</v>
      </c>
      <c r="M238" s="99">
        <v>34.388557863681029</v>
      </c>
      <c r="N238" s="99">
        <v>34.721272523612079</v>
      </c>
      <c r="O238" s="99">
        <v>28.625229865239156</v>
      </c>
      <c r="P238" s="99">
        <v>29.19643740820397</v>
      </c>
      <c r="Q238" s="99">
        <v>31.45929132962879</v>
      </c>
      <c r="R238" s="99">
        <v>27.900446689493858</v>
      </c>
      <c r="S238" s="99">
        <v>22.758657365635003</v>
      </c>
      <c r="T238" s="99">
        <v>25.10066083293836</v>
      </c>
      <c r="U238" s="99">
        <v>28.266865207179347</v>
      </c>
      <c r="V238" s="99">
        <v>30.064558777478869</v>
      </c>
      <c r="W238" s="99">
        <v>19.28775594206504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31.526105982139516</v>
      </c>
      <c r="C242" s="102">
        <v>33.268056870181844</v>
      </c>
      <c r="D242" s="102">
        <v>32.564825033706825</v>
      </c>
      <c r="E242" s="102">
        <v>32.004753060865653</v>
      </c>
      <c r="F242" s="102">
        <v>31.466275394223349</v>
      </c>
      <c r="G242" s="102">
        <v>30.625471237266435</v>
      </c>
      <c r="H242" s="102">
        <v>30.438899151714256</v>
      </c>
      <c r="I242" s="102">
        <v>29.042307533997985</v>
      </c>
      <c r="J242" s="102">
        <v>28.158593069878162</v>
      </c>
      <c r="K242" s="102">
        <v>26.911607347963027</v>
      </c>
      <c r="L242" s="102">
        <v>28.378186136879162</v>
      </c>
      <c r="M242" s="102">
        <v>25.953304498093637</v>
      </c>
      <c r="N242" s="102">
        <v>26.693681464334851</v>
      </c>
      <c r="O242" s="102">
        <v>25.610732792946603</v>
      </c>
      <c r="P242" s="102">
        <v>23.726538200968314</v>
      </c>
      <c r="Q242" s="102">
        <v>23.836168013566162</v>
      </c>
      <c r="R242" s="102">
        <v>25.992225155364313</v>
      </c>
      <c r="S242" s="102">
        <v>25.935776975982428</v>
      </c>
      <c r="T242" s="102">
        <v>24.399888220829087</v>
      </c>
      <c r="U242" s="102">
        <v>25.130396657329158</v>
      </c>
      <c r="V242" s="102">
        <v>22.93072043973967</v>
      </c>
      <c r="W242" s="102">
        <v>24.466032997353402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18.895306718784713</v>
      </c>
      <c r="C246" s="123">
        <v>19.802499646695495</v>
      </c>
      <c r="D246" s="123">
        <v>16.491042013685558</v>
      </c>
      <c r="E246" s="123">
        <v>16.253910114753566</v>
      </c>
      <c r="F246" s="123">
        <v>16.228815914338004</v>
      </c>
      <c r="G246" s="123">
        <v>14.70772742948132</v>
      </c>
      <c r="H246" s="123">
        <v>15.356205012218762</v>
      </c>
      <c r="I246" s="123">
        <v>13.054142737728373</v>
      </c>
      <c r="J246" s="123">
        <v>12.660075763249383</v>
      </c>
      <c r="K246" s="123">
        <v>11.571857860587457</v>
      </c>
      <c r="L246" s="123">
        <v>12.797926333813697</v>
      </c>
      <c r="M246" s="123">
        <v>12.051359500946022</v>
      </c>
      <c r="N246" s="123">
        <v>11.813789373079201</v>
      </c>
      <c r="O246" s="123">
        <v>11.290471423648041</v>
      </c>
      <c r="P246" s="123">
        <v>10.82945048407066</v>
      </c>
      <c r="Q246" s="123">
        <v>11.292566864200596</v>
      </c>
      <c r="R246" s="123">
        <v>12.857858604972515</v>
      </c>
      <c r="S246" s="123">
        <v>12.653965523700863</v>
      </c>
      <c r="T246" s="123">
        <v>11.736333643117392</v>
      </c>
      <c r="U246" s="123">
        <v>12.41572913657641</v>
      </c>
      <c r="V246" s="123">
        <v>10.713015643072204</v>
      </c>
      <c r="W246" s="123">
        <v>11.348570953376607</v>
      </c>
      <c r="DA246" s="130" t="s">
        <v>2800</v>
      </c>
    </row>
    <row r="247" spans="1:105" ht="12" customHeight="1" x14ac:dyDescent="0.25">
      <c r="A247" s="97" t="s">
        <v>50</v>
      </c>
      <c r="B247" s="99">
        <v>22.459659901419705</v>
      </c>
      <c r="C247" s="99">
        <v>28.505540221848726</v>
      </c>
      <c r="D247" s="99">
        <v>14.920820866466615</v>
      </c>
      <c r="E247" s="99">
        <v>20.801175255799667</v>
      </c>
      <c r="F247" s="99">
        <v>22.143388766108203</v>
      </c>
      <c r="G247" s="99">
        <v>17.873591143179212</v>
      </c>
      <c r="H247" s="99">
        <v>18.964526991910258</v>
      </c>
      <c r="I247" s="99">
        <v>12.654615949559506</v>
      </c>
      <c r="J247" s="99">
        <v>16.710122133608472</v>
      </c>
      <c r="K247" s="99">
        <v>14.495486070040259</v>
      </c>
      <c r="L247" s="99">
        <v>17.167681922554859</v>
      </c>
      <c r="M247" s="99">
        <v>16.724444032485351</v>
      </c>
      <c r="N247" s="99">
        <v>13.139377335628861</v>
      </c>
      <c r="O247" s="99">
        <v>12.331625245609114</v>
      </c>
      <c r="P247" s="99">
        <v>13.736918889923746</v>
      </c>
      <c r="Q247" s="99">
        <v>14.281312821364258</v>
      </c>
      <c r="R247" s="99">
        <v>17.84586971791941</v>
      </c>
      <c r="S247" s="99">
        <v>17.655785181810646</v>
      </c>
      <c r="T247" s="99">
        <v>15.286188979966745</v>
      </c>
      <c r="U247" s="99">
        <v>18.110421688704221</v>
      </c>
      <c r="V247" s="99">
        <v>13.517469382618271</v>
      </c>
      <c r="W247" s="99">
        <v>14.340642244250693</v>
      </c>
      <c r="DA247" s="63" t="s">
        <v>2801</v>
      </c>
    </row>
    <row r="248" spans="1:105" ht="12" customHeight="1" x14ac:dyDescent="0.25">
      <c r="A248" s="109" t="s">
        <v>120</v>
      </c>
      <c r="B248" s="110">
        <v>18.313073065641937</v>
      </c>
      <c r="C248" s="110">
        <v>18.456433177551737</v>
      </c>
      <c r="D248" s="110">
        <v>16.707135297807074</v>
      </c>
      <c r="E248" s="110">
        <v>15.642429432186262</v>
      </c>
      <c r="F248" s="110">
        <v>15.480135806518993</v>
      </c>
      <c r="G248" s="110">
        <v>14.349195860642977</v>
      </c>
      <c r="H248" s="110">
        <v>15.006015819137383</v>
      </c>
      <c r="I248" s="110">
        <v>13.091715370752288</v>
      </c>
      <c r="J248" s="110">
        <v>12.238848171673032</v>
      </c>
      <c r="K248" s="110">
        <v>11.232068627209575</v>
      </c>
      <c r="L248" s="110">
        <v>12.21067863704622</v>
      </c>
      <c r="M248" s="110">
        <v>11.398968268753004</v>
      </c>
      <c r="N248" s="110">
        <v>11.640253786765687</v>
      </c>
      <c r="O248" s="110">
        <v>11.139177360095657</v>
      </c>
      <c r="P248" s="110">
        <v>10.387432326961475</v>
      </c>
      <c r="Q248" s="110">
        <v>10.810464080662017</v>
      </c>
      <c r="R248" s="110">
        <v>11.989986713556705</v>
      </c>
      <c r="S248" s="110">
        <v>11.762704263576845</v>
      </c>
      <c r="T248" s="110">
        <v>11.103906416588279</v>
      </c>
      <c r="U248" s="110">
        <v>11.516276727664749</v>
      </c>
      <c r="V248" s="110">
        <v>10.371702814729884</v>
      </c>
      <c r="W248" s="110">
        <v>11.063053039345485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182.59615630790699</v>
      </c>
      <c r="C250" s="118">
        <f t="shared" si="115"/>
        <v>223.55230021621986</v>
      </c>
      <c r="D250" s="118">
        <f t="shared" si="115"/>
        <v>187.13116687810083</v>
      </c>
      <c r="E250" s="118">
        <f t="shared" si="115"/>
        <v>188.64030182704826</v>
      </c>
      <c r="F250" s="118">
        <f t="shared" si="115"/>
        <v>148.79626053195287</v>
      </c>
      <c r="G250" s="118">
        <f t="shared" si="115"/>
        <v>166.05095550391559</v>
      </c>
      <c r="H250" s="118">
        <f t="shared" si="115"/>
        <v>195.69913564542841</v>
      </c>
      <c r="I250" s="118">
        <f t="shared" si="115"/>
        <v>176.05594952833079</v>
      </c>
      <c r="J250" s="118">
        <f t="shared" si="115"/>
        <v>213.69314031018254</v>
      </c>
      <c r="K250" s="118">
        <f t="shared" si="115"/>
        <v>179.50058337857752</v>
      </c>
      <c r="L250" s="118">
        <f t="shared" si="115"/>
        <v>162.99165552800702</v>
      </c>
      <c r="M250" s="118">
        <f t="shared" si="115"/>
        <v>205.50998985141806</v>
      </c>
      <c r="N250" s="118">
        <f t="shared" si="115"/>
        <v>214.11357743912694</v>
      </c>
      <c r="O250" s="118">
        <f t="shared" si="115"/>
        <v>184.73471117376116</v>
      </c>
      <c r="P250" s="118">
        <f t="shared" si="115"/>
        <v>189.28536684501975</v>
      </c>
      <c r="Q250" s="118">
        <f t="shared" si="115"/>
        <v>204.49142320013092</v>
      </c>
      <c r="R250" s="118">
        <f t="shared" ref="R250:V250" si="116">R251+R254+R256+R265</f>
        <v>189.2524595969478</v>
      </c>
      <c r="S250" s="118">
        <f t="shared" si="116"/>
        <v>161.6548678523009</v>
      </c>
      <c r="T250" s="118">
        <f t="shared" si="116"/>
        <v>185.85815056218672</v>
      </c>
      <c r="U250" s="118">
        <f t="shared" si="116"/>
        <v>203.77381995404576</v>
      </c>
      <c r="V250" s="118">
        <f t="shared" si="116"/>
        <v>217.71983083889899</v>
      </c>
      <c r="W250" s="118">
        <f t="shared" ref="W250" si="117">W251+W254+W256+W265</f>
        <v>147.52951852171466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150.50067182177133</v>
      </c>
      <c r="C251" s="123">
        <f t="shared" si="118"/>
        <v>186.10956769095756</v>
      </c>
      <c r="D251" s="123">
        <f t="shared" si="118"/>
        <v>154.89107867653556</v>
      </c>
      <c r="E251" s="123">
        <f t="shared" si="118"/>
        <v>157.21587659703121</v>
      </c>
      <c r="F251" s="123">
        <f t="shared" si="118"/>
        <v>121.47673038722284</v>
      </c>
      <c r="G251" s="123">
        <f t="shared" si="118"/>
        <v>136.88904269534586</v>
      </c>
      <c r="H251" s="123">
        <f t="shared" si="118"/>
        <v>161.8023460456057</v>
      </c>
      <c r="I251" s="123">
        <f t="shared" si="118"/>
        <v>149.53443411328564</v>
      </c>
      <c r="J251" s="123">
        <f t="shared" si="118"/>
        <v>184.17757822853014</v>
      </c>
      <c r="K251" s="123">
        <f t="shared" si="118"/>
        <v>155.14008579490928</v>
      </c>
      <c r="L251" s="123">
        <f t="shared" si="118"/>
        <v>139.47926355707048</v>
      </c>
      <c r="M251" s="123">
        <f t="shared" si="118"/>
        <v>178.50348522179488</v>
      </c>
      <c r="N251" s="123">
        <f t="shared" si="118"/>
        <v>186.31294576774889</v>
      </c>
      <c r="O251" s="123">
        <f t="shared" si="118"/>
        <v>159.97942092955273</v>
      </c>
      <c r="P251" s="123">
        <f t="shared" si="118"/>
        <v>164.58390555183709</v>
      </c>
      <c r="Q251" s="123">
        <f t="shared" si="118"/>
        <v>177.95360272203675</v>
      </c>
      <c r="R251" s="123">
        <f t="shared" ref="R251:V251" si="119">SUM(R252:R253)</f>
        <v>162.94352919060594</v>
      </c>
      <c r="S251" s="123">
        <f t="shared" si="119"/>
        <v>137.87816410369624</v>
      </c>
      <c r="T251" s="123">
        <f t="shared" si="119"/>
        <v>160.81570543433125</v>
      </c>
      <c r="U251" s="123">
        <f t="shared" si="119"/>
        <v>175.78282135809866</v>
      </c>
      <c r="V251" s="123">
        <f t="shared" si="119"/>
        <v>189.38989930444342</v>
      </c>
      <c r="W251" s="123">
        <f t="shared" ref="W251" si="120">SUM(W252:W253)</f>
        <v>124.79617684893513</v>
      </c>
      <c r="DA251" s="130" t="s">
        <v>2954</v>
      </c>
    </row>
    <row r="252" spans="1:105" ht="12" customHeight="1" x14ac:dyDescent="0.25">
      <c r="A252" s="97" t="s">
        <v>216</v>
      </c>
      <c r="B252" s="99">
        <v>147.02774654036429</v>
      </c>
      <c r="C252" s="99">
        <v>181.90360214012594</v>
      </c>
      <c r="D252" s="99">
        <v>151.46498144627014</v>
      </c>
      <c r="E252" s="99">
        <v>153.81024483787181</v>
      </c>
      <c r="F252" s="99">
        <v>118.88651321774881</v>
      </c>
      <c r="G252" s="99">
        <v>134.03600777413109</v>
      </c>
      <c r="H252" s="99">
        <v>158.47637450622776</v>
      </c>
      <c r="I252" s="99">
        <v>146.51997895986554</v>
      </c>
      <c r="J252" s="99">
        <v>180.53337140864349</v>
      </c>
      <c r="K252" s="99">
        <v>152.13089240589383</v>
      </c>
      <c r="L252" s="99">
        <v>136.77332295072227</v>
      </c>
      <c r="M252" s="99">
        <v>175.08060689161604</v>
      </c>
      <c r="N252" s="99">
        <v>182.76941329355168</v>
      </c>
      <c r="O252" s="99">
        <v>156.96126747775267</v>
      </c>
      <c r="P252" s="99">
        <v>161.49768989034902</v>
      </c>
      <c r="Q252" s="99">
        <v>174.63345783190314</v>
      </c>
      <c r="R252" s="99">
        <v>159.92681723605202</v>
      </c>
      <c r="S252" s="99">
        <v>135.33842375981143</v>
      </c>
      <c r="T252" s="99">
        <v>157.86599130735354</v>
      </c>
      <c r="U252" s="99">
        <v>172.56563544009731</v>
      </c>
      <c r="V252" s="99">
        <v>185.9236256183784</v>
      </c>
      <c r="W252" s="99">
        <v>122.5192111824251</v>
      </c>
      <c r="DA252" s="63" t="s">
        <v>2955</v>
      </c>
    </row>
    <row r="253" spans="1:105" ht="12" customHeight="1" x14ac:dyDescent="0.25">
      <c r="A253" s="97" t="s">
        <v>53</v>
      </c>
      <c r="B253" s="99">
        <v>3.4729252814070382</v>
      </c>
      <c r="C253" s="99">
        <v>4.2059655508316141</v>
      </c>
      <c r="D253" s="99">
        <v>3.426097230265408</v>
      </c>
      <c r="E253" s="99">
        <v>3.4056317591594092</v>
      </c>
      <c r="F253" s="99">
        <v>2.590217169474029</v>
      </c>
      <c r="G253" s="99">
        <v>2.8530349212147694</v>
      </c>
      <c r="H253" s="99">
        <v>3.3259715393779437</v>
      </c>
      <c r="I253" s="99">
        <v>3.0144551534200916</v>
      </c>
      <c r="J253" s="99">
        <v>3.6442068198866533</v>
      </c>
      <c r="K253" s="99">
        <v>3.0091933890154583</v>
      </c>
      <c r="L253" s="99">
        <v>2.7059406063482019</v>
      </c>
      <c r="M253" s="99">
        <v>3.4228783301788361</v>
      </c>
      <c r="N253" s="99">
        <v>3.5435324741971983</v>
      </c>
      <c r="O253" s="99">
        <v>3.0181534518000626</v>
      </c>
      <c r="P253" s="99">
        <v>3.0862156614880787</v>
      </c>
      <c r="Q253" s="99">
        <v>3.3201448901336112</v>
      </c>
      <c r="R253" s="99">
        <v>3.0167119545539172</v>
      </c>
      <c r="S253" s="99">
        <v>2.5397403438848074</v>
      </c>
      <c r="T253" s="99">
        <v>2.9497141269777041</v>
      </c>
      <c r="U253" s="99">
        <v>3.2171859180013365</v>
      </c>
      <c r="V253" s="99">
        <v>3.4662736860650272</v>
      </c>
      <c r="W253" s="99">
        <v>2.2769656665100397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6.1416361368979054E-4</v>
      </c>
      <c r="C254" s="123">
        <f t="shared" si="121"/>
        <v>1.1207099819150646E-3</v>
      </c>
      <c r="D254" s="123">
        <f t="shared" si="121"/>
        <v>1.2520692166517822E-3</v>
      </c>
      <c r="E254" s="123">
        <f t="shared" si="121"/>
        <v>1.4942733667333995E-3</v>
      </c>
      <c r="F254" s="123">
        <f t="shared" si="121"/>
        <v>1.9522774115681438E-3</v>
      </c>
      <c r="G254" s="123">
        <f t="shared" si="121"/>
        <v>1.493667850293007E-3</v>
      </c>
      <c r="H254" s="123">
        <f t="shared" si="121"/>
        <v>1.6769467680016316E-3</v>
      </c>
      <c r="I254" s="123">
        <f t="shared" si="121"/>
        <v>1.6427482991764723E-3</v>
      </c>
      <c r="J254" s="123">
        <f t="shared" si="121"/>
        <v>1.7129230623171338E-3</v>
      </c>
      <c r="K254" s="123">
        <f t="shared" si="121"/>
        <v>9.8601831002366339E-4</v>
      </c>
      <c r="L254" s="123">
        <f t="shared" si="121"/>
        <v>6.3999893770533174E-3</v>
      </c>
      <c r="M254" s="123">
        <f t="shared" si="121"/>
        <v>7.0762200755254195E-3</v>
      </c>
      <c r="N254" s="123">
        <f t="shared" si="121"/>
        <v>1.1457452985551004E-2</v>
      </c>
      <c r="O254" s="123">
        <f t="shared" si="121"/>
        <v>2.0414514681226108E-2</v>
      </c>
      <c r="P254" s="123">
        <f t="shared" si="121"/>
        <v>3.0681012310976561E-2</v>
      </c>
      <c r="Q254" s="123">
        <f t="shared" si="121"/>
        <v>3.1960796772493985E-2</v>
      </c>
      <c r="R254" s="123">
        <f t="shared" si="121"/>
        <v>4.3660864671634006E-2</v>
      </c>
      <c r="S254" s="123">
        <f t="shared" si="121"/>
        <v>5.2640355399149234E-2</v>
      </c>
      <c r="T254" s="123">
        <f t="shared" si="121"/>
        <v>6.283999348955642E-2</v>
      </c>
      <c r="U254" s="123">
        <f t="shared" si="121"/>
        <v>3.9603142866970954E-2</v>
      </c>
      <c r="V254" s="123">
        <f t="shared" si="121"/>
        <v>2.8509553885321517E-2</v>
      </c>
      <c r="W254" s="123">
        <f t="shared" si="121"/>
        <v>2.2953170286561277E-2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6.1416361368979054E-4</v>
      </c>
      <c r="C255" s="99">
        <f>RES_hhdet_tess!C48</f>
        <v>1.1207099819150646E-3</v>
      </c>
      <c r="D255" s="99">
        <f>RES_hhdet_tess!D48</f>
        <v>1.2520692166517822E-3</v>
      </c>
      <c r="E255" s="99">
        <f>RES_hhdet_tess!E48</f>
        <v>1.4942733667333995E-3</v>
      </c>
      <c r="F255" s="99">
        <f>RES_hhdet_tess!F48</f>
        <v>1.9522774115681438E-3</v>
      </c>
      <c r="G255" s="99">
        <f>RES_hhdet_tess!G48</f>
        <v>1.493667850293007E-3</v>
      </c>
      <c r="H255" s="99">
        <f>RES_hhdet_tess!H48</f>
        <v>1.6769467680016316E-3</v>
      </c>
      <c r="I255" s="99">
        <f>RES_hhdet_tess!I48</f>
        <v>1.6427482991764723E-3</v>
      </c>
      <c r="J255" s="99">
        <f>RES_hhdet_tess!J48</f>
        <v>1.7129230623171338E-3</v>
      </c>
      <c r="K255" s="99">
        <f>RES_hhdet_tess!K48</f>
        <v>9.8601831002366339E-4</v>
      </c>
      <c r="L255" s="99">
        <f>RES_hhdet_tess!L48</f>
        <v>6.3999893770533174E-3</v>
      </c>
      <c r="M255" s="99">
        <f>RES_hhdet_tess!M48</f>
        <v>7.0762200755254195E-3</v>
      </c>
      <c r="N255" s="99">
        <f>RES_hhdet_tess!N48</f>
        <v>1.1457452985551004E-2</v>
      </c>
      <c r="O255" s="99">
        <f>RES_hhdet_tess!O48</f>
        <v>2.0414514681226108E-2</v>
      </c>
      <c r="P255" s="99">
        <f>RES_hhdet_tess!P48</f>
        <v>3.0681012310976561E-2</v>
      </c>
      <c r="Q255" s="99">
        <f>RES_hhdet_tess!Q48</f>
        <v>3.1960796772493985E-2</v>
      </c>
      <c r="R255" s="99">
        <f>RES_hhdet_tess!R48</f>
        <v>4.3660864671634006E-2</v>
      </c>
      <c r="S255" s="99">
        <f>RES_hhdet_tess!S48</f>
        <v>5.2640355399149234E-2</v>
      </c>
      <c r="T255" s="99">
        <f>RES_hhdet_tess!T48</f>
        <v>6.283999348955642E-2</v>
      </c>
      <c r="U255" s="99">
        <f>RES_hhdet_tess!U48</f>
        <v>3.9603142866970954E-2</v>
      </c>
      <c r="V255" s="99">
        <f>RES_hhdet_tess!V48</f>
        <v>2.8509553885321517E-2</v>
      </c>
      <c r="W255" s="99">
        <f>RES_hhdet_tess!W48</f>
        <v>2.2953170286561277E-2</v>
      </c>
      <c r="DA255" s="63" t="s">
        <v>2958</v>
      </c>
    </row>
    <row r="256" spans="1:105" ht="12" customHeight="1" x14ac:dyDescent="0.25">
      <c r="A256" s="121" t="s">
        <v>55</v>
      </c>
      <c r="B256" s="123">
        <v>18.87744168149468</v>
      </c>
      <c r="C256" s="123">
        <v>23.651007068454234</v>
      </c>
      <c r="D256" s="123">
        <v>20.511511526600316</v>
      </c>
      <c r="E256" s="123">
        <v>19.96450215802966</v>
      </c>
      <c r="F256" s="123">
        <v>15.865108476151653</v>
      </c>
      <c r="G256" s="123">
        <v>18.642960070709286</v>
      </c>
      <c r="H256" s="123">
        <v>22.765670380211056</v>
      </c>
      <c r="I256" s="123">
        <v>16.956678226445277</v>
      </c>
      <c r="J256" s="123">
        <v>20.317056660303926</v>
      </c>
      <c r="K256" s="123">
        <v>15.952741206050012</v>
      </c>
      <c r="L256" s="123">
        <v>14.250905865301622</v>
      </c>
      <c r="M256" s="123">
        <v>18.275153080973666</v>
      </c>
      <c r="N256" s="123">
        <v>19.110712188151329</v>
      </c>
      <c r="O256" s="123">
        <v>16.42114251425328</v>
      </c>
      <c r="P256" s="123">
        <v>16.747761396188864</v>
      </c>
      <c r="Q256" s="123">
        <v>18.251229351815411</v>
      </c>
      <c r="R256" s="123">
        <v>16.915672523044758</v>
      </c>
      <c r="S256" s="123">
        <v>14.501921210614423</v>
      </c>
      <c r="T256" s="123">
        <v>16.288715148474527</v>
      </c>
      <c r="U256" s="123">
        <v>18.544688843590979</v>
      </c>
      <c r="V256" s="123">
        <v>19.809583717619699</v>
      </c>
      <c r="W256" s="123">
        <v>13.481396285273329</v>
      </c>
      <c r="DA256" s="130" t="s">
        <v>2959</v>
      </c>
    </row>
    <row r="257" spans="1:105" ht="12" customHeight="1" x14ac:dyDescent="0.25">
      <c r="A257" s="97" t="s">
        <v>138</v>
      </c>
      <c r="B257" s="99">
        <v>18.863625084981958</v>
      </c>
      <c r="C257" s="99">
        <v>23.748737954682767</v>
      </c>
      <c r="D257" s="99">
        <v>20.524825650318789</v>
      </c>
      <c r="E257" s="99">
        <v>19.970872578570592</v>
      </c>
      <c r="F257" s="99">
        <v>15.76362940222849</v>
      </c>
      <c r="G257" s="99">
        <v>18.629011483784485</v>
      </c>
      <c r="H257" s="99">
        <v>22.85997011262435</v>
      </c>
      <c r="I257" s="99">
        <v>16.902578097073125</v>
      </c>
      <c r="J257" s="99">
        <v>20.395883244041144</v>
      </c>
      <c r="K257" s="99">
        <v>15.894552590612085</v>
      </c>
      <c r="L257" s="99">
        <v>14.080389317351164</v>
      </c>
      <c r="M257" s="99">
        <v>18.329604248425913</v>
      </c>
      <c r="N257" s="99">
        <v>19.172629958109386</v>
      </c>
      <c r="O257" s="99">
        <v>16.395067446223759</v>
      </c>
      <c r="P257" s="99">
        <v>16.783637675159405</v>
      </c>
      <c r="Q257" s="99">
        <v>18.342489521629556</v>
      </c>
      <c r="R257" s="99">
        <v>16.888164347653071</v>
      </c>
      <c r="S257" s="99">
        <v>14.369738683926949</v>
      </c>
      <c r="T257" s="99">
        <v>16.261971502319927</v>
      </c>
      <c r="U257" s="99">
        <v>18.558286223076369</v>
      </c>
      <c r="V257" s="99">
        <v>19.917892756792344</v>
      </c>
      <c r="W257" s="99">
        <v>13.260653814612997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19.329615670450707</v>
      </c>
      <c r="C261" s="102">
        <v>20.456750208037406</v>
      </c>
      <c r="D261" s="102">
        <v>20.048316188371945</v>
      </c>
      <c r="E261" s="102">
        <v>19.743294796487675</v>
      </c>
      <c r="F261" s="102">
        <v>19.458390230067273</v>
      </c>
      <c r="G261" s="102">
        <v>19.152677050355102</v>
      </c>
      <c r="H261" s="102">
        <v>19.426467224018307</v>
      </c>
      <c r="I261" s="102">
        <v>18.707203841129889</v>
      </c>
      <c r="J261" s="102">
        <v>18.184516046698878</v>
      </c>
      <c r="K261" s="102">
        <v>17.400806464519629</v>
      </c>
      <c r="L261" s="102">
        <v>18.398419476056183</v>
      </c>
      <c r="M261" s="102">
        <v>16.939497973468587</v>
      </c>
      <c r="N261" s="102">
        <v>17.593431977655374</v>
      </c>
      <c r="O261" s="102">
        <v>17.06299034267224</v>
      </c>
      <c r="P261" s="102">
        <v>15.865773270606175</v>
      </c>
      <c r="Q261" s="102">
        <v>16.028947131554055</v>
      </c>
      <c r="R261" s="102">
        <v>17.593966216255634</v>
      </c>
      <c r="S261" s="102">
        <v>17.640190231323498</v>
      </c>
      <c r="T261" s="102">
        <v>16.926021282309552</v>
      </c>
      <c r="U261" s="102">
        <v>18.226676662157178</v>
      </c>
      <c r="V261" s="102">
        <v>17.255897260682445</v>
      </c>
      <c r="W261" s="102">
        <v>18.866174736229887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13.217428641027301</v>
      </c>
      <c r="C265" s="123">
        <v>13.790604746826151</v>
      </c>
      <c r="D265" s="123">
        <v>11.727324605748302</v>
      </c>
      <c r="E265" s="123">
        <v>11.458428798620648</v>
      </c>
      <c r="F265" s="123">
        <v>11.452469391166794</v>
      </c>
      <c r="G265" s="123">
        <v>10.517459070010149</v>
      </c>
      <c r="H265" s="123">
        <v>11.129442272843644</v>
      </c>
      <c r="I265" s="123">
        <v>9.5631944403007036</v>
      </c>
      <c r="J265" s="123">
        <v>9.1967924982861575</v>
      </c>
      <c r="K265" s="123">
        <v>8.4067703593082115</v>
      </c>
      <c r="L265" s="123">
        <v>9.2550861162578499</v>
      </c>
      <c r="M265" s="123">
        <v>8.724275328573988</v>
      </c>
      <c r="N265" s="123">
        <v>8.678462030241187</v>
      </c>
      <c r="O265" s="123">
        <v>8.3137332152739187</v>
      </c>
      <c r="P265" s="123">
        <v>7.9230188846828318</v>
      </c>
      <c r="Q265" s="123">
        <v>8.2546303295062717</v>
      </c>
      <c r="R265" s="123">
        <v>9.3495970186254613</v>
      </c>
      <c r="S265" s="123">
        <v>9.222142182591087</v>
      </c>
      <c r="T265" s="123">
        <v>8.6908899858914062</v>
      </c>
      <c r="U265" s="123">
        <v>9.4067066094891274</v>
      </c>
      <c r="V265" s="123">
        <v>8.4918382629505516</v>
      </c>
      <c r="W265" s="123">
        <v>9.2289922172196448</v>
      </c>
      <c r="DA265" s="130" t="s">
        <v>2968</v>
      </c>
    </row>
    <row r="266" spans="1:105" ht="12" customHeight="1" x14ac:dyDescent="0.25">
      <c r="A266" s="97" t="s">
        <v>50</v>
      </c>
      <c r="B266" s="99">
        <v>12.712932676722705</v>
      </c>
      <c r="C266" s="99">
        <v>16.142299332607074</v>
      </c>
      <c r="D266" s="99">
        <v>8.4502229630122514</v>
      </c>
      <c r="E266" s="99">
        <v>11.784313057319956</v>
      </c>
      <c r="F266" s="99">
        <v>12.550636056096053</v>
      </c>
      <c r="G266" s="99">
        <v>10.174147758008381</v>
      </c>
      <c r="H266" s="99">
        <v>10.888630599432469</v>
      </c>
      <c r="I266" s="99">
        <v>7.3004517070855801</v>
      </c>
      <c r="J266" s="99">
        <v>9.6474992207726959</v>
      </c>
      <c r="K266" s="99">
        <v>8.3760827795452837</v>
      </c>
      <c r="L266" s="99">
        <v>9.932914758700246</v>
      </c>
      <c r="M266" s="99">
        <v>9.6931103196301063</v>
      </c>
      <c r="N266" s="99">
        <v>7.6252505931305476</v>
      </c>
      <c r="O266" s="99">
        <v>7.1648737068431467</v>
      </c>
      <c r="P266" s="99">
        <v>7.9822870946032118</v>
      </c>
      <c r="Q266" s="99">
        <v>8.2996737947049724</v>
      </c>
      <c r="R266" s="99">
        <v>10.376918896312443</v>
      </c>
      <c r="S266" s="99">
        <v>10.273458217304578</v>
      </c>
      <c r="T266" s="99">
        <v>8.9190986986790293</v>
      </c>
      <c r="U266" s="99">
        <v>10.603682039175208</v>
      </c>
      <c r="V266" s="99">
        <v>7.9289585377278877</v>
      </c>
      <c r="W266" s="99">
        <v>8.4378493977598428</v>
      </c>
      <c r="DA266" s="63" t="s">
        <v>2969</v>
      </c>
    </row>
    <row r="267" spans="1:105" ht="12" customHeight="1" x14ac:dyDescent="0.25">
      <c r="A267" s="109" t="s">
        <v>120</v>
      </c>
      <c r="B267" s="110">
        <v>13.299837570008833</v>
      </c>
      <c r="C267" s="110">
        <v>13.42687701279443</v>
      </c>
      <c r="D267" s="110">
        <v>12.178318185622762</v>
      </c>
      <c r="E267" s="110">
        <v>11.414606430061429</v>
      </c>
      <c r="F267" s="110">
        <v>11.313460952568155</v>
      </c>
      <c r="G267" s="110">
        <v>10.556338805344106</v>
      </c>
      <c r="H267" s="110">
        <v>11.152813148855001</v>
      </c>
      <c r="I267" s="110">
        <v>9.7759891886385351</v>
      </c>
      <c r="J267" s="110">
        <v>9.1499164653079372</v>
      </c>
      <c r="K267" s="110">
        <v>8.4103369240198784</v>
      </c>
      <c r="L267" s="110">
        <v>9.1639933077486226</v>
      </c>
      <c r="M267" s="110">
        <v>8.5890200278532447</v>
      </c>
      <c r="N267" s="110">
        <v>8.8163402166872604</v>
      </c>
      <c r="O267" s="110">
        <v>8.4806784060948974</v>
      </c>
      <c r="P267" s="110">
        <v>7.9140084256623915</v>
      </c>
      <c r="Q267" s="110">
        <v>8.2473645463772414</v>
      </c>
      <c r="R267" s="110">
        <v>9.1708516708521088</v>
      </c>
      <c r="S267" s="110">
        <v>9.0348109075883745</v>
      </c>
      <c r="T267" s="110">
        <v>8.6502332859408817</v>
      </c>
      <c r="U267" s="110">
        <v>9.2176494437538299</v>
      </c>
      <c r="V267" s="110">
        <v>8.5603428948234921</v>
      </c>
      <c r="W267" s="110">
        <v>9.3044868914948946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101.39970172302421</v>
      </c>
      <c r="C269" s="118">
        <f t="shared" si="122"/>
        <v>125.64720700485383</v>
      </c>
      <c r="D269" s="118">
        <f t="shared" si="122"/>
        <v>104.71179365524254</v>
      </c>
      <c r="E269" s="118">
        <f t="shared" si="122"/>
        <v>105.95276133831798</v>
      </c>
      <c r="F269" s="118">
        <f t="shared" si="122"/>
        <v>82.121853793576349</v>
      </c>
      <c r="G269" s="118">
        <f t="shared" si="122"/>
        <v>92.76785070108825</v>
      </c>
      <c r="H269" s="118">
        <f t="shared" si="122"/>
        <v>109.98531110637221</v>
      </c>
      <c r="I269" s="118">
        <f t="shared" si="122"/>
        <v>99.359507942222095</v>
      </c>
      <c r="J269" s="118">
        <f t="shared" si="122"/>
        <v>120.24562625289882</v>
      </c>
      <c r="K269" s="118">
        <f t="shared" si="122"/>
        <v>99.104388263350799</v>
      </c>
      <c r="L269" s="118">
        <f t="shared" si="122"/>
        <v>85.90664959021197</v>
      </c>
      <c r="M269" s="118">
        <f t="shared" si="122"/>
        <v>103.01270168424618</v>
      </c>
      <c r="N269" s="118">
        <f t="shared" si="122"/>
        <v>99.777377507800111</v>
      </c>
      <c r="O269" s="118">
        <f t="shared" si="122"/>
        <v>80.086100610611524</v>
      </c>
      <c r="P269" s="118">
        <f t="shared" si="122"/>
        <v>82.356718195065454</v>
      </c>
      <c r="Q269" s="118">
        <f t="shared" si="122"/>
        <v>89.022701180184598</v>
      </c>
      <c r="R269" s="118">
        <f t="shared" ref="R269:V269" si="123">R270+R273+R275+R284</f>
        <v>81.477769415801831</v>
      </c>
      <c r="S269" s="118">
        <f t="shared" si="123"/>
        <v>68.824080436833029</v>
      </c>
      <c r="T269" s="118">
        <f t="shared" si="123"/>
        <v>79.73163410015475</v>
      </c>
      <c r="U269" s="118">
        <f t="shared" si="123"/>
        <v>87.345081582971389</v>
      </c>
      <c r="V269" s="118">
        <f t="shared" si="123"/>
        <v>93.721040197525639</v>
      </c>
      <c r="W269" s="118">
        <f t="shared" ref="W269" si="124">W270+W273+W275+W284</f>
        <v>61.688574816510432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90.783006122146588</v>
      </c>
      <c r="C270" s="123">
        <f t="shared" si="125"/>
        <v>112.31727490425735</v>
      </c>
      <c r="D270" s="123">
        <f t="shared" si="125"/>
        <v>93.522798665438174</v>
      </c>
      <c r="E270" s="123">
        <f t="shared" si="125"/>
        <v>94.97089309555561</v>
      </c>
      <c r="F270" s="123">
        <f t="shared" si="125"/>
        <v>73.407063028912901</v>
      </c>
      <c r="G270" s="123">
        <f t="shared" si="125"/>
        <v>82.761193044650483</v>
      </c>
      <c r="H270" s="123">
        <f t="shared" si="125"/>
        <v>97.852017837087246</v>
      </c>
      <c r="I270" s="123">
        <f t="shared" si="125"/>
        <v>90.469482529126083</v>
      </c>
      <c r="J270" s="123">
        <f t="shared" si="125"/>
        <v>109.56578880044565</v>
      </c>
      <c r="K270" s="123">
        <f t="shared" si="125"/>
        <v>90.809914441957488</v>
      </c>
      <c r="L270" s="123">
        <f t="shared" si="125"/>
        <v>78.496265780876897</v>
      </c>
      <c r="M270" s="123">
        <f t="shared" si="125"/>
        <v>93.733132942299918</v>
      </c>
      <c r="N270" s="123">
        <f t="shared" si="125"/>
        <v>90.53278066378067</v>
      </c>
      <c r="O270" s="123">
        <f t="shared" si="125"/>
        <v>72.39272487894975</v>
      </c>
      <c r="P270" s="123">
        <f t="shared" si="125"/>
        <v>74.460904043979156</v>
      </c>
      <c r="Q270" s="123">
        <f t="shared" si="125"/>
        <v>80.511042040280714</v>
      </c>
      <c r="R270" s="123">
        <f t="shared" ref="R270:V270" si="126">SUM(R271:R272)</f>
        <v>73.724317629197159</v>
      </c>
      <c r="S270" s="123">
        <f t="shared" si="126"/>
        <v>62.391787068151139</v>
      </c>
      <c r="T270" s="123">
        <f t="shared" si="126"/>
        <v>72.780364220609329</v>
      </c>
      <c r="U270" s="123">
        <f t="shared" si="126"/>
        <v>79.552651906052603</v>
      </c>
      <c r="V270" s="123">
        <f t="shared" si="126"/>
        <v>85.694170012586014</v>
      </c>
      <c r="W270" s="123">
        <f t="shared" ref="W270" si="127">SUM(W271:W272)</f>
        <v>56.462210007094406</v>
      </c>
      <c r="DA270" s="130" t="s">
        <v>3122</v>
      </c>
    </row>
    <row r="271" spans="1:105" ht="12" customHeight="1" x14ac:dyDescent="0.25">
      <c r="A271" s="97" t="s">
        <v>216</v>
      </c>
      <c r="B271" s="99">
        <v>90.783006122146588</v>
      </c>
      <c r="C271" s="99">
        <v>112.31727490425735</v>
      </c>
      <c r="D271" s="99">
        <v>93.522798665438174</v>
      </c>
      <c r="E271" s="99">
        <v>94.97089309555561</v>
      </c>
      <c r="F271" s="99">
        <v>73.407063028912901</v>
      </c>
      <c r="G271" s="99">
        <v>82.761193044650483</v>
      </c>
      <c r="H271" s="99">
        <v>97.852017837087246</v>
      </c>
      <c r="I271" s="99">
        <v>90.469482529126083</v>
      </c>
      <c r="J271" s="99">
        <v>109.56578880044565</v>
      </c>
      <c r="K271" s="99">
        <v>90.809914441957488</v>
      </c>
      <c r="L271" s="99">
        <v>78.496265780876897</v>
      </c>
      <c r="M271" s="99">
        <v>93.733132942299918</v>
      </c>
      <c r="N271" s="99">
        <v>90.53278066378067</v>
      </c>
      <c r="O271" s="99">
        <v>72.39272487894975</v>
      </c>
      <c r="P271" s="99">
        <v>74.460904043979156</v>
      </c>
      <c r="Q271" s="99">
        <v>80.511042040280714</v>
      </c>
      <c r="R271" s="99">
        <v>73.724317629197159</v>
      </c>
      <c r="S271" s="99">
        <v>62.391787068151139</v>
      </c>
      <c r="T271" s="99">
        <v>72.780364220609329</v>
      </c>
      <c r="U271" s="99">
        <v>79.552651906052603</v>
      </c>
      <c r="V271" s="99">
        <v>85.694170012586014</v>
      </c>
      <c r="W271" s="99">
        <v>56.462210007094406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9.9003186979326028</v>
      </c>
      <c r="C275" s="123">
        <v>12.462570543588269</v>
      </c>
      <c r="D275" s="123">
        <v>10.778972253650029</v>
      </c>
      <c r="E275" s="123">
        <v>10.421777564719896</v>
      </c>
      <c r="F275" s="123">
        <v>8.1496118666736539</v>
      </c>
      <c r="G275" s="123">
        <v>9.5936230228003705</v>
      </c>
      <c r="H275" s="123">
        <v>11.752188187714109</v>
      </c>
      <c r="I275" s="123">
        <v>8.6429257070367864</v>
      </c>
      <c r="J275" s="123">
        <v>10.322237860541755</v>
      </c>
      <c r="K275" s="123">
        <v>7.9516258168919443</v>
      </c>
      <c r="L275" s="123">
        <v>6.948379917918353</v>
      </c>
      <c r="M275" s="123">
        <v>8.8141613758372923</v>
      </c>
      <c r="N275" s="123">
        <v>8.8990891157804359</v>
      </c>
      <c r="O275" s="123">
        <v>7.3379616277248765</v>
      </c>
      <c r="P275" s="123">
        <v>7.4840172599071275</v>
      </c>
      <c r="Q275" s="123">
        <v>8.0610459045761971</v>
      </c>
      <c r="R275" s="123">
        <v>7.1526477947480505</v>
      </c>
      <c r="S275" s="123">
        <v>5.825722538459714</v>
      </c>
      <c r="T275" s="123">
        <v>6.4261865003287451</v>
      </c>
      <c r="U275" s="123">
        <v>7.2312781851184678</v>
      </c>
      <c r="V275" s="123">
        <v>7.6937097858486094</v>
      </c>
      <c r="W275" s="123">
        <v>4.9425864307395466</v>
      </c>
      <c r="DA275" s="130" t="s">
        <v>3127</v>
      </c>
    </row>
    <row r="276" spans="1:105" ht="12" customHeight="1" x14ac:dyDescent="0.25">
      <c r="A276" s="97" t="s">
        <v>138</v>
      </c>
      <c r="B276" s="99">
        <v>10.202832137753669</v>
      </c>
      <c r="C276" s="99">
        <v>12.843873023987911</v>
      </c>
      <c r="D276" s="99">
        <v>11.088803891187576</v>
      </c>
      <c r="E276" s="99">
        <v>10.721908199652248</v>
      </c>
      <c r="F276" s="99">
        <v>8.3797677858865178</v>
      </c>
      <c r="G276" s="99">
        <v>9.8561559381259123</v>
      </c>
      <c r="H276" s="99">
        <v>12.084072217985463</v>
      </c>
      <c r="I276" s="99">
        <v>8.9100359937884743</v>
      </c>
      <c r="J276" s="99">
        <v>10.703785926673991</v>
      </c>
      <c r="K276" s="99">
        <v>8.2711515385810586</v>
      </c>
      <c r="L276" s="99">
        <v>7.2340483613875879</v>
      </c>
      <c r="M276" s="99">
        <v>9.1734916957155512</v>
      </c>
      <c r="N276" s="99">
        <v>9.2622466583987588</v>
      </c>
      <c r="O276" s="99">
        <v>7.6360663188511992</v>
      </c>
      <c r="P276" s="99">
        <v>7.788441643012491</v>
      </c>
      <c r="Q276" s="99">
        <v>8.3920805550917787</v>
      </c>
      <c r="R276" s="99">
        <v>7.4427231588893799</v>
      </c>
      <c r="S276" s="99">
        <v>6.0710994388567929</v>
      </c>
      <c r="T276" s="99">
        <v>6.6958522837946379</v>
      </c>
      <c r="U276" s="99">
        <v>7.5404689626671635</v>
      </c>
      <c r="V276" s="99">
        <v>8.0200216994802656</v>
      </c>
      <c r="W276" s="99">
        <v>5.1452017751052681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0.716376902945009</v>
      </c>
      <c r="C284" s="123">
        <v>0.86736155700821504</v>
      </c>
      <c r="D284" s="123">
        <v>0.41002273615434781</v>
      </c>
      <c r="E284" s="123">
        <v>0.56009067804246637</v>
      </c>
      <c r="F284" s="123">
        <v>0.56517889798979093</v>
      </c>
      <c r="G284" s="123">
        <v>0.4130346336373954</v>
      </c>
      <c r="H284" s="123">
        <v>0.3811050815708571</v>
      </c>
      <c r="I284" s="123">
        <v>0.24709970605923662</v>
      </c>
      <c r="J284" s="123">
        <v>0.35759959191141583</v>
      </c>
      <c r="K284" s="123">
        <v>0.34284800450136421</v>
      </c>
      <c r="L284" s="123">
        <v>0.46200389141670761</v>
      </c>
      <c r="M284" s="123">
        <v>0.46540736610897843</v>
      </c>
      <c r="N284" s="123">
        <v>0.34550772823900311</v>
      </c>
      <c r="O284" s="123">
        <v>0.35541410393689482</v>
      </c>
      <c r="P284" s="123">
        <v>0.41179689117916485</v>
      </c>
      <c r="Q284" s="123">
        <v>0.45061323532768183</v>
      </c>
      <c r="R284" s="123">
        <v>0.60080399185662769</v>
      </c>
      <c r="S284" s="123">
        <v>0.6065708302221805</v>
      </c>
      <c r="T284" s="123">
        <v>0.52508337921668691</v>
      </c>
      <c r="U284" s="123">
        <v>0.5611514918003232</v>
      </c>
      <c r="V284" s="123">
        <v>0.33316039909101991</v>
      </c>
      <c r="W284" s="123">
        <v>0.28377837867648104</v>
      </c>
      <c r="DA284" s="130" t="s">
        <v>3136</v>
      </c>
    </row>
    <row r="285" spans="1:105" ht="12" customHeight="1" x14ac:dyDescent="0.25">
      <c r="A285" s="97" t="s">
        <v>50</v>
      </c>
      <c r="B285" s="99">
        <v>5.1019363432065008</v>
      </c>
      <c r="C285" s="99">
        <v>6.4753185167951584</v>
      </c>
      <c r="D285" s="99">
        <v>3.3894136680265574</v>
      </c>
      <c r="E285" s="99">
        <v>4.7251949711074532</v>
      </c>
      <c r="F285" s="99">
        <v>5.0300921921091399</v>
      </c>
      <c r="G285" s="99">
        <v>4.060164964084592</v>
      </c>
      <c r="H285" s="99">
        <v>4.3079819514823354</v>
      </c>
      <c r="I285" s="99">
        <v>2.8746225591019376</v>
      </c>
      <c r="J285" s="99">
        <v>3.7958713438705023</v>
      </c>
      <c r="K285" s="99">
        <v>3.2927946156703465</v>
      </c>
      <c r="L285" s="99">
        <v>3.8998106255275622</v>
      </c>
      <c r="M285" s="99">
        <v>3.7991247064193727</v>
      </c>
      <c r="N285" s="99">
        <v>2.9847409555614526</v>
      </c>
      <c r="O285" s="99">
        <v>2.8012519907925673</v>
      </c>
      <c r="P285" s="99">
        <v>3.1204784950350786</v>
      </c>
      <c r="Q285" s="99">
        <v>3.244143020501105</v>
      </c>
      <c r="R285" s="99">
        <v>4.0538677651225736</v>
      </c>
      <c r="S285" s="99">
        <v>4.0106881619001067</v>
      </c>
      <c r="T285" s="99">
        <v>3.4724106886892465</v>
      </c>
      <c r="U285" s="99">
        <v>4.1139633908060507</v>
      </c>
      <c r="V285" s="99">
        <v>3.0706283449555669</v>
      </c>
      <c r="W285" s="99">
        <v>3.2576202922039879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0.20523075867386442</v>
      </c>
      <c r="K290" s="117">
        <f t="shared" si="129"/>
        <v>7.3930610990718917E-2</v>
      </c>
      <c r="L290" s="117">
        <f t="shared" si="129"/>
        <v>0.14213682301287062</v>
      </c>
      <c r="M290" s="117">
        <f t="shared" si="129"/>
        <v>0.28793052147339104</v>
      </c>
      <c r="N290" s="117">
        <f t="shared" si="129"/>
        <v>0.25137493034554032</v>
      </c>
      <c r="O290" s="117">
        <f t="shared" si="129"/>
        <v>0.15241194563248062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0.17789140209501642</v>
      </c>
      <c r="K291" s="122">
        <f t="shared" si="132"/>
        <v>6.4027580762430508E-2</v>
      </c>
      <c r="L291" s="122">
        <f t="shared" si="132"/>
        <v>0.12172248190445062</v>
      </c>
      <c r="M291" s="122">
        <f t="shared" si="132"/>
        <v>0.24912146766768811</v>
      </c>
      <c r="N291" s="122">
        <f t="shared" si="132"/>
        <v>0.21727455031182863</v>
      </c>
      <c r="O291" s="122">
        <f t="shared" si="132"/>
        <v>0.13058106186170854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0.17596840236044559</v>
      </c>
      <c r="K292" s="98">
        <v>6.3339138880763049E-2</v>
      </c>
      <c r="L292" s="98">
        <v>0.12039283969439886</v>
      </c>
      <c r="M292" s="98">
        <v>0.24636522401629907</v>
      </c>
      <c r="N292" s="98">
        <v>0.21480538001779201</v>
      </c>
      <c r="O292" s="98">
        <v>0.12904038652459998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1.9229997345708259E-3</v>
      </c>
      <c r="K293" s="98">
        <v>6.8844188166745858E-4</v>
      </c>
      <c r="L293" s="98">
        <v>1.3296422100517573E-3</v>
      </c>
      <c r="M293" s="98">
        <v>2.7562436513890497E-3</v>
      </c>
      <c r="N293" s="98">
        <v>2.4691702940366194E-3</v>
      </c>
      <c r="O293" s="98">
        <v>1.5406753371085445E-3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3.8360844136889466E-6</v>
      </c>
      <c r="K294" s="122">
        <f t="shared" si="135"/>
        <v>0</v>
      </c>
      <c r="L294" s="122">
        <f t="shared" si="135"/>
        <v>7.1363915446737256E-6</v>
      </c>
      <c r="M294" s="122">
        <f t="shared" si="135"/>
        <v>4.7309978437477065E-6</v>
      </c>
      <c r="N294" s="122">
        <f t="shared" si="135"/>
        <v>7.5383539633916338E-6</v>
      </c>
      <c r="O294" s="122">
        <f t="shared" si="135"/>
        <v>7.0079591289359033E-6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3.8360844136889466E-6</v>
      </c>
      <c r="K295" s="98">
        <v>0</v>
      </c>
      <c r="L295" s="98">
        <v>7.1363915446737256E-6</v>
      </c>
      <c r="M295" s="98">
        <v>4.7309978437477065E-6</v>
      </c>
      <c r="N295" s="98">
        <v>7.5383539633916338E-6</v>
      </c>
      <c r="O295" s="98">
        <v>7.0079591289359033E-6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2.0192520547875091E-2</v>
      </c>
      <c r="K296" s="122">
        <v>7.0288244687451056E-3</v>
      </c>
      <c r="L296" s="122">
        <v>1.345899959982377E-2</v>
      </c>
      <c r="M296" s="122">
        <v>2.8052940167447776E-2</v>
      </c>
      <c r="N296" s="122">
        <v>2.4817054736977592E-2</v>
      </c>
      <c r="O296" s="122">
        <v>1.5094739158464236E-2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1.8823046557680075E-2</v>
      </c>
      <c r="K297" s="98">
        <v>7.0288244687451056E-3</v>
      </c>
      <c r="L297" s="98">
        <v>1.2911683903145909E-2</v>
      </c>
      <c r="M297" s="98">
        <v>2.7179386876986032E-2</v>
      </c>
      <c r="N297" s="98">
        <v>2.405110103385846E-2</v>
      </c>
      <c r="O297" s="98">
        <v>1.4489656141572674E-2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1.3694739901950167E-3</v>
      </c>
      <c r="K301" s="101">
        <v>0</v>
      </c>
      <c r="L301" s="101">
        <v>5.4731569667786052E-4</v>
      </c>
      <c r="M301" s="101">
        <v>8.7355329046174515E-4</v>
      </c>
      <c r="N301" s="101">
        <v>7.6595370311913268E-4</v>
      </c>
      <c r="O301" s="101">
        <v>6.0508301689156168E-4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7.1429999465592213E-3</v>
      </c>
      <c r="K305" s="122">
        <v>2.8742057595433127E-3</v>
      </c>
      <c r="L305" s="122">
        <v>6.9482051170515341E-3</v>
      </c>
      <c r="M305" s="122">
        <v>1.075138264041142E-2</v>
      </c>
      <c r="N305" s="122">
        <v>9.2757869427707185E-3</v>
      </c>
      <c r="O305" s="122">
        <v>6.7291366531788844E-3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1.418031670055403E-3</v>
      </c>
      <c r="K306" s="98">
        <v>5.7986809399637621E-4</v>
      </c>
      <c r="L306" s="98">
        <v>1.4628488565464029E-3</v>
      </c>
      <c r="M306" s="98">
        <v>1.8510340341037609E-3</v>
      </c>
      <c r="N306" s="98">
        <v>8.6288922857231877E-4</v>
      </c>
      <c r="O306" s="98">
        <v>1.1884643453228872E-3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5.7249682765038185E-3</v>
      </c>
      <c r="K307" s="33">
        <v>2.2943376655469366E-3</v>
      </c>
      <c r="L307" s="33">
        <v>5.4853562605051316E-3</v>
      </c>
      <c r="M307" s="33">
        <v>8.9003486063076592E-3</v>
      </c>
      <c r="N307" s="33">
        <v>8.4128977141983991E-3</v>
      </c>
      <c r="O307" s="33">
        <v>5.5406723078559976E-3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0.1133002391287964</v>
      </c>
      <c r="K309" s="117">
        <f t="shared" si="136"/>
        <v>4.1365234979822106E-2</v>
      </c>
      <c r="L309" s="117">
        <f t="shared" si="136"/>
        <v>8.1003106206893813E-2</v>
      </c>
      <c r="M309" s="117">
        <f t="shared" si="136"/>
        <v>0.16747460764587077</v>
      </c>
      <c r="N309" s="117">
        <f t="shared" si="136"/>
        <v>0.15142489509116383</v>
      </c>
      <c r="O309" s="117">
        <f t="shared" si="136"/>
        <v>9.6095281372873334E-2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9.7188071795106565E-2</v>
      </c>
      <c r="K310" s="122">
        <f t="shared" si="139"/>
        <v>3.5492877585259659E-2</v>
      </c>
      <c r="L310" s="122">
        <f t="shared" si="139"/>
        <v>6.8537171812761491E-2</v>
      </c>
      <c r="M310" s="122">
        <f t="shared" si="139"/>
        <v>0.1437384126556685</v>
      </c>
      <c r="N310" s="122">
        <f t="shared" si="139"/>
        <v>0.1298247989637529</v>
      </c>
      <c r="O310" s="122">
        <f t="shared" si="139"/>
        <v>8.1664617855684865E-2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9.5265072060535735E-2</v>
      </c>
      <c r="K311" s="98">
        <v>3.48044357035922E-2</v>
      </c>
      <c r="L311" s="98">
        <v>6.7207529602709731E-2</v>
      </c>
      <c r="M311" s="98">
        <v>0.14098216900427946</v>
      </c>
      <c r="N311" s="98">
        <v>0.12735562866971628</v>
      </c>
      <c r="O311" s="98">
        <v>8.0123942518576324E-2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1.9229997345708259E-3</v>
      </c>
      <c r="K312" s="98">
        <v>6.8844188166745858E-4</v>
      </c>
      <c r="L312" s="98">
        <v>1.3296422100517573E-3</v>
      </c>
      <c r="M312" s="98">
        <v>2.7562436513890497E-3</v>
      </c>
      <c r="N312" s="98">
        <v>2.4691702940366194E-3</v>
      </c>
      <c r="O312" s="98">
        <v>1.5406753371085445E-3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1.3294514326714731E-5</v>
      </c>
      <c r="K313" s="122">
        <f t="shared" si="142"/>
        <v>0</v>
      </c>
      <c r="L313" s="122">
        <f t="shared" si="142"/>
        <v>2.6329330816619143E-5</v>
      </c>
      <c r="M313" s="122">
        <f t="shared" si="142"/>
        <v>1.8095117647931089E-5</v>
      </c>
      <c r="N313" s="122">
        <f t="shared" si="142"/>
        <v>3.0066435111456512E-5</v>
      </c>
      <c r="O313" s="122">
        <f t="shared" si="142"/>
        <v>2.932062370465204E-5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1.3294514326714731E-5</v>
      </c>
      <c r="K314" s="98">
        <v>0</v>
      </c>
      <c r="L314" s="98">
        <v>2.6329330816619143E-5</v>
      </c>
      <c r="M314" s="98">
        <v>1.8095117647931089E-5</v>
      </c>
      <c r="N314" s="98">
        <v>3.0066435111456512E-5</v>
      </c>
      <c r="O314" s="98">
        <v>2.932062370465204E-5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1.0969820617023862E-2</v>
      </c>
      <c r="K315" s="122">
        <v>3.8049210382595498E-3</v>
      </c>
      <c r="L315" s="122">
        <v>7.4390348485695659E-3</v>
      </c>
      <c r="M315" s="122">
        <v>1.5880320400105143E-2</v>
      </c>
      <c r="N315" s="122">
        <v>1.4643511113387235E-2</v>
      </c>
      <c r="O315" s="122">
        <v>9.4490738649898459E-3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1.0078921018192041E-2</v>
      </c>
      <c r="K316" s="98">
        <v>3.8049210382595498E-3</v>
      </c>
      <c r="L316" s="98">
        <v>7.0795411005932282E-3</v>
      </c>
      <c r="M316" s="98">
        <v>1.5301257719358353E-2</v>
      </c>
      <c r="N316" s="98">
        <v>1.4128284624234971E-2</v>
      </c>
      <c r="O316" s="98">
        <v>9.0330975064004115E-3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8.9089959883182214E-4</v>
      </c>
      <c r="K320" s="101">
        <v>0</v>
      </c>
      <c r="L320" s="101">
        <v>3.5949374797633778E-4</v>
      </c>
      <c r="M320" s="101">
        <v>5.7906268074678943E-4</v>
      </c>
      <c r="N320" s="101">
        <v>5.152264891522643E-4</v>
      </c>
      <c r="O320" s="101">
        <v>4.1597635858943411E-4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5.1290522023392559E-3</v>
      </c>
      <c r="K324" s="122">
        <v>2.0674363563028971E-3</v>
      </c>
      <c r="L324" s="122">
        <v>5.0005702147461273E-3</v>
      </c>
      <c r="M324" s="122">
        <v>7.8377794724491887E-3</v>
      </c>
      <c r="N324" s="122">
        <v>6.9265185789122155E-3</v>
      </c>
      <c r="O324" s="122">
        <v>4.952269028493962E-3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8.2140734436303713E-4</v>
      </c>
      <c r="K325" s="98">
        <v>3.3638955771402929E-4</v>
      </c>
      <c r="L325" s="98">
        <v>8.4981676515853645E-4</v>
      </c>
      <c r="M325" s="98">
        <v>1.0761418360687167E-3</v>
      </c>
      <c r="N325" s="98">
        <v>5.0166079156364169E-4</v>
      </c>
      <c r="O325" s="98">
        <v>6.9094148411875413E-4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4.3076448579762189E-3</v>
      </c>
      <c r="K326" s="33">
        <v>1.731046798588868E-3</v>
      </c>
      <c r="L326" s="33">
        <v>4.1507534495875912E-3</v>
      </c>
      <c r="M326" s="33">
        <v>6.7616376363804718E-3</v>
      </c>
      <c r="N326" s="33">
        <v>6.4248577873485735E-3</v>
      </c>
      <c r="O326" s="33">
        <v>4.2613275443752078E-3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>
        <f t="shared" si="143"/>
        <v>0.55206266283332162</v>
      </c>
      <c r="K328" s="119">
        <f t="shared" si="143"/>
        <v>0.55951431248167294</v>
      </c>
      <c r="L328" s="119">
        <f t="shared" si="143"/>
        <v>0.56989529166244912</v>
      </c>
      <c r="M328" s="119">
        <f t="shared" si="143"/>
        <v>0.58164937426179686</v>
      </c>
      <c r="N328" s="119">
        <f t="shared" si="143"/>
        <v>0.60238662178052105</v>
      </c>
      <c r="O328" s="119">
        <f t="shared" si="143"/>
        <v>0.63049704518957606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>
        <f t="shared" si="146"/>
        <v>0.5463337218692329</v>
      </c>
      <c r="K329" s="124">
        <f t="shared" si="146"/>
        <v>0.55433732092663779</v>
      </c>
      <c r="L329" s="124">
        <f t="shared" si="146"/>
        <v>0.56306091315622053</v>
      </c>
      <c r="M329" s="124">
        <f t="shared" si="146"/>
        <v>0.5769812373111346</v>
      </c>
      <c r="N329" s="124">
        <f t="shared" si="146"/>
        <v>0.59751498174742801</v>
      </c>
      <c r="O329" s="124">
        <f t="shared" si="146"/>
        <v>0.62539404023357936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>
        <f t="shared" si="149"/>
        <v>0.54137601286735071</v>
      </c>
      <c r="K330" s="111">
        <f t="shared" si="149"/>
        <v>0.54949335148228196</v>
      </c>
      <c r="L330" s="111">
        <f t="shared" si="149"/>
        <v>0.55823527190908584</v>
      </c>
      <c r="M330" s="111">
        <f t="shared" si="149"/>
        <v>0.57224865874313635</v>
      </c>
      <c r="N330" s="111">
        <f t="shared" si="149"/>
        <v>0.59288844934501927</v>
      </c>
      <c r="O330" s="111">
        <f t="shared" si="149"/>
        <v>0.62092143922167864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>
        <f t="shared" si="155"/>
        <v>3.4656469704560395</v>
      </c>
      <c r="K332" s="124" t="str">
        <f t="shared" si="155"/>
        <v/>
      </c>
      <c r="L332" s="124">
        <f t="shared" si="155"/>
        <v>3.6894459408228721</v>
      </c>
      <c r="M332" s="124">
        <f t="shared" si="155"/>
        <v>3.8247993859994796</v>
      </c>
      <c r="N332" s="124">
        <f t="shared" si="155"/>
        <v>3.98846157363631</v>
      </c>
      <c r="O332" s="124">
        <f t="shared" si="155"/>
        <v>4.1839033540573913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>
        <f t="shared" si="158"/>
        <v>3.4656469704560395</v>
      </c>
      <c r="K333" s="111" t="str">
        <f t="shared" si="158"/>
        <v/>
      </c>
      <c r="L333" s="111">
        <f t="shared" si="158"/>
        <v>3.6894459408228721</v>
      </c>
      <c r="M333" s="111">
        <f t="shared" si="158"/>
        <v>3.8247993859994796</v>
      </c>
      <c r="N333" s="111">
        <f t="shared" si="158"/>
        <v>3.98846157363631</v>
      </c>
      <c r="O333" s="111">
        <f t="shared" si="158"/>
        <v>4.1839033540573913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>
        <f t="shared" si="161"/>
        <v>0.54326158000013747</v>
      </c>
      <c r="K334" s="124">
        <f t="shared" si="161"/>
        <v>0.5413310654119754</v>
      </c>
      <c r="L334" s="124">
        <f t="shared" si="161"/>
        <v>0.55271826062517837</v>
      </c>
      <c r="M334" s="124">
        <f t="shared" si="161"/>
        <v>0.56608399352494376</v>
      </c>
      <c r="N334" s="124">
        <f t="shared" si="161"/>
        <v>0.59005837995627652</v>
      </c>
      <c r="O334" s="124">
        <f t="shared" si="161"/>
        <v>0.62598457421447817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>
        <f t="shared" si="164"/>
        <v>0.53545641441765945</v>
      </c>
      <c r="K335" s="111">
        <f t="shared" si="164"/>
        <v>0.5413310654119754</v>
      </c>
      <c r="L335" s="111">
        <f t="shared" si="164"/>
        <v>0.54830501998800563</v>
      </c>
      <c r="M335" s="111">
        <f t="shared" si="164"/>
        <v>0.56297288046312011</v>
      </c>
      <c r="N335" s="111">
        <f t="shared" si="164"/>
        <v>0.58742776907990912</v>
      </c>
      <c r="O335" s="111">
        <f t="shared" si="164"/>
        <v>0.62341696850095019</v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0.65054145256526974</v>
      </c>
      <c r="K339" s="112" t="str">
        <f t="shared" si="176"/>
        <v/>
      </c>
      <c r="L339" s="112">
        <f t="shared" si="176"/>
        <v>0.6568306923379339</v>
      </c>
      <c r="M339" s="112">
        <f t="shared" si="176"/>
        <v>0.66288191810336716</v>
      </c>
      <c r="N339" s="112">
        <f t="shared" si="176"/>
        <v>0.67266009297187057</v>
      </c>
      <c r="O339" s="112">
        <f t="shared" si="176"/>
        <v>0.68746989582750462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>
        <f t="shared" si="188"/>
        <v>0.71805295264070623</v>
      </c>
      <c r="K343" s="124">
        <f t="shared" si="188"/>
        <v>0.71930701183738333</v>
      </c>
      <c r="L343" s="124">
        <f t="shared" si="188"/>
        <v>0.71969237097999139</v>
      </c>
      <c r="M343" s="124">
        <f t="shared" si="188"/>
        <v>0.72900200230891066</v>
      </c>
      <c r="N343" s="124">
        <f t="shared" si="188"/>
        <v>0.7467310991128947</v>
      </c>
      <c r="O343" s="124">
        <f t="shared" si="188"/>
        <v>0.73594419072385464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>
        <f t="shared" si="191"/>
        <v>0.57925881467156826</v>
      </c>
      <c r="K344" s="111">
        <f t="shared" si="191"/>
        <v>0.58011392797226657</v>
      </c>
      <c r="L344" s="111">
        <f t="shared" si="191"/>
        <v>0.58093271998369267</v>
      </c>
      <c r="M344" s="111">
        <f t="shared" si="191"/>
        <v>0.58137333849172912</v>
      </c>
      <c r="N344" s="111">
        <f t="shared" si="191"/>
        <v>0.58137333849172912</v>
      </c>
      <c r="O344" s="111">
        <f t="shared" si="191"/>
        <v>0.58137333849172912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>
        <f t="shared" si="194"/>
        <v>0.75243121881661412</v>
      </c>
      <c r="K345" s="45">
        <f t="shared" si="194"/>
        <v>0.75448650152209029</v>
      </c>
      <c r="L345" s="45">
        <f t="shared" si="194"/>
        <v>0.75669715009638394</v>
      </c>
      <c r="M345" s="45">
        <f t="shared" si="194"/>
        <v>0.75970480881934366</v>
      </c>
      <c r="N345" s="45">
        <f t="shared" si="194"/>
        <v>0.76369141829757159</v>
      </c>
      <c r="O345" s="45">
        <f t="shared" si="194"/>
        <v>0.76909936332693152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0.60807090966542721</v>
      </c>
      <c r="K347" s="117">
        <f t="shared" si="197"/>
        <v>0.21984282899860574</v>
      </c>
      <c r="L347" s="117">
        <f t="shared" si="197"/>
        <v>0.41743111781298997</v>
      </c>
      <c r="M347" s="117">
        <f t="shared" si="197"/>
        <v>0.85354013623851743</v>
      </c>
      <c r="N347" s="117">
        <f t="shared" si="197"/>
        <v>0.74331247917308407</v>
      </c>
      <c r="O347" s="117">
        <f t="shared" si="197"/>
        <v>0.44843007198308582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0.54592767968901068</v>
      </c>
      <c r="K348" s="122">
        <f t="shared" si="200"/>
        <v>0.19650453523949024</v>
      </c>
      <c r="L348" s="122">
        <f t="shared" si="200"/>
        <v>0.37350900925328934</v>
      </c>
      <c r="M348" s="122">
        <f t="shared" si="200"/>
        <v>0.76432810265437767</v>
      </c>
      <c r="N348" s="122">
        <f t="shared" si="200"/>
        <v>0.66641624930834231</v>
      </c>
      <c r="O348" s="122">
        <f t="shared" si="200"/>
        <v>0.40033732111318565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0.54592767968901068</v>
      </c>
      <c r="K349" s="98">
        <v>0.19650453523949024</v>
      </c>
      <c r="L349" s="98">
        <v>0.37350900925328934</v>
      </c>
      <c r="M349" s="98">
        <v>0.76432810265437767</v>
      </c>
      <c r="N349" s="98">
        <v>0.66641624930834231</v>
      </c>
      <c r="O349" s="98">
        <v>0.40033732111318565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5.8396973513821941E-2</v>
      </c>
      <c r="K353" s="122">
        <v>2.1806357173734831E-2</v>
      </c>
      <c r="L353" s="122">
        <v>4.0057450880777258E-2</v>
      </c>
      <c r="M353" s="122">
        <v>8.4321840819634744E-2</v>
      </c>
      <c r="N353" s="122">
        <v>7.4616588008141929E-2</v>
      </c>
      <c r="O353" s="122">
        <v>4.4952981619150525E-2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5.8396973513821941E-2</v>
      </c>
      <c r="K354" s="98">
        <v>2.1806357173734831E-2</v>
      </c>
      <c r="L354" s="98">
        <v>4.0057450880777258E-2</v>
      </c>
      <c r="M354" s="98">
        <v>8.4321840819634744E-2</v>
      </c>
      <c r="N354" s="98">
        <v>7.4616588008141929E-2</v>
      </c>
      <c r="O354" s="98">
        <v>4.4952981619150525E-2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3.7462564625946049E-3</v>
      </c>
      <c r="K362" s="122">
        <v>1.5319365853806821E-3</v>
      </c>
      <c r="L362" s="122">
        <v>3.8646576789233313E-3</v>
      </c>
      <c r="M362" s="122">
        <v>4.8901927645049305E-3</v>
      </c>
      <c r="N362" s="122">
        <v>2.2796418565997354E-3</v>
      </c>
      <c r="O362" s="122">
        <v>3.1397692507496534E-3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3.7462564625946049E-3</v>
      </c>
      <c r="K363" s="98">
        <v>1.5319365853806821E-3</v>
      </c>
      <c r="L363" s="98">
        <v>3.8646576789233313E-3</v>
      </c>
      <c r="M363" s="98">
        <v>4.8901927645049305E-3</v>
      </c>
      <c r="N363" s="98">
        <v>2.2796418565997354E-3</v>
      </c>
      <c r="O363" s="98">
        <v>3.1397692507496534E-3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21503.006516910296</v>
      </c>
      <c r="K366" s="117">
        <f t="shared" si="204"/>
        <v>17547.204200450225</v>
      </c>
      <c r="L366" s="117">
        <f t="shared" si="204"/>
        <v>15449.077118127898</v>
      </c>
      <c r="M366" s="117">
        <f t="shared" si="204"/>
        <v>18812.539127727745</v>
      </c>
      <c r="N366" s="117">
        <f t="shared" si="204"/>
        <v>18620.958216042254</v>
      </c>
      <c r="O366" s="117">
        <f t="shared" si="204"/>
        <v>15021.618031404654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18638.531588874241</v>
      </c>
      <c r="K367" s="122">
        <f t="shared" si="207"/>
        <v>15196.750291164628</v>
      </c>
      <c r="L367" s="122">
        <f t="shared" si="207"/>
        <v>13230.209949053838</v>
      </c>
      <c r="M367" s="122">
        <f t="shared" si="207"/>
        <v>16276.868926827039</v>
      </c>
      <c r="N367" s="122">
        <f t="shared" si="207"/>
        <v>16094.923695073674</v>
      </c>
      <c r="O367" s="122">
        <f t="shared" si="207"/>
        <v>12869.980927556528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18437.049724792632</v>
      </c>
      <c r="K368" s="98">
        <v>15033.350718026004</v>
      </c>
      <c r="L368" s="98">
        <v>13085.689024727651</v>
      </c>
      <c r="M368" s="98">
        <v>16096.784018593024</v>
      </c>
      <c r="N368" s="98">
        <v>15912.016366923064</v>
      </c>
      <c r="O368" s="98">
        <v>12718.133010856762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201.48186408160998</v>
      </c>
      <c r="K369" s="98">
        <v>163.39957313862334</v>
      </c>
      <c r="L369" s="98">
        <v>144.52092432618633</v>
      </c>
      <c r="M369" s="98">
        <v>180.08490823401488</v>
      </c>
      <c r="N369" s="98">
        <v>182.90732815061074</v>
      </c>
      <c r="O369" s="98">
        <v>151.84791669976588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0.40192488046128333</v>
      </c>
      <c r="K370" s="122">
        <f t="shared" si="210"/>
        <v>0</v>
      </c>
      <c r="L370" s="122">
        <f t="shared" si="210"/>
        <v>0.77566573518276094</v>
      </c>
      <c r="M370" s="122">
        <f t="shared" si="210"/>
        <v>0.30910957821789786</v>
      </c>
      <c r="N370" s="122">
        <f t="shared" si="210"/>
        <v>0.55841437321174969</v>
      </c>
      <c r="O370" s="122">
        <f t="shared" si="210"/>
        <v>0.69069970058919106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0.40192488046128333</v>
      </c>
      <c r="K371" s="98">
        <f>RES_hhdet_in_fech!K48</f>
        <v>0</v>
      </c>
      <c r="L371" s="98">
        <f>RES_hhdet_in_fech!L48</f>
        <v>0.77566573518276094</v>
      </c>
      <c r="M371" s="98">
        <f>RES_hhdet_in_fech!M48</f>
        <v>0.30910957821789786</v>
      </c>
      <c r="N371" s="98">
        <f>RES_hhdet_in_fech!N48</f>
        <v>0.55841437321174969</v>
      </c>
      <c r="O371" s="98">
        <f>RES_hhdet_in_fech!O48</f>
        <v>0.69069970058919106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2115.6667925386241</v>
      </c>
      <c r="K372" s="122">
        <v>1668.2699708470525</v>
      </c>
      <c r="L372" s="122">
        <v>1462.8800499621536</v>
      </c>
      <c r="M372" s="122">
        <v>1832.8971581315595</v>
      </c>
      <c r="N372" s="122">
        <v>1838.358895484391</v>
      </c>
      <c r="O372" s="122">
        <v>1487.7272577367719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2167.4458560972207</v>
      </c>
      <c r="K373" s="98">
        <v>1668.2699708470525</v>
      </c>
      <c r="L373" s="98">
        <v>1457.8920756658924</v>
      </c>
      <c r="M373" s="98">
        <v>1848.516195200863</v>
      </c>
      <c r="N373" s="98">
        <v>1852.4126160514825</v>
      </c>
      <c r="O373" s="98">
        <v>1491.2805391724798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1592.6982505968042</v>
      </c>
      <c r="K377" s="101">
        <v>0</v>
      </c>
      <c r="L377" s="101">
        <v>1591.3203880908795</v>
      </c>
      <c r="M377" s="101">
        <v>1451.346395438585</v>
      </c>
      <c r="N377" s="101">
        <v>1484.6735945459188</v>
      </c>
      <c r="O377" s="101">
        <v>1407.4230972897726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748.40621061697061</v>
      </c>
      <c r="K381" s="122">
        <v>682.1839384385454</v>
      </c>
      <c r="L381" s="122">
        <v>755.21145337672272</v>
      </c>
      <c r="M381" s="122">
        <v>702.4639331909259</v>
      </c>
      <c r="N381" s="122">
        <v>687.11721111097745</v>
      </c>
      <c r="O381" s="122">
        <v>663.21914641076626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970.10048957319623</v>
      </c>
      <c r="K382" s="98">
        <v>842.98324164723192</v>
      </c>
      <c r="L382" s="98">
        <v>1000.7607177432157</v>
      </c>
      <c r="M382" s="98">
        <v>978.52390075576079</v>
      </c>
      <c r="N382" s="98">
        <v>771.95397909969745</v>
      </c>
      <c r="O382" s="98">
        <v>727.465280847641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708.31256442275981</v>
      </c>
      <c r="K383" s="33">
        <v>650.80846464172862</v>
      </c>
      <c r="L383" s="33">
        <v>708.82992566305199</v>
      </c>
      <c r="M383" s="33">
        <v>663.53239930357734</v>
      </c>
      <c r="N383" s="33">
        <v>679.45833622310681</v>
      </c>
      <c r="O383" s="33">
        <v>650.88908020570966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11871.007036647767</v>
      </c>
      <c r="K385" s="117">
        <f t="shared" si="211"/>
        <v>9817.9118941904308</v>
      </c>
      <c r="L385" s="117">
        <f t="shared" si="211"/>
        <v>8804.3563101511663</v>
      </c>
      <c r="M385" s="117">
        <f t="shared" si="211"/>
        <v>10942.30161191841</v>
      </c>
      <c r="N385" s="117">
        <f t="shared" si="211"/>
        <v>11217.016114077929</v>
      </c>
      <c r="O385" s="117">
        <f t="shared" si="211"/>
        <v>9471.0857827670916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10182.858333126931</v>
      </c>
      <c r="K386" s="122">
        <f t="shared" si="214"/>
        <v>8424.1258431953029</v>
      </c>
      <c r="L386" s="122">
        <f t="shared" si="214"/>
        <v>7449.4140951627669</v>
      </c>
      <c r="M386" s="122">
        <f t="shared" si="214"/>
        <v>9391.4479729518243</v>
      </c>
      <c r="N386" s="122">
        <f t="shared" si="214"/>
        <v>9616.958037888191</v>
      </c>
      <c r="O386" s="122">
        <f t="shared" si="214"/>
        <v>8048.809370013686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9981.3764690453208</v>
      </c>
      <c r="K387" s="98">
        <v>8260.7262700566789</v>
      </c>
      <c r="L387" s="98">
        <v>7304.8931708365808</v>
      </c>
      <c r="M387" s="98">
        <v>9211.3630647178088</v>
      </c>
      <c r="N387" s="98">
        <v>9434.0507097375812</v>
      </c>
      <c r="O387" s="98">
        <v>7896.9614533139202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201.48186408160998</v>
      </c>
      <c r="K388" s="98">
        <v>163.39957313862334</v>
      </c>
      <c r="L388" s="98">
        <v>144.52092432618633</v>
      </c>
      <c r="M388" s="98">
        <v>180.08490823401488</v>
      </c>
      <c r="N388" s="98">
        <v>182.90732815061074</v>
      </c>
      <c r="O388" s="98">
        <v>151.84791669976588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1.3929297443215523</v>
      </c>
      <c r="K389" s="122">
        <f t="shared" si="217"/>
        <v>0</v>
      </c>
      <c r="L389" s="122">
        <f t="shared" si="217"/>
        <v>2.8617767981054261</v>
      </c>
      <c r="M389" s="122">
        <f t="shared" si="217"/>
        <v>1.182282124974374</v>
      </c>
      <c r="N389" s="122">
        <f t="shared" si="217"/>
        <v>2.2272142697212689</v>
      </c>
      <c r="O389" s="122">
        <f t="shared" si="217"/>
        <v>2.8898207939415523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1.3929297443215523</v>
      </c>
      <c r="K390" s="98">
        <f>RES_hhdet_in_tesh!K48</f>
        <v>0</v>
      </c>
      <c r="L390" s="98">
        <f>RES_hhdet_in_tesh!L48</f>
        <v>2.8617767981054261</v>
      </c>
      <c r="M390" s="98">
        <f>RES_hhdet_in_tesh!M48</f>
        <v>1.182282124974374</v>
      </c>
      <c r="N390" s="98">
        <f>RES_hhdet_in_tesh!N48</f>
        <v>2.2272142697212689</v>
      </c>
      <c r="O390" s="98">
        <f>RES_hhdet_in_tesh!O48</f>
        <v>2.8898207939415523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1149.3604844683562</v>
      </c>
      <c r="K391" s="122">
        <v>903.08636071343994</v>
      </c>
      <c r="L391" s="122">
        <v>808.56051671835564</v>
      </c>
      <c r="M391" s="122">
        <v>1037.5737429956339</v>
      </c>
      <c r="N391" s="122">
        <v>1084.7390716477294</v>
      </c>
      <c r="O391" s="122">
        <v>931.29431398162649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1160.572786550232</v>
      </c>
      <c r="K392" s="98">
        <v>903.08636071343994</v>
      </c>
      <c r="L392" s="98">
        <v>799.36954368834222</v>
      </c>
      <c r="M392" s="98">
        <v>1040.6644869949571</v>
      </c>
      <c r="N392" s="98">
        <v>1088.1586104626008</v>
      </c>
      <c r="O392" s="98">
        <v>929.68959291536976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1036.1162334414091</v>
      </c>
      <c r="K396" s="101">
        <v>0</v>
      </c>
      <c r="L396" s="101">
        <v>1045.2280722412022</v>
      </c>
      <c r="M396" s="101">
        <v>962.07128244073726</v>
      </c>
      <c r="N396" s="101">
        <v>998.68067814013887</v>
      </c>
      <c r="O396" s="101">
        <v>967.56101007902384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537.39528930815811</v>
      </c>
      <c r="K400" s="122">
        <v>490.69969028168771</v>
      </c>
      <c r="L400" s="122">
        <v>543.5199214719388</v>
      </c>
      <c r="M400" s="122">
        <v>512.09761384597789</v>
      </c>
      <c r="N400" s="122">
        <v>513.09179027228697</v>
      </c>
      <c r="O400" s="122">
        <v>488.09227797783706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561.93925970247778</v>
      </c>
      <c r="K401" s="98">
        <v>489.02631952677007</v>
      </c>
      <c r="L401" s="98">
        <v>581.37464581139886</v>
      </c>
      <c r="M401" s="98">
        <v>568.88770697632617</v>
      </c>
      <c r="N401" s="98">
        <v>448.79346199116566</v>
      </c>
      <c r="O401" s="98">
        <v>422.92891896321635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532.95648615173866</v>
      </c>
      <c r="K402" s="33">
        <v>491.02620164850083</v>
      </c>
      <c r="L402" s="33">
        <v>536.36958465226314</v>
      </c>
      <c r="M402" s="33">
        <v>504.08875455836471</v>
      </c>
      <c r="N402" s="33">
        <v>518.89650046433269</v>
      </c>
      <c r="O402" s="33">
        <v>500.59837718266328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5478.1163032921386</v>
      </c>
      <c r="K404" s="117">
        <f t="shared" si="218"/>
        <v>4486.588346910321</v>
      </c>
      <c r="L404" s="117">
        <f t="shared" si="218"/>
        <v>3901.2254001214005</v>
      </c>
      <c r="M404" s="117">
        <f t="shared" si="218"/>
        <v>4795.1693047107719</v>
      </c>
      <c r="N404" s="117">
        <f t="shared" si="218"/>
        <v>4734.4743896374785</v>
      </c>
      <c r="O404" s="117">
        <f t="shared" si="218"/>
        <v>3800.2548473142865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4918.2673845856825</v>
      </c>
      <c r="K405" s="122">
        <f t="shared" si="221"/>
        <v>4010.2966375406172</v>
      </c>
      <c r="L405" s="122">
        <f t="shared" si="221"/>
        <v>3490.7384042363487</v>
      </c>
      <c r="M405" s="122">
        <f t="shared" si="221"/>
        <v>4293.9781047998749</v>
      </c>
      <c r="N405" s="122">
        <f t="shared" si="221"/>
        <v>4244.6894860403972</v>
      </c>
      <c r="O405" s="122">
        <f t="shared" si="221"/>
        <v>3392.6891619761495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4918.2673845856825</v>
      </c>
      <c r="K406" s="98">
        <v>4010.2966375406172</v>
      </c>
      <c r="L406" s="98">
        <v>3490.7384042363487</v>
      </c>
      <c r="M406" s="98">
        <v>4293.9781047998749</v>
      </c>
      <c r="N406" s="98">
        <v>4244.6894860403972</v>
      </c>
      <c r="O406" s="98">
        <v>3392.6891619761495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526.09886048488238</v>
      </c>
      <c r="K410" s="122">
        <v>445.02769742315985</v>
      </c>
      <c r="L410" s="122">
        <v>374.36869982034818</v>
      </c>
      <c r="M410" s="122">
        <v>473.71820685188061</v>
      </c>
      <c r="N410" s="122">
        <v>475.26489177160465</v>
      </c>
      <c r="O410" s="122">
        <v>380.95747134873324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578.18785657249441</v>
      </c>
      <c r="K411" s="98">
        <v>445.02769742315985</v>
      </c>
      <c r="L411" s="98">
        <v>388.90729010463355</v>
      </c>
      <c r="M411" s="98">
        <v>493.11018023178212</v>
      </c>
      <c r="N411" s="98">
        <v>494.14958945789357</v>
      </c>
      <c r="O411" s="98">
        <v>397.81399662965066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33.750058221573013</v>
      </c>
      <c r="K419" s="122">
        <v>31.264011946544532</v>
      </c>
      <c r="L419" s="122">
        <v>36.118296064704033</v>
      </c>
      <c r="M419" s="122">
        <v>27.472993059016467</v>
      </c>
      <c r="N419" s="122">
        <v>14.520011825476022</v>
      </c>
      <c r="O419" s="122">
        <v>26.608213989403843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220.36802721144733</v>
      </c>
      <c r="K420" s="98">
        <v>191.49207317258526</v>
      </c>
      <c r="L420" s="98">
        <v>227.33280464254889</v>
      </c>
      <c r="M420" s="98">
        <v>222.28148929567868</v>
      </c>
      <c r="N420" s="98">
        <v>175.35706589228735</v>
      </c>
      <c r="O420" s="98">
        <v>165.25101319735018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344.25900515886445</v>
      </c>
      <c r="K423" s="118">
        <f t="shared" si="225"/>
        <v>279.73940819336349</v>
      </c>
      <c r="L423" s="118">
        <f t="shared" si="225"/>
        <v>244.74153690655177</v>
      </c>
      <c r="M423" s="118">
        <f t="shared" si="225"/>
        <v>295.64275819415798</v>
      </c>
      <c r="N423" s="118">
        <f t="shared" si="225"/>
        <v>290.61220687853199</v>
      </c>
      <c r="O423" s="118">
        <f t="shared" si="225"/>
        <v>233.5533632603919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298.39931162007019</v>
      </c>
      <c r="K424" s="123">
        <f t="shared" si="228"/>
        <v>242.26822030165019</v>
      </c>
      <c r="L424" s="123">
        <f t="shared" si="228"/>
        <v>209.59063714740287</v>
      </c>
      <c r="M424" s="123">
        <f t="shared" si="228"/>
        <v>255.79420149613583</v>
      </c>
      <c r="N424" s="123">
        <f t="shared" si="228"/>
        <v>251.18907632461676</v>
      </c>
      <c r="O424" s="123">
        <f t="shared" si="228"/>
        <v>200.10010402633395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295.17362566625991</v>
      </c>
      <c r="K425" s="99">
        <v>239.66328681101047</v>
      </c>
      <c r="L425" s="99">
        <v>207.3011623221887</v>
      </c>
      <c r="M425" s="99">
        <v>252.96413168907961</v>
      </c>
      <c r="N425" s="99">
        <v>248.33449163185315</v>
      </c>
      <c r="O425" s="99">
        <v>197.73920045554877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3.2256859538102867</v>
      </c>
      <c r="K426" s="99">
        <v>2.6049334906397164</v>
      </c>
      <c r="L426" s="99">
        <v>2.2894748252141839</v>
      </c>
      <c r="M426" s="99">
        <v>2.8300698070562169</v>
      </c>
      <c r="N426" s="99">
        <v>2.8545846927636007</v>
      </c>
      <c r="O426" s="99">
        <v>2.3609035707851702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6.4347401554002946E-3</v>
      </c>
      <c r="K427" s="123">
        <f t="shared" si="231"/>
        <v>0</v>
      </c>
      <c r="L427" s="123">
        <f t="shared" si="231"/>
        <v>1.228795886659304E-2</v>
      </c>
      <c r="M427" s="123">
        <f t="shared" si="231"/>
        <v>4.8577179118728629E-3</v>
      </c>
      <c r="N427" s="123">
        <f t="shared" si="231"/>
        <v>8.7150205413140443E-3</v>
      </c>
      <c r="O427" s="123">
        <f t="shared" si="231"/>
        <v>1.0738872319766132E-2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6.4347401554002946E-3</v>
      </c>
      <c r="K428" s="99">
        <f>RES_hhdet_in_fecs!K48</f>
        <v>0</v>
      </c>
      <c r="L428" s="99">
        <f>RES_hhdet_in_fecs!L48</f>
        <v>1.228795886659304E-2</v>
      </c>
      <c r="M428" s="99">
        <f>RES_hhdet_in_fecs!M48</f>
        <v>4.8577179118728629E-3</v>
      </c>
      <c r="N428" s="99">
        <f>RES_hhdet_in_fecs!N48</f>
        <v>8.7150205413140443E-3</v>
      </c>
      <c r="O428" s="99">
        <f>RES_hhdet_in_fecs!O48</f>
        <v>1.0738872319766132E-2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33.871419081523165</v>
      </c>
      <c r="K429" s="123">
        <v>26.595738501723257</v>
      </c>
      <c r="L429" s="123">
        <v>23.174686034647497</v>
      </c>
      <c r="M429" s="123">
        <v>28.804339894638073</v>
      </c>
      <c r="N429" s="123">
        <v>28.690764967789619</v>
      </c>
      <c r="O429" s="123">
        <v>23.13091066036726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34.700391946072216</v>
      </c>
      <c r="K430" s="99">
        <v>26.595738501723257</v>
      </c>
      <c r="L430" s="99">
        <v>23.095667431401296</v>
      </c>
      <c r="M430" s="99">
        <v>29.049796138909731</v>
      </c>
      <c r="N430" s="99">
        <v>28.910097544635104</v>
      </c>
      <c r="O430" s="99">
        <v>23.186156428711612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25.498793149577825</v>
      </c>
      <c r="K434" s="102">
        <v>0</v>
      </c>
      <c r="L434" s="102">
        <v>25.209415068237227</v>
      </c>
      <c r="M434" s="102">
        <v>22.808194498859148</v>
      </c>
      <c r="N434" s="102">
        <v>23.170895117178173</v>
      </c>
      <c r="O434" s="102">
        <v>21.882356295784934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11.981839717115717</v>
      </c>
      <c r="K438" s="123">
        <v>10.875449389990012</v>
      </c>
      <c r="L438" s="123">
        <v>11.96392576563483</v>
      </c>
      <c r="M438" s="123">
        <v>11.039359085472174</v>
      </c>
      <c r="N438" s="123">
        <v>10.723650565584309</v>
      </c>
      <c r="O438" s="123">
        <v>10.31160970137093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15.531122551721314</v>
      </c>
      <c r="K439" s="99">
        <v>13.43892909898827</v>
      </c>
      <c r="L439" s="99">
        <v>15.853873617394344</v>
      </c>
      <c r="M439" s="99">
        <v>15.377695855630186</v>
      </c>
      <c r="N439" s="99">
        <v>12.04767482274652</v>
      </c>
      <c r="O439" s="99">
        <v>11.310496821442928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11.339948140644495</v>
      </c>
      <c r="K440" s="110">
        <v>10.375258227258646</v>
      </c>
      <c r="L440" s="110">
        <v>11.229157838080257</v>
      </c>
      <c r="M440" s="110">
        <v>10.427542361475531</v>
      </c>
      <c r="N440" s="110">
        <v>10.60412059792383</v>
      </c>
      <c r="O440" s="110">
        <v>10.119904092468227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190.05254309235292</v>
      </c>
      <c r="K442" s="118">
        <f t="shared" si="232"/>
        <v>156.5182026493398</v>
      </c>
      <c r="L442" s="118">
        <f t="shared" si="232"/>
        <v>139.47704955727539</v>
      </c>
      <c r="M442" s="118">
        <f t="shared" si="232"/>
        <v>171.96042530866367</v>
      </c>
      <c r="N442" s="118">
        <f t="shared" si="232"/>
        <v>175.0609055497408</v>
      </c>
      <c r="O442" s="118">
        <f t="shared" si="232"/>
        <v>147.25470542976478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163.02560652060995</v>
      </c>
      <c r="K443" s="123">
        <f t="shared" si="235"/>
        <v>134.29831618768125</v>
      </c>
      <c r="L443" s="123">
        <f t="shared" si="235"/>
        <v>118.01229554121075</v>
      </c>
      <c r="M443" s="123">
        <f t="shared" si="235"/>
        <v>147.58845487625413</v>
      </c>
      <c r="N443" s="123">
        <f t="shared" si="235"/>
        <v>150.08923635525667</v>
      </c>
      <c r="O443" s="123">
        <f t="shared" si="235"/>
        <v>125.14141250818851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159.79992056679967</v>
      </c>
      <c r="K444" s="99">
        <v>131.69338269704153</v>
      </c>
      <c r="L444" s="99">
        <v>115.72282071599656</v>
      </c>
      <c r="M444" s="99">
        <v>144.75838506919791</v>
      </c>
      <c r="N444" s="99">
        <v>147.23465166249306</v>
      </c>
      <c r="O444" s="99">
        <v>122.78050893740334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3.2256859538102867</v>
      </c>
      <c r="K445" s="99">
        <v>2.6049334906397164</v>
      </c>
      <c r="L445" s="99">
        <v>2.2894748252141839</v>
      </c>
      <c r="M445" s="99">
        <v>2.8300698070562169</v>
      </c>
      <c r="N445" s="99">
        <v>2.8545846927636007</v>
      </c>
      <c r="O445" s="99">
        <v>2.3609035707851702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2.2300537725234854E-2</v>
      </c>
      <c r="K446" s="123">
        <f t="shared" si="238"/>
        <v>0</v>
      </c>
      <c r="L446" s="123">
        <f t="shared" si="238"/>
        <v>4.5335759961350107E-2</v>
      </c>
      <c r="M446" s="123">
        <f t="shared" si="238"/>
        <v>1.8579796486690003E-2</v>
      </c>
      <c r="N446" s="123">
        <f t="shared" si="238"/>
        <v>3.4759524542482177E-2</v>
      </c>
      <c r="O446" s="123">
        <f t="shared" si="238"/>
        <v>4.4930403917463599E-2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2.2300537725234854E-2</v>
      </c>
      <c r="K447" s="99">
        <f>RES_hhdet_in_tess!K48</f>
        <v>0</v>
      </c>
      <c r="L447" s="99">
        <f>RES_hhdet_in_tess!L48</f>
        <v>4.5335759961350107E-2</v>
      </c>
      <c r="M447" s="99">
        <f>RES_hhdet_in_tess!M48</f>
        <v>1.8579796486690003E-2</v>
      </c>
      <c r="N447" s="99">
        <f>RES_hhdet_in_tess!N48</f>
        <v>3.4759524542482177E-2</v>
      </c>
      <c r="O447" s="99">
        <f>RES_hhdet_in_tess!O48</f>
        <v>4.4930403917463599E-2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18.401040647075082</v>
      </c>
      <c r="K448" s="123">
        <v>14.397099458556145</v>
      </c>
      <c r="L448" s="123">
        <v>12.809072155604978</v>
      </c>
      <c r="M448" s="123">
        <v>16.305675758406583</v>
      </c>
      <c r="N448" s="123">
        <v>16.92922629660023</v>
      </c>
      <c r="O448" s="123">
        <v>14.479593260923135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18.580547450331256</v>
      </c>
      <c r="K449" s="99">
        <v>14.397099458556145</v>
      </c>
      <c r="L449" s="99">
        <v>12.663470392610819</v>
      </c>
      <c r="M449" s="99">
        <v>16.354247409188439</v>
      </c>
      <c r="N449" s="99">
        <v>16.982594104527561</v>
      </c>
      <c r="O449" s="99">
        <v>14.454643351976207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16.588021934187708</v>
      </c>
      <c r="K453" s="102">
        <v>0</v>
      </c>
      <c r="L453" s="102">
        <v>16.558317552704604</v>
      </c>
      <c r="M453" s="102">
        <v>15.119139717878419</v>
      </c>
      <c r="N453" s="102">
        <v>15.586136463762529</v>
      </c>
      <c r="O453" s="102">
        <v>15.043461203123609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8.6035953869426258</v>
      </c>
      <c r="K457" s="123">
        <v>7.8227870031024107</v>
      </c>
      <c r="L457" s="123">
        <v>8.6103461004983384</v>
      </c>
      <c r="M457" s="123">
        <v>8.047714877516281</v>
      </c>
      <c r="N457" s="123">
        <v>8.0076833733413846</v>
      </c>
      <c r="O457" s="123">
        <v>7.5887692567356781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8.9965396398289528</v>
      </c>
      <c r="K458" s="99">
        <v>7.7961099473548785</v>
      </c>
      <c r="L458" s="99">
        <v>9.2100339228306023</v>
      </c>
      <c r="M458" s="99">
        <v>8.9401823778981502</v>
      </c>
      <c r="N458" s="99">
        <v>7.0041969327628966</v>
      </c>
      <c r="O458" s="99">
        <v>6.5756212970823649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8.5325310007823347</v>
      </c>
      <c r="K459" s="110">
        <v>7.8279922822726604</v>
      </c>
      <c r="L459" s="110">
        <v>8.497071734057803</v>
      </c>
      <c r="M459" s="110">
        <v>7.9218540761803773</v>
      </c>
      <c r="N459" s="110">
        <v>8.0982758992269428</v>
      </c>
      <c r="O459" s="110">
        <v>7.7832117944469204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87.703590064617885</v>
      </c>
      <c r="K461" s="118">
        <f t="shared" si="239"/>
        <v>71.525671818404646</v>
      </c>
      <c r="L461" s="118">
        <f t="shared" si="239"/>
        <v>61.802520172822462</v>
      </c>
      <c r="M461" s="118">
        <f t="shared" si="239"/>
        <v>75.357030203497345</v>
      </c>
      <c r="N461" s="118">
        <f t="shared" si="239"/>
        <v>73.889648149099102</v>
      </c>
      <c r="O461" s="118">
        <f t="shared" si="239"/>
        <v>59.08566567072161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78.740516382731485</v>
      </c>
      <c r="K462" s="123">
        <f t="shared" si="242"/>
        <v>63.932578389705156</v>
      </c>
      <c r="L462" s="123">
        <f t="shared" si="242"/>
        <v>55.29965806106707</v>
      </c>
      <c r="M462" s="123">
        <f t="shared" si="242"/>
        <v>67.480711769378871</v>
      </c>
      <c r="N462" s="123">
        <f t="shared" si="242"/>
        <v>66.245708987713158</v>
      </c>
      <c r="O462" s="123">
        <f t="shared" si="242"/>
        <v>52.748909113522188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78.740516382731485</v>
      </c>
      <c r="K463" s="99">
        <v>63.932578389705156</v>
      </c>
      <c r="L463" s="99">
        <v>55.29965806106707</v>
      </c>
      <c r="M463" s="99">
        <v>67.480711769378871</v>
      </c>
      <c r="N463" s="99">
        <v>66.245708987713158</v>
      </c>
      <c r="O463" s="99">
        <v>52.748909113522188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8.422741730711321</v>
      </c>
      <c r="K467" s="123">
        <v>7.094679202719699</v>
      </c>
      <c r="L467" s="123">
        <v>5.9306824778697464</v>
      </c>
      <c r="M467" s="123">
        <v>7.4445749364082054</v>
      </c>
      <c r="N467" s="123">
        <v>7.4173293042804849</v>
      </c>
      <c r="O467" s="123">
        <v>5.9230569241382307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9.2566765555342219</v>
      </c>
      <c r="K468" s="99">
        <v>7.094679202719699</v>
      </c>
      <c r="L468" s="99">
        <v>6.1610002440006104</v>
      </c>
      <c r="M468" s="99">
        <v>7.7493236180155591</v>
      </c>
      <c r="N468" s="99">
        <v>7.7120576210068617</v>
      </c>
      <c r="O468" s="99">
        <v>6.1851390889231084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0.54033195117507438</v>
      </c>
      <c r="K476" s="123">
        <v>0.49841422597978391</v>
      </c>
      <c r="L476" s="123">
        <v>0.57217963388564574</v>
      </c>
      <c r="M476" s="123">
        <v>0.4317434977102752</v>
      </c>
      <c r="N476" s="123">
        <v>0.2266098571054542</v>
      </c>
      <c r="O476" s="123">
        <v>0.41369963306119112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3.5280497988490147</v>
      </c>
      <c r="K477" s="99">
        <v>3.0527871341261767</v>
      </c>
      <c r="L477" s="99">
        <v>3.6013659309272996</v>
      </c>
      <c r="M477" s="99">
        <v>3.493197390564954</v>
      </c>
      <c r="N477" s="99">
        <v>2.7367498127351007</v>
      </c>
      <c r="O477" s="99">
        <v>2.569292457958976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22715</v>
      </c>
      <c r="C5" s="120">
        <v>22070</v>
      </c>
      <c r="D5" s="120">
        <v>21596</v>
      </c>
      <c r="E5" s="120">
        <v>22280</v>
      </c>
      <c r="F5" s="120">
        <v>23913</v>
      </c>
      <c r="G5" s="120">
        <v>26531</v>
      </c>
      <c r="H5" s="120">
        <v>28421</v>
      </c>
      <c r="I5" s="120">
        <v>29712</v>
      </c>
      <c r="J5" s="120">
        <v>30743</v>
      </c>
      <c r="K5" s="120">
        <v>31648</v>
      </c>
      <c r="L5" s="120">
        <v>32606</v>
      </c>
      <c r="M5" s="120">
        <v>33587</v>
      </c>
      <c r="N5" s="120">
        <v>34530</v>
      </c>
      <c r="O5" s="120">
        <v>35082</v>
      </c>
      <c r="P5" s="120">
        <v>36181</v>
      </c>
      <c r="Q5" s="120">
        <v>36831</v>
      </c>
      <c r="R5" s="120">
        <v>37914</v>
      </c>
      <c r="S5" s="120">
        <v>38085</v>
      </c>
      <c r="T5" s="120">
        <v>38911</v>
      </c>
      <c r="U5" s="120">
        <v>40534</v>
      </c>
      <c r="V5" s="120">
        <v>42103</v>
      </c>
      <c r="W5" s="120">
        <v>43298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22715</v>
      </c>
      <c r="C7" s="52">
        <v>22070</v>
      </c>
      <c r="D7" s="52">
        <v>21596</v>
      </c>
      <c r="E7" s="52">
        <v>22280</v>
      </c>
      <c r="F7" s="52">
        <v>23913</v>
      </c>
      <c r="G7" s="52">
        <v>26531</v>
      </c>
      <c r="H7" s="52">
        <v>28421</v>
      </c>
      <c r="I7" s="52">
        <v>29712</v>
      </c>
      <c r="J7" s="52">
        <v>30743</v>
      </c>
      <c r="K7" s="52">
        <v>31648</v>
      </c>
      <c r="L7" s="52">
        <v>32606</v>
      </c>
      <c r="M7" s="52">
        <v>33587</v>
      </c>
      <c r="N7" s="52">
        <v>34530</v>
      </c>
      <c r="O7" s="52">
        <v>35082</v>
      </c>
      <c r="P7" s="52">
        <v>36181</v>
      </c>
      <c r="Q7" s="52">
        <v>36831</v>
      </c>
      <c r="R7" s="52">
        <v>37914</v>
      </c>
      <c r="S7" s="52">
        <v>38085</v>
      </c>
      <c r="T7" s="52">
        <v>38911</v>
      </c>
      <c r="U7" s="52">
        <v>40534</v>
      </c>
      <c r="V7" s="52">
        <v>42103</v>
      </c>
      <c r="W7" s="52">
        <v>43298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</v>
      </c>
      <c r="C9" s="52">
        <v>9</v>
      </c>
      <c r="D9" s="52">
        <v>12</v>
      </c>
      <c r="E9" s="52">
        <v>16</v>
      </c>
      <c r="F9" s="52">
        <v>28</v>
      </c>
      <c r="G9" s="52">
        <v>56</v>
      </c>
      <c r="H9" s="52">
        <v>70</v>
      </c>
      <c r="I9" s="52">
        <v>103</v>
      </c>
      <c r="J9" s="52">
        <v>120</v>
      </c>
      <c r="K9" s="52">
        <v>132</v>
      </c>
      <c r="L9" s="52">
        <v>141</v>
      </c>
      <c r="M9" s="52">
        <v>141</v>
      </c>
      <c r="N9" s="52">
        <v>152</v>
      </c>
      <c r="O9" s="52">
        <v>167</v>
      </c>
      <c r="P9" s="52">
        <v>204</v>
      </c>
      <c r="Q9" s="52">
        <v>229</v>
      </c>
      <c r="R9" s="52">
        <v>259</v>
      </c>
      <c r="S9" s="52">
        <v>282</v>
      </c>
      <c r="T9" s="52">
        <v>302</v>
      </c>
      <c r="U9" s="52">
        <v>331</v>
      </c>
      <c r="V9" s="52">
        <v>396</v>
      </c>
      <c r="W9" s="52">
        <v>440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22002</v>
      </c>
      <c r="C11" s="52">
        <v>21381</v>
      </c>
      <c r="D11" s="52">
        <v>20921</v>
      </c>
      <c r="E11" s="52">
        <v>21588</v>
      </c>
      <c r="F11" s="52">
        <v>23174</v>
      </c>
      <c r="G11" s="52">
        <v>25724</v>
      </c>
      <c r="H11" s="52">
        <v>27549</v>
      </c>
      <c r="I11" s="52">
        <v>28785</v>
      </c>
      <c r="J11" s="52">
        <v>29758</v>
      </c>
      <c r="K11" s="52">
        <v>30609</v>
      </c>
      <c r="L11" s="52">
        <v>31539</v>
      </c>
      <c r="M11" s="52">
        <v>32495</v>
      </c>
      <c r="N11" s="52">
        <v>33417</v>
      </c>
      <c r="O11" s="52">
        <v>33956</v>
      </c>
      <c r="P11" s="52">
        <v>35022</v>
      </c>
      <c r="Q11" s="52">
        <v>35652</v>
      </c>
      <c r="R11" s="52">
        <v>36703</v>
      </c>
      <c r="S11" s="52">
        <v>36867</v>
      </c>
      <c r="T11" s="52">
        <v>37671</v>
      </c>
      <c r="U11" s="52">
        <v>39243</v>
      </c>
      <c r="V11" s="52">
        <v>40767</v>
      </c>
      <c r="W11" s="52">
        <v>41928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713</v>
      </c>
      <c r="C13" s="52">
        <v>689</v>
      </c>
      <c r="D13" s="52">
        <v>675</v>
      </c>
      <c r="E13" s="52">
        <v>692</v>
      </c>
      <c r="F13" s="52">
        <v>739</v>
      </c>
      <c r="G13" s="52">
        <v>807</v>
      </c>
      <c r="H13" s="52">
        <v>872</v>
      </c>
      <c r="I13" s="52">
        <v>927</v>
      </c>
      <c r="J13" s="52">
        <v>985</v>
      </c>
      <c r="K13" s="52">
        <v>1039</v>
      </c>
      <c r="L13" s="52">
        <v>1067</v>
      </c>
      <c r="M13" s="52">
        <v>1092</v>
      </c>
      <c r="N13" s="52">
        <v>1113</v>
      </c>
      <c r="O13" s="52">
        <v>1126</v>
      </c>
      <c r="P13" s="52">
        <v>1159</v>
      </c>
      <c r="Q13" s="52">
        <v>1179</v>
      </c>
      <c r="R13" s="52">
        <v>1211</v>
      </c>
      <c r="S13" s="52">
        <v>1218</v>
      </c>
      <c r="T13" s="52">
        <v>1240</v>
      </c>
      <c r="U13" s="52">
        <v>1291</v>
      </c>
      <c r="V13" s="52">
        <v>1336</v>
      </c>
      <c r="W13" s="52">
        <v>1370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20830</v>
      </c>
      <c r="C16" s="52">
        <v>20229</v>
      </c>
      <c r="D16" s="52">
        <v>19870</v>
      </c>
      <c r="E16" s="52">
        <v>20638</v>
      </c>
      <c r="F16" s="52">
        <v>22311</v>
      </c>
      <c r="G16" s="52">
        <v>24869</v>
      </c>
      <c r="H16" s="52">
        <v>26666</v>
      </c>
      <c r="I16" s="52">
        <v>27627</v>
      </c>
      <c r="J16" s="52">
        <v>28319</v>
      </c>
      <c r="K16" s="52">
        <v>28667</v>
      </c>
      <c r="L16" s="52">
        <v>30021</v>
      </c>
      <c r="M16" s="52">
        <v>31201</v>
      </c>
      <c r="N16" s="52">
        <v>32316</v>
      </c>
      <c r="O16" s="52">
        <v>32819</v>
      </c>
      <c r="P16" s="52">
        <v>33804</v>
      </c>
      <c r="Q16" s="52">
        <v>34382</v>
      </c>
      <c r="R16" s="52">
        <v>35375</v>
      </c>
      <c r="S16" s="52">
        <v>35511</v>
      </c>
      <c r="T16" s="52">
        <v>36294</v>
      </c>
      <c r="U16" s="52">
        <v>37849</v>
      </c>
      <c r="V16" s="52">
        <v>39360</v>
      </c>
      <c r="W16" s="52">
        <v>40503</v>
      </c>
      <c r="DA16" s="63" t="s">
        <v>1090</v>
      </c>
    </row>
    <row r="17" spans="1:105" ht="12" customHeight="1" x14ac:dyDescent="0.25">
      <c r="A17" s="109" t="s">
        <v>120</v>
      </c>
      <c r="B17" s="36">
        <v>1885</v>
      </c>
      <c r="C17" s="36">
        <v>1841</v>
      </c>
      <c r="D17" s="36">
        <v>1726</v>
      </c>
      <c r="E17" s="36">
        <v>1642</v>
      </c>
      <c r="F17" s="36">
        <v>1602</v>
      </c>
      <c r="G17" s="36">
        <v>1662</v>
      </c>
      <c r="H17" s="36">
        <v>1755</v>
      </c>
      <c r="I17" s="36">
        <v>2085</v>
      </c>
      <c r="J17" s="36">
        <v>2424</v>
      </c>
      <c r="K17" s="36">
        <v>2981</v>
      </c>
      <c r="L17" s="36">
        <v>2585</v>
      </c>
      <c r="M17" s="36">
        <v>2386</v>
      </c>
      <c r="N17" s="36">
        <v>2214</v>
      </c>
      <c r="O17" s="36">
        <v>2263</v>
      </c>
      <c r="P17" s="36">
        <v>2377</v>
      </c>
      <c r="Q17" s="36">
        <v>2449</v>
      </c>
      <c r="R17" s="36">
        <v>2539</v>
      </c>
      <c r="S17" s="36">
        <v>2574</v>
      </c>
      <c r="T17" s="36">
        <v>2617</v>
      </c>
      <c r="U17" s="36">
        <v>2685</v>
      </c>
      <c r="V17" s="36">
        <v>2743</v>
      </c>
      <c r="W17" s="36">
        <v>2795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1775</v>
      </c>
      <c r="D21" s="52">
        <v>1774</v>
      </c>
      <c r="E21" s="52">
        <v>1777</v>
      </c>
      <c r="F21" s="52">
        <v>1783</v>
      </c>
      <c r="G21" s="52">
        <v>1796</v>
      </c>
      <c r="H21" s="52">
        <v>1821</v>
      </c>
      <c r="I21" s="52">
        <v>1866</v>
      </c>
      <c r="J21" s="52">
        <v>1932</v>
      </c>
      <c r="K21" s="52">
        <v>2030</v>
      </c>
      <c r="L21" s="52">
        <v>2159</v>
      </c>
      <c r="M21" s="52">
        <v>2328</v>
      </c>
      <c r="N21" s="52">
        <v>2535</v>
      </c>
      <c r="O21" s="52">
        <v>2439</v>
      </c>
      <c r="P21" s="52">
        <v>1321</v>
      </c>
      <c r="Q21" s="52">
        <v>1685</v>
      </c>
      <c r="R21" s="52">
        <v>2117</v>
      </c>
      <c r="S21" s="52">
        <v>2595</v>
      </c>
      <c r="T21" s="52">
        <v>2928</v>
      </c>
      <c r="U21" s="52">
        <v>3270</v>
      </c>
      <c r="V21" s="52">
        <v>3413</v>
      </c>
      <c r="W21" s="52">
        <v>3399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</v>
      </c>
      <c r="D23" s="52">
        <v>1</v>
      </c>
      <c r="E23" s="52">
        <v>1</v>
      </c>
      <c r="F23" s="52">
        <v>1</v>
      </c>
      <c r="G23" s="52">
        <v>1</v>
      </c>
      <c r="H23" s="52">
        <v>2</v>
      </c>
      <c r="I23" s="52">
        <v>1</v>
      </c>
      <c r="J23" s="52">
        <v>6</v>
      </c>
      <c r="K23" s="52">
        <v>6</v>
      </c>
      <c r="L23" s="52">
        <v>12</v>
      </c>
      <c r="M23" s="52">
        <v>16</v>
      </c>
      <c r="N23" s="52">
        <v>22</v>
      </c>
      <c r="O23" s="52">
        <v>26</v>
      </c>
      <c r="P23" s="52">
        <v>21</v>
      </c>
      <c r="Q23" s="52">
        <v>25</v>
      </c>
      <c r="R23" s="52">
        <v>22</v>
      </c>
      <c r="S23" s="52">
        <v>27</v>
      </c>
      <c r="T23" s="52">
        <v>27</v>
      </c>
      <c r="U23" s="52">
        <v>34</v>
      </c>
      <c r="V23" s="52">
        <v>42</v>
      </c>
      <c r="W23" s="52">
        <v>50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1719</v>
      </c>
      <c r="D25" s="52">
        <v>1719</v>
      </c>
      <c r="E25" s="52">
        <v>1721</v>
      </c>
      <c r="F25" s="52">
        <v>1726</v>
      </c>
      <c r="G25" s="52">
        <v>1741</v>
      </c>
      <c r="H25" s="52">
        <v>1764</v>
      </c>
      <c r="I25" s="52">
        <v>1814</v>
      </c>
      <c r="J25" s="52">
        <v>1923</v>
      </c>
      <c r="K25" s="52">
        <v>2016</v>
      </c>
      <c r="L25" s="52">
        <v>2140</v>
      </c>
      <c r="M25" s="52">
        <v>2308</v>
      </c>
      <c r="N25" s="52">
        <v>2515</v>
      </c>
      <c r="O25" s="52">
        <v>2416</v>
      </c>
      <c r="P25" s="52">
        <v>1299</v>
      </c>
      <c r="Q25" s="52">
        <v>1667</v>
      </c>
      <c r="R25" s="52">
        <v>2096</v>
      </c>
      <c r="S25" s="52">
        <v>2575</v>
      </c>
      <c r="T25" s="52">
        <v>2904</v>
      </c>
      <c r="U25" s="52">
        <v>3246</v>
      </c>
      <c r="V25" s="52">
        <v>3394</v>
      </c>
      <c r="W25" s="52">
        <v>3378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111</v>
      </c>
      <c r="D27" s="52">
        <v>112</v>
      </c>
      <c r="E27" s="52">
        <v>112</v>
      </c>
      <c r="F27" s="52">
        <v>118</v>
      </c>
      <c r="G27" s="52">
        <v>122</v>
      </c>
      <c r="H27" s="52">
        <v>136</v>
      </c>
      <c r="I27" s="52">
        <v>89</v>
      </c>
      <c r="J27" s="52">
        <v>78</v>
      </c>
      <c r="K27" s="52">
        <v>118</v>
      </c>
      <c r="L27" s="52">
        <v>137</v>
      </c>
      <c r="M27" s="52">
        <v>162</v>
      </c>
      <c r="N27" s="52">
        <v>170</v>
      </c>
      <c r="O27" s="52">
        <v>175</v>
      </c>
      <c r="P27" s="52">
        <v>171</v>
      </c>
      <c r="Q27" s="52">
        <v>153</v>
      </c>
      <c r="R27" s="52">
        <v>161</v>
      </c>
      <c r="S27" s="52">
        <v>178</v>
      </c>
      <c r="T27" s="52">
        <v>180</v>
      </c>
      <c r="U27" s="52">
        <v>190</v>
      </c>
      <c r="V27" s="52">
        <v>188</v>
      </c>
      <c r="W27" s="52">
        <v>196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3255</v>
      </c>
      <c r="D30" s="52">
        <v>3259</v>
      </c>
      <c r="E30" s="52">
        <v>3297</v>
      </c>
      <c r="F30" s="52">
        <v>3402</v>
      </c>
      <c r="G30" s="52">
        <v>3617</v>
      </c>
      <c r="H30" s="52">
        <v>4010</v>
      </c>
      <c r="I30" s="52">
        <v>2698</v>
      </c>
      <c r="J30" s="52">
        <v>2901</v>
      </c>
      <c r="K30" s="52">
        <v>3615</v>
      </c>
      <c r="L30" s="52">
        <v>4232</v>
      </c>
      <c r="M30" s="52">
        <v>4951</v>
      </c>
      <c r="N30" s="52">
        <v>5433</v>
      </c>
      <c r="O30" s="52">
        <v>5335</v>
      </c>
      <c r="P30" s="52">
        <v>3872</v>
      </c>
      <c r="Q30" s="52">
        <v>4118</v>
      </c>
      <c r="R30" s="52">
        <v>4645</v>
      </c>
      <c r="S30" s="52">
        <v>5325</v>
      </c>
      <c r="T30" s="52">
        <v>5915</v>
      </c>
      <c r="U30" s="52">
        <v>6144</v>
      </c>
      <c r="V30" s="52">
        <v>6042</v>
      </c>
      <c r="W30" s="52">
        <v>5699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295</v>
      </c>
      <c r="D31" s="36">
        <v>294</v>
      </c>
      <c r="E31" s="36">
        <v>298</v>
      </c>
      <c r="F31" s="36">
        <v>307</v>
      </c>
      <c r="G31" s="36">
        <v>323</v>
      </c>
      <c r="H31" s="36">
        <v>350</v>
      </c>
      <c r="I31" s="36">
        <v>216</v>
      </c>
      <c r="J31" s="36">
        <v>160</v>
      </c>
      <c r="K31" s="36">
        <v>249</v>
      </c>
      <c r="L31" s="36">
        <v>489</v>
      </c>
      <c r="M31" s="36">
        <v>411</v>
      </c>
      <c r="N31" s="36">
        <v>213</v>
      </c>
      <c r="O31" s="36">
        <v>332</v>
      </c>
      <c r="P31" s="36">
        <v>473</v>
      </c>
      <c r="Q31" s="36">
        <v>487</v>
      </c>
      <c r="R31" s="36">
        <v>436</v>
      </c>
      <c r="S31" s="36">
        <v>396</v>
      </c>
      <c r="T31" s="36">
        <v>201</v>
      </c>
      <c r="U31" s="36">
        <v>283</v>
      </c>
      <c r="V31" s="36">
        <v>333</v>
      </c>
      <c r="W31" s="36">
        <v>475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1130</v>
      </c>
      <c r="D35" s="52">
        <v>1300</v>
      </c>
      <c r="E35" s="52">
        <v>2461</v>
      </c>
      <c r="F35" s="52">
        <v>3416</v>
      </c>
      <c r="G35" s="52">
        <v>4414</v>
      </c>
      <c r="H35" s="52">
        <v>3711</v>
      </c>
      <c r="I35" s="52">
        <v>3157</v>
      </c>
      <c r="J35" s="52">
        <v>2963</v>
      </c>
      <c r="K35" s="52">
        <v>2935</v>
      </c>
      <c r="L35" s="52">
        <v>3117</v>
      </c>
      <c r="M35" s="52">
        <v>3309</v>
      </c>
      <c r="N35" s="52">
        <v>3478</v>
      </c>
      <c r="O35" s="52">
        <v>2991</v>
      </c>
      <c r="P35" s="52">
        <v>2420</v>
      </c>
      <c r="Q35" s="52">
        <v>2335</v>
      </c>
      <c r="R35" s="52">
        <v>3200</v>
      </c>
      <c r="S35" s="52">
        <v>2766</v>
      </c>
      <c r="T35" s="52">
        <v>3754</v>
      </c>
      <c r="U35" s="52">
        <v>4893</v>
      </c>
      <c r="V35" s="52">
        <v>4982</v>
      </c>
      <c r="W35" s="52">
        <v>4594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</v>
      </c>
      <c r="D37" s="52">
        <v>4</v>
      </c>
      <c r="E37" s="52">
        <v>5</v>
      </c>
      <c r="F37" s="52">
        <v>13</v>
      </c>
      <c r="G37" s="52">
        <v>29</v>
      </c>
      <c r="H37" s="52">
        <v>16</v>
      </c>
      <c r="I37" s="52">
        <v>34</v>
      </c>
      <c r="J37" s="52">
        <v>23</v>
      </c>
      <c r="K37" s="52">
        <v>18</v>
      </c>
      <c r="L37" s="52">
        <v>21</v>
      </c>
      <c r="M37" s="52">
        <v>16</v>
      </c>
      <c r="N37" s="52">
        <v>33</v>
      </c>
      <c r="O37" s="52">
        <v>41</v>
      </c>
      <c r="P37" s="52">
        <v>58</v>
      </c>
      <c r="Q37" s="52">
        <v>50</v>
      </c>
      <c r="R37" s="52">
        <v>52</v>
      </c>
      <c r="S37" s="52">
        <v>50</v>
      </c>
      <c r="T37" s="52">
        <v>47</v>
      </c>
      <c r="U37" s="52">
        <v>63</v>
      </c>
      <c r="V37" s="52">
        <v>107</v>
      </c>
      <c r="W37" s="52">
        <v>94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1098</v>
      </c>
      <c r="D39" s="52">
        <v>1259</v>
      </c>
      <c r="E39" s="52">
        <v>2388</v>
      </c>
      <c r="F39" s="52">
        <v>3312</v>
      </c>
      <c r="G39" s="52">
        <v>4291</v>
      </c>
      <c r="H39" s="52">
        <v>3589</v>
      </c>
      <c r="I39" s="52">
        <v>3050</v>
      </c>
      <c r="J39" s="52">
        <v>2896</v>
      </c>
      <c r="K39" s="52">
        <v>2867</v>
      </c>
      <c r="L39" s="52">
        <v>3070</v>
      </c>
      <c r="M39" s="52">
        <v>3264</v>
      </c>
      <c r="N39" s="52">
        <v>3437</v>
      </c>
      <c r="O39" s="52">
        <v>2955</v>
      </c>
      <c r="P39" s="52">
        <v>2365</v>
      </c>
      <c r="Q39" s="52">
        <v>2297</v>
      </c>
      <c r="R39" s="52">
        <v>3147</v>
      </c>
      <c r="S39" s="52">
        <v>2739</v>
      </c>
      <c r="T39" s="52">
        <v>3708</v>
      </c>
      <c r="U39" s="52">
        <v>4818</v>
      </c>
      <c r="V39" s="52">
        <v>4918</v>
      </c>
      <c r="W39" s="52">
        <v>4539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87</v>
      </c>
      <c r="D41" s="52">
        <v>98</v>
      </c>
      <c r="E41" s="52">
        <v>129</v>
      </c>
      <c r="F41" s="52">
        <v>165</v>
      </c>
      <c r="G41" s="52">
        <v>190</v>
      </c>
      <c r="H41" s="52">
        <v>201</v>
      </c>
      <c r="I41" s="52">
        <v>144</v>
      </c>
      <c r="J41" s="52">
        <v>136</v>
      </c>
      <c r="K41" s="52">
        <v>172</v>
      </c>
      <c r="L41" s="52">
        <v>165</v>
      </c>
      <c r="M41" s="52">
        <v>187</v>
      </c>
      <c r="N41" s="52">
        <v>191</v>
      </c>
      <c r="O41" s="52">
        <v>188</v>
      </c>
      <c r="P41" s="52">
        <v>204</v>
      </c>
      <c r="Q41" s="52">
        <v>173</v>
      </c>
      <c r="R41" s="52">
        <v>193</v>
      </c>
      <c r="S41" s="52">
        <v>185</v>
      </c>
      <c r="T41" s="52">
        <v>202</v>
      </c>
      <c r="U41" s="52">
        <v>241</v>
      </c>
      <c r="V41" s="52">
        <v>233</v>
      </c>
      <c r="W41" s="52">
        <v>230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2654</v>
      </c>
      <c r="D44" s="52">
        <v>2900</v>
      </c>
      <c r="E44" s="52">
        <v>4065</v>
      </c>
      <c r="F44" s="52">
        <v>5075</v>
      </c>
      <c r="G44" s="52">
        <v>6175</v>
      </c>
      <c r="H44" s="52">
        <v>5807</v>
      </c>
      <c r="I44" s="52">
        <v>3659</v>
      </c>
      <c r="J44" s="52">
        <v>3593</v>
      </c>
      <c r="K44" s="52">
        <v>3963</v>
      </c>
      <c r="L44" s="52">
        <v>5586</v>
      </c>
      <c r="M44" s="52">
        <v>6131</v>
      </c>
      <c r="N44" s="52">
        <v>6548</v>
      </c>
      <c r="O44" s="52">
        <v>5838</v>
      </c>
      <c r="P44" s="52">
        <v>4857</v>
      </c>
      <c r="Q44" s="52">
        <v>4696</v>
      </c>
      <c r="R44" s="52">
        <v>5638</v>
      </c>
      <c r="S44" s="52">
        <v>5461</v>
      </c>
      <c r="T44" s="52">
        <v>6698</v>
      </c>
      <c r="U44" s="52">
        <v>7699</v>
      </c>
      <c r="V44" s="52">
        <v>7553</v>
      </c>
      <c r="W44" s="52">
        <v>6842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251</v>
      </c>
      <c r="D45" s="36">
        <v>179</v>
      </c>
      <c r="E45" s="36">
        <v>214</v>
      </c>
      <c r="F45" s="36">
        <v>267</v>
      </c>
      <c r="G45" s="36">
        <v>383</v>
      </c>
      <c r="H45" s="36">
        <v>443</v>
      </c>
      <c r="I45" s="36">
        <v>546</v>
      </c>
      <c r="J45" s="36">
        <v>499</v>
      </c>
      <c r="K45" s="36">
        <v>806</v>
      </c>
      <c r="L45" s="36">
        <v>93</v>
      </c>
      <c r="M45" s="36">
        <v>212</v>
      </c>
      <c r="N45" s="36">
        <v>41</v>
      </c>
      <c r="O45" s="36">
        <v>381</v>
      </c>
      <c r="P45" s="36">
        <v>587</v>
      </c>
      <c r="Q45" s="36">
        <v>559</v>
      </c>
      <c r="R45" s="36">
        <v>526</v>
      </c>
      <c r="S45" s="36">
        <v>431</v>
      </c>
      <c r="T45" s="36">
        <v>244</v>
      </c>
      <c r="U45" s="36">
        <v>351</v>
      </c>
      <c r="V45" s="36">
        <v>391</v>
      </c>
      <c r="W45" s="36">
        <v>527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417</v>
      </c>
      <c r="D49" s="52">
        <v>479</v>
      </c>
      <c r="E49" s="52">
        <v>921</v>
      </c>
      <c r="F49" s="52">
        <v>1277</v>
      </c>
      <c r="G49" s="52">
        <v>1453</v>
      </c>
      <c r="H49" s="52">
        <v>1408</v>
      </c>
      <c r="I49" s="52">
        <v>1153</v>
      </c>
      <c r="J49" s="52">
        <v>1219</v>
      </c>
      <c r="K49" s="52">
        <v>834</v>
      </c>
      <c r="L49" s="52">
        <v>863</v>
      </c>
      <c r="M49" s="52">
        <v>848</v>
      </c>
      <c r="N49" s="52">
        <v>811</v>
      </c>
      <c r="O49" s="52">
        <v>747</v>
      </c>
      <c r="P49" s="52">
        <v>1264</v>
      </c>
      <c r="Q49" s="52">
        <v>990</v>
      </c>
      <c r="R49" s="52">
        <v>1258</v>
      </c>
      <c r="S49" s="52">
        <v>1153</v>
      </c>
      <c r="T49" s="52">
        <v>1356</v>
      </c>
      <c r="U49" s="52">
        <v>2209</v>
      </c>
      <c r="V49" s="52">
        <v>1927</v>
      </c>
      <c r="W49" s="52">
        <v>1483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2</v>
      </c>
      <c r="E51" s="52">
        <v>3</v>
      </c>
      <c r="F51" s="52">
        <v>8</v>
      </c>
      <c r="G51" s="52">
        <v>13</v>
      </c>
      <c r="H51" s="52">
        <v>7</v>
      </c>
      <c r="I51" s="52">
        <v>15</v>
      </c>
      <c r="J51" s="52">
        <v>11</v>
      </c>
      <c r="K51" s="52">
        <v>8</v>
      </c>
      <c r="L51" s="52">
        <v>9</v>
      </c>
      <c r="M51" s="52">
        <v>2</v>
      </c>
      <c r="N51" s="52">
        <v>9</v>
      </c>
      <c r="O51" s="52">
        <v>13</v>
      </c>
      <c r="P51" s="52">
        <v>29</v>
      </c>
      <c r="Q51" s="52">
        <v>14</v>
      </c>
      <c r="R51" s="52">
        <v>16</v>
      </c>
      <c r="S51" s="52">
        <v>15</v>
      </c>
      <c r="T51" s="52">
        <v>18</v>
      </c>
      <c r="U51" s="52">
        <v>28</v>
      </c>
      <c r="V51" s="52">
        <v>44</v>
      </c>
      <c r="W51" s="52">
        <v>26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385</v>
      </c>
      <c r="D53" s="52">
        <v>443</v>
      </c>
      <c r="E53" s="52">
        <v>873</v>
      </c>
      <c r="F53" s="52">
        <v>1215</v>
      </c>
      <c r="G53" s="52">
        <v>1390</v>
      </c>
      <c r="H53" s="52">
        <v>1332</v>
      </c>
      <c r="I53" s="52">
        <v>1100</v>
      </c>
      <c r="J53" s="52">
        <v>1163</v>
      </c>
      <c r="K53" s="52">
        <v>785</v>
      </c>
      <c r="L53" s="52">
        <v>817</v>
      </c>
      <c r="M53" s="52">
        <v>800</v>
      </c>
      <c r="N53" s="52">
        <v>766</v>
      </c>
      <c r="O53" s="52">
        <v>700</v>
      </c>
      <c r="P53" s="52">
        <v>1157</v>
      </c>
      <c r="Q53" s="52">
        <v>916</v>
      </c>
      <c r="R53" s="52">
        <v>1182</v>
      </c>
      <c r="S53" s="52">
        <v>1076</v>
      </c>
      <c r="T53" s="52">
        <v>1283</v>
      </c>
      <c r="U53" s="52">
        <v>2100</v>
      </c>
      <c r="V53" s="52">
        <v>1837</v>
      </c>
      <c r="W53" s="52">
        <v>1408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32</v>
      </c>
      <c r="D55" s="52">
        <v>36</v>
      </c>
      <c r="E55" s="52">
        <v>48</v>
      </c>
      <c r="F55" s="52">
        <v>62</v>
      </c>
      <c r="G55" s="52">
        <v>63</v>
      </c>
      <c r="H55" s="52">
        <v>76</v>
      </c>
      <c r="I55" s="52">
        <v>53</v>
      </c>
      <c r="J55" s="52">
        <v>56</v>
      </c>
      <c r="K55" s="52">
        <v>49</v>
      </c>
      <c r="L55" s="52">
        <v>46</v>
      </c>
      <c r="M55" s="52">
        <v>48</v>
      </c>
      <c r="N55" s="52">
        <v>45</v>
      </c>
      <c r="O55" s="52">
        <v>47</v>
      </c>
      <c r="P55" s="52">
        <v>107</v>
      </c>
      <c r="Q55" s="52">
        <v>74</v>
      </c>
      <c r="R55" s="52">
        <v>76</v>
      </c>
      <c r="S55" s="52">
        <v>77</v>
      </c>
      <c r="T55" s="52">
        <v>73</v>
      </c>
      <c r="U55" s="52">
        <v>109</v>
      </c>
      <c r="V55" s="52">
        <v>90</v>
      </c>
      <c r="W55" s="52">
        <v>75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324</v>
      </c>
      <c r="D58" s="52">
        <v>413</v>
      </c>
      <c r="E58" s="52">
        <v>841</v>
      </c>
      <c r="F58" s="52">
        <v>1177</v>
      </c>
      <c r="G58" s="52">
        <v>1327</v>
      </c>
      <c r="H58" s="52">
        <v>1240</v>
      </c>
      <c r="I58" s="52">
        <v>957</v>
      </c>
      <c r="J58" s="52">
        <v>1028</v>
      </c>
      <c r="K58" s="52">
        <v>641</v>
      </c>
      <c r="L58" s="52">
        <v>842</v>
      </c>
      <c r="M58" s="52">
        <v>803</v>
      </c>
      <c r="N58" s="52">
        <v>803</v>
      </c>
      <c r="O58" s="52">
        <v>676</v>
      </c>
      <c r="P58" s="52">
        <v>1063</v>
      </c>
      <c r="Q58" s="52">
        <v>833</v>
      </c>
      <c r="R58" s="52">
        <v>1099</v>
      </c>
      <c r="S58" s="52">
        <v>1022</v>
      </c>
      <c r="T58" s="52">
        <v>1284</v>
      </c>
      <c r="U58" s="52">
        <v>2071</v>
      </c>
      <c r="V58" s="52">
        <v>1797</v>
      </c>
      <c r="W58" s="52">
        <v>1339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93</v>
      </c>
      <c r="D59" s="36">
        <v>66</v>
      </c>
      <c r="E59" s="36">
        <v>80</v>
      </c>
      <c r="F59" s="36">
        <v>100</v>
      </c>
      <c r="G59" s="36">
        <v>126</v>
      </c>
      <c r="H59" s="36">
        <v>168</v>
      </c>
      <c r="I59" s="36">
        <v>196</v>
      </c>
      <c r="J59" s="36">
        <v>191</v>
      </c>
      <c r="K59" s="36">
        <v>193</v>
      </c>
      <c r="L59" s="36">
        <v>21</v>
      </c>
      <c r="M59" s="36">
        <v>45</v>
      </c>
      <c r="N59" s="36">
        <v>8</v>
      </c>
      <c r="O59" s="36">
        <v>71</v>
      </c>
      <c r="P59" s="36">
        <v>201</v>
      </c>
      <c r="Q59" s="36">
        <v>157</v>
      </c>
      <c r="R59" s="36">
        <v>159</v>
      </c>
      <c r="S59" s="36">
        <v>131</v>
      </c>
      <c r="T59" s="36">
        <v>72</v>
      </c>
      <c r="U59" s="36">
        <v>138</v>
      </c>
      <c r="V59" s="36">
        <v>130</v>
      </c>
      <c r="W59" s="36">
        <v>144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713</v>
      </c>
      <c r="D63" s="52">
        <v>821</v>
      </c>
      <c r="E63" s="52">
        <v>1540</v>
      </c>
      <c r="F63" s="52">
        <v>2139</v>
      </c>
      <c r="G63" s="52">
        <v>2961</v>
      </c>
      <c r="H63" s="52">
        <v>2303</v>
      </c>
      <c r="I63" s="52">
        <v>2004</v>
      </c>
      <c r="J63" s="52">
        <v>1744</v>
      </c>
      <c r="K63" s="52">
        <v>2101</v>
      </c>
      <c r="L63" s="52">
        <v>2254</v>
      </c>
      <c r="M63" s="52">
        <v>2461</v>
      </c>
      <c r="N63" s="52">
        <v>2667</v>
      </c>
      <c r="O63" s="52">
        <v>2244</v>
      </c>
      <c r="P63" s="52">
        <v>1156</v>
      </c>
      <c r="Q63" s="52">
        <v>1345</v>
      </c>
      <c r="R63" s="52">
        <v>1942</v>
      </c>
      <c r="S63" s="52">
        <v>1613</v>
      </c>
      <c r="T63" s="52">
        <v>2398</v>
      </c>
      <c r="U63" s="52">
        <v>2684</v>
      </c>
      <c r="V63" s="52">
        <v>3055</v>
      </c>
      <c r="W63" s="52">
        <v>3111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</v>
      </c>
      <c r="D65" s="52">
        <v>2</v>
      </c>
      <c r="E65" s="52">
        <v>2</v>
      </c>
      <c r="F65" s="52">
        <v>5</v>
      </c>
      <c r="G65" s="52">
        <v>16</v>
      </c>
      <c r="H65" s="52">
        <v>9</v>
      </c>
      <c r="I65" s="52">
        <v>19</v>
      </c>
      <c r="J65" s="52">
        <v>12</v>
      </c>
      <c r="K65" s="52">
        <v>10</v>
      </c>
      <c r="L65" s="52">
        <v>12</v>
      </c>
      <c r="M65" s="52">
        <v>14</v>
      </c>
      <c r="N65" s="52">
        <v>24</v>
      </c>
      <c r="O65" s="52">
        <v>28</v>
      </c>
      <c r="P65" s="52">
        <v>29</v>
      </c>
      <c r="Q65" s="52">
        <v>36</v>
      </c>
      <c r="R65" s="52">
        <v>36</v>
      </c>
      <c r="S65" s="52">
        <v>35</v>
      </c>
      <c r="T65" s="52">
        <v>29</v>
      </c>
      <c r="U65" s="52">
        <v>35</v>
      </c>
      <c r="V65" s="52">
        <v>63</v>
      </c>
      <c r="W65" s="52">
        <v>68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713</v>
      </c>
      <c r="D67" s="52">
        <f t="shared" si="0"/>
        <v>816</v>
      </c>
      <c r="E67" s="52">
        <f t="shared" si="0"/>
        <v>1515</v>
      </c>
      <c r="F67" s="52">
        <f t="shared" si="0"/>
        <v>2097</v>
      </c>
      <c r="G67" s="52">
        <f t="shared" si="0"/>
        <v>2901</v>
      </c>
      <c r="H67" s="52">
        <f t="shared" si="0"/>
        <v>2257</v>
      </c>
      <c r="I67" s="52">
        <f t="shared" si="0"/>
        <v>1950</v>
      </c>
      <c r="J67" s="52">
        <f t="shared" si="0"/>
        <v>1733</v>
      </c>
      <c r="K67" s="52">
        <f t="shared" si="0"/>
        <v>2082</v>
      </c>
      <c r="L67" s="52">
        <f t="shared" si="0"/>
        <v>2253</v>
      </c>
      <c r="M67" s="52">
        <f t="shared" si="0"/>
        <v>2464</v>
      </c>
      <c r="N67" s="52">
        <f t="shared" si="0"/>
        <v>2671</v>
      </c>
      <c r="O67" s="52">
        <f t="shared" si="0"/>
        <v>2255</v>
      </c>
      <c r="P67" s="52">
        <f t="shared" si="0"/>
        <v>1208</v>
      </c>
      <c r="Q67" s="52">
        <f t="shared" si="0"/>
        <v>1381</v>
      </c>
      <c r="R67" s="52">
        <f t="shared" ref="R67:V67" si="1">R39-R53</f>
        <v>1965</v>
      </c>
      <c r="S67" s="52">
        <f t="shared" si="1"/>
        <v>1663</v>
      </c>
      <c r="T67" s="52">
        <f t="shared" si="1"/>
        <v>2425</v>
      </c>
      <c r="U67" s="52">
        <f t="shared" si="1"/>
        <v>2718</v>
      </c>
      <c r="V67" s="52">
        <f t="shared" si="1"/>
        <v>3081</v>
      </c>
      <c r="W67" s="52">
        <f t="shared" ref="W67" si="2">W39-W53</f>
        <v>3131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55</v>
      </c>
      <c r="D69" s="52">
        <f t="shared" si="6"/>
        <v>62</v>
      </c>
      <c r="E69" s="52">
        <f t="shared" si="6"/>
        <v>81</v>
      </c>
      <c r="F69" s="52">
        <f t="shared" si="6"/>
        <v>103</v>
      </c>
      <c r="G69" s="52">
        <f t="shared" si="6"/>
        <v>127</v>
      </c>
      <c r="H69" s="52">
        <f t="shared" si="6"/>
        <v>125</v>
      </c>
      <c r="I69" s="52">
        <f t="shared" si="6"/>
        <v>91</v>
      </c>
      <c r="J69" s="52">
        <f t="shared" si="6"/>
        <v>80</v>
      </c>
      <c r="K69" s="52">
        <f t="shared" si="6"/>
        <v>123</v>
      </c>
      <c r="L69" s="52">
        <f t="shared" si="6"/>
        <v>119</v>
      </c>
      <c r="M69" s="52">
        <f t="shared" si="6"/>
        <v>139</v>
      </c>
      <c r="N69" s="52">
        <f t="shared" si="6"/>
        <v>146</v>
      </c>
      <c r="O69" s="52">
        <f t="shared" si="6"/>
        <v>141</v>
      </c>
      <c r="P69" s="52">
        <f t="shared" si="6"/>
        <v>97</v>
      </c>
      <c r="Q69" s="52">
        <f t="shared" si="6"/>
        <v>99</v>
      </c>
      <c r="R69" s="52">
        <f t="shared" ref="R69:V69" si="7">R41-R55</f>
        <v>117</v>
      </c>
      <c r="S69" s="52">
        <f t="shared" si="7"/>
        <v>108</v>
      </c>
      <c r="T69" s="52">
        <f t="shared" si="7"/>
        <v>129</v>
      </c>
      <c r="U69" s="52">
        <f t="shared" si="7"/>
        <v>132</v>
      </c>
      <c r="V69" s="52">
        <f t="shared" si="7"/>
        <v>143</v>
      </c>
      <c r="W69" s="52">
        <f t="shared" ref="W69" si="8">W41-W55</f>
        <v>155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2330</v>
      </c>
      <c r="D72" s="52">
        <v>2487</v>
      </c>
      <c r="E72" s="52">
        <v>3224</v>
      </c>
      <c r="F72" s="52">
        <v>3898</v>
      </c>
      <c r="G72" s="52">
        <v>4848</v>
      </c>
      <c r="H72" s="52">
        <v>4567</v>
      </c>
      <c r="I72" s="52">
        <v>2702</v>
      </c>
      <c r="J72" s="52">
        <v>2565</v>
      </c>
      <c r="K72" s="52">
        <v>3322</v>
      </c>
      <c r="L72" s="52">
        <v>4744</v>
      </c>
      <c r="M72" s="52">
        <v>5328</v>
      </c>
      <c r="N72" s="52">
        <v>5745</v>
      </c>
      <c r="O72" s="52">
        <v>5162</v>
      </c>
      <c r="P72" s="52">
        <v>3794</v>
      </c>
      <c r="Q72" s="52">
        <v>3863</v>
      </c>
      <c r="R72" s="52">
        <v>4539</v>
      </c>
      <c r="S72" s="52">
        <v>4439</v>
      </c>
      <c r="T72" s="52">
        <v>5414</v>
      </c>
      <c r="U72" s="52">
        <v>5628</v>
      </c>
      <c r="V72" s="52">
        <v>5756</v>
      </c>
      <c r="W72" s="52">
        <v>5503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158</v>
      </c>
      <c r="D73" s="36">
        <v>113</v>
      </c>
      <c r="E73" s="36">
        <v>134</v>
      </c>
      <c r="F73" s="36">
        <v>167</v>
      </c>
      <c r="G73" s="36">
        <v>257</v>
      </c>
      <c r="H73" s="36">
        <v>275</v>
      </c>
      <c r="I73" s="36">
        <v>350</v>
      </c>
      <c r="J73" s="36">
        <v>308</v>
      </c>
      <c r="K73" s="36">
        <v>613</v>
      </c>
      <c r="L73" s="36">
        <v>72</v>
      </c>
      <c r="M73" s="36">
        <v>167</v>
      </c>
      <c r="N73" s="36">
        <v>33</v>
      </c>
      <c r="O73" s="36">
        <v>310</v>
      </c>
      <c r="P73" s="36">
        <v>386</v>
      </c>
      <c r="Q73" s="36">
        <v>402</v>
      </c>
      <c r="R73" s="36">
        <v>367</v>
      </c>
      <c r="S73" s="36">
        <v>300</v>
      </c>
      <c r="T73" s="36">
        <v>172</v>
      </c>
      <c r="U73" s="36">
        <v>213</v>
      </c>
      <c r="V73" s="36">
        <v>261</v>
      </c>
      <c r="W73" s="36">
        <v>383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653</v>
      </c>
      <c r="I79" s="52">
        <f>RES_hhdet_numvin!I64</f>
        <v>1043</v>
      </c>
      <c r="J79" s="52">
        <f>RES_hhdet_numvin!J64</f>
        <v>1372</v>
      </c>
      <c r="K79" s="52">
        <f>RES_hhdet_numvin!K64</f>
        <v>1695</v>
      </c>
      <c r="L79" s="52">
        <f>RES_hhdet_numvin!L64</f>
        <v>2104</v>
      </c>
      <c r="M79" s="52">
        <f>RES_hhdet_numvin!M64</f>
        <v>2503</v>
      </c>
      <c r="N79" s="52">
        <f>RES_hhdet_numvin!N64</f>
        <v>2861</v>
      </c>
      <c r="O79" s="52">
        <f>RES_hhdet_numvin!O64</f>
        <v>2617</v>
      </c>
      <c r="P79" s="52">
        <f>RES_hhdet_numvin!P64</f>
        <v>2219</v>
      </c>
      <c r="Q79" s="52">
        <f>RES_hhdet_numvin!Q64</f>
        <v>2212</v>
      </c>
      <c r="R79" s="52">
        <f>RES_hhdet_numvin!R64</f>
        <v>3103</v>
      </c>
      <c r="S79" s="52">
        <f>RES_hhdet_numvin!S64</f>
        <v>2724</v>
      </c>
      <c r="T79" s="52">
        <f>RES_hhdet_numvin!T64</f>
        <v>3730</v>
      </c>
      <c r="U79" s="52">
        <f>RES_hhdet_numvin!U64</f>
        <v>4886</v>
      </c>
      <c r="V79" s="52">
        <f>RES_hhdet_numvin!V64</f>
        <v>4982</v>
      </c>
      <c r="W79" s="52">
        <f>RES_hhdet_numvin!W64</f>
        <v>4594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20</v>
      </c>
      <c r="Q82" s="138">
        <f>RES_hhdet_numvin!Q67</f>
        <v>29</v>
      </c>
      <c r="R82" s="138">
        <f>RES_hhdet_numvin!R67</f>
        <v>39</v>
      </c>
      <c r="S82" s="138">
        <f>RES_hhdet_numvin!S67</f>
        <v>44</v>
      </c>
      <c r="T82" s="138">
        <f>RES_hhdet_numvin!T67</f>
        <v>44</v>
      </c>
      <c r="U82" s="138">
        <f>RES_hhdet_numvin!U67</f>
        <v>63</v>
      </c>
      <c r="V82" s="138">
        <f>RES_hhdet_numvin!V67</f>
        <v>107</v>
      </c>
      <c r="W82" s="138">
        <f>RES_hhdet_numvin!W67</f>
        <v>94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529</v>
      </c>
      <c r="I84" s="138">
        <f>RES_hhdet_numvin!I69</f>
        <v>936</v>
      </c>
      <c r="J84" s="138">
        <f>RES_hhdet_numvin!J69</f>
        <v>1266</v>
      </c>
      <c r="K84" s="138">
        <f>RES_hhdet_numvin!K69</f>
        <v>1558</v>
      </c>
      <c r="L84" s="138">
        <f>RES_hhdet_numvin!L69</f>
        <v>1973</v>
      </c>
      <c r="M84" s="138">
        <f>RES_hhdet_numvin!M69</f>
        <v>2368</v>
      </c>
      <c r="N84" s="138">
        <f>RES_hhdet_numvin!N69</f>
        <v>2738</v>
      </c>
      <c r="O84" s="138">
        <f>RES_hhdet_numvin!O69</f>
        <v>2531</v>
      </c>
      <c r="P84" s="138">
        <f>RES_hhdet_numvin!P69</f>
        <v>2156</v>
      </c>
      <c r="Q84" s="138">
        <f>RES_hhdet_numvin!Q69</f>
        <v>2173</v>
      </c>
      <c r="R84" s="138">
        <f>RES_hhdet_numvin!R69</f>
        <v>3050</v>
      </c>
      <c r="S84" s="138">
        <f>RES_hhdet_numvin!S69</f>
        <v>2698</v>
      </c>
      <c r="T84" s="138">
        <f>RES_hhdet_numvin!T69</f>
        <v>3685</v>
      </c>
      <c r="U84" s="138">
        <f>RES_hhdet_numvin!U69</f>
        <v>4811</v>
      </c>
      <c r="V84" s="138">
        <f>RES_hhdet_numvin!V69</f>
        <v>4917</v>
      </c>
      <c r="W84" s="138">
        <f>RES_hhdet_numvin!W69</f>
        <v>4539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65</v>
      </c>
      <c r="Q88" s="138">
        <f>RES_hhdet_numvin!Q73</f>
        <v>101</v>
      </c>
      <c r="R88" s="138">
        <f>RES_hhdet_numvin!R73</f>
        <v>147</v>
      </c>
      <c r="S88" s="138">
        <f>RES_hhdet_numvin!S73</f>
        <v>164</v>
      </c>
      <c r="T88" s="138">
        <f>RES_hhdet_numvin!T73</f>
        <v>192</v>
      </c>
      <c r="U88" s="138">
        <f>RES_hhdet_numvin!U73</f>
        <v>238</v>
      </c>
      <c r="V88" s="138">
        <f>RES_hhdet_numvin!V73</f>
        <v>233</v>
      </c>
      <c r="W88" s="138">
        <f>RES_hhdet_numvin!W73</f>
        <v>230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1573</v>
      </c>
      <c r="Q93" s="138">
        <f>RES_hhdet_numvin!Q78</f>
        <v>2640</v>
      </c>
      <c r="R93" s="138">
        <f>RES_hhdet_numvin!R78</f>
        <v>4090</v>
      </c>
      <c r="S93" s="138">
        <f>RES_hhdet_numvin!S78</f>
        <v>4466</v>
      </c>
      <c r="T93" s="138">
        <f>RES_hhdet_numvin!T78</f>
        <v>6008</v>
      </c>
      <c r="U93" s="138">
        <f>RES_hhdet_numvin!U78</f>
        <v>7371</v>
      </c>
      <c r="V93" s="138">
        <f>RES_hhdet_numvin!V78</f>
        <v>7513</v>
      </c>
      <c r="W93" s="138">
        <f>RES_hhdet_numvin!W78</f>
        <v>6842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193</v>
      </c>
      <c r="Q94" s="39">
        <f>RES_hhdet_numvin!Q79</f>
        <v>326</v>
      </c>
      <c r="R94" s="39">
        <f>RES_hhdet_numvin!R79</f>
        <v>400</v>
      </c>
      <c r="S94" s="39">
        <f>RES_hhdet_numvin!S79</f>
        <v>380</v>
      </c>
      <c r="T94" s="39">
        <f>RES_hhdet_numvin!T79</f>
        <v>233</v>
      </c>
      <c r="U94" s="39">
        <f>RES_hhdet_numvin!U79</f>
        <v>346</v>
      </c>
      <c r="V94" s="39">
        <f>RES_hhdet_numvin!V79</f>
        <v>390</v>
      </c>
      <c r="W94" s="39">
        <f>RES_hhdet_numvin!W79</f>
        <v>527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42.600655941998433</v>
      </c>
      <c r="C98" s="117">
        <f t="shared" si="12"/>
        <v>42.312373132766041</v>
      </c>
      <c r="D98" s="117">
        <f t="shared" si="12"/>
        <v>37.440424721609894</v>
      </c>
      <c r="E98" s="117">
        <f t="shared" si="12"/>
        <v>37.925211305716125</v>
      </c>
      <c r="F98" s="117">
        <f t="shared" si="12"/>
        <v>39.186526937581014</v>
      </c>
      <c r="G98" s="117">
        <f t="shared" si="12"/>
        <v>45.636886547875122</v>
      </c>
      <c r="H98" s="117">
        <f t="shared" si="12"/>
        <v>46.355992901697263</v>
      </c>
      <c r="I98" s="117">
        <f t="shared" si="12"/>
        <v>49.614815404643181</v>
      </c>
      <c r="J98" s="117">
        <f t="shared" si="12"/>
        <v>49.93692735240824</v>
      </c>
      <c r="K98" s="117">
        <f t="shared" si="12"/>
        <v>51.486028580090981</v>
      </c>
      <c r="L98" s="117">
        <f t="shared" si="12"/>
        <v>55.776827002411736</v>
      </c>
      <c r="M98" s="117">
        <f t="shared" si="12"/>
        <v>52.493453238760424</v>
      </c>
      <c r="N98" s="117">
        <f t="shared" si="12"/>
        <v>56.19796052823569</v>
      </c>
      <c r="O98" s="117">
        <f t="shared" si="12"/>
        <v>53.115881535764267</v>
      </c>
      <c r="P98" s="117">
        <f t="shared" si="12"/>
        <v>53.041309627986529</v>
      </c>
      <c r="Q98" s="117">
        <f t="shared" si="12"/>
        <v>50.119239182504998</v>
      </c>
      <c r="R98" s="117">
        <f t="shared" ref="R98:V98" si="13">R99+R102+R104+R113</f>
        <v>58.804694142562617</v>
      </c>
      <c r="S98" s="117">
        <f t="shared" si="13"/>
        <v>54.710405621938577</v>
      </c>
      <c r="T98" s="117">
        <f t="shared" si="13"/>
        <v>55.89312912838772</v>
      </c>
      <c r="U98" s="117">
        <f t="shared" si="13"/>
        <v>58.758810298423022</v>
      </c>
      <c r="V98" s="117">
        <f t="shared" si="13"/>
        <v>57.168216227683615</v>
      </c>
      <c r="W98" s="117">
        <f t="shared" ref="W98" si="14">W99+W102+W104+W113</f>
        <v>61.407079268557311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35.717522162833596</v>
      </c>
      <c r="C99" s="122">
        <f t="shared" si="15"/>
        <v>35.387774546907757</v>
      </c>
      <c r="D99" s="122">
        <f t="shared" si="15"/>
        <v>31.373395953611642</v>
      </c>
      <c r="E99" s="122">
        <f t="shared" si="15"/>
        <v>31.865154319873525</v>
      </c>
      <c r="F99" s="122">
        <f t="shared" si="15"/>
        <v>32.756662098452999</v>
      </c>
      <c r="G99" s="122">
        <f t="shared" si="15"/>
        <v>38.06096368852392</v>
      </c>
      <c r="H99" s="122">
        <f t="shared" si="15"/>
        <v>38.274289215695546</v>
      </c>
      <c r="I99" s="122">
        <f t="shared" si="15"/>
        <v>42.363352267115296</v>
      </c>
      <c r="J99" s="122">
        <f t="shared" si="15"/>
        <v>42.625846119294138</v>
      </c>
      <c r="K99" s="122">
        <f t="shared" si="15"/>
        <v>44.665662393588278</v>
      </c>
      <c r="L99" s="122">
        <f t="shared" si="15"/>
        <v>48.16539540228635</v>
      </c>
      <c r="M99" s="122">
        <f t="shared" si="15"/>
        <v>45.19536174853021</v>
      </c>
      <c r="N99" s="122">
        <f t="shared" si="15"/>
        <v>48.438554455592119</v>
      </c>
      <c r="O99" s="122">
        <f t="shared" si="15"/>
        <v>45.781799759763246</v>
      </c>
      <c r="P99" s="122">
        <f t="shared" si="15"/>
        <v>45.711222496489484</v>
      </c>
      <c r="Q99" s="122">
        <f t="shared" si="15"/>
        <v>42.980863822597748</v>
      </c>
      <c r="R99" s="122">
        <f t="shared" ref="R99:V99" si="16">SUM(R100:R101)</f>
        <v>50.289628092908785</v>
      </c>
      <c r="S99" s="122">
        <f t="shared" si="16"/>
        <v>46.782547718916824</v>
      </c>
      <c r="T99" s="122">
        <f t="shared" si="16"/>
        <v>48.12427171699705</v>
      </c>
      <c r="U99" s="122">
        <f t="shared" si="16"/>
        <v>50.160754268992278</v>
      </c>
      <c r="V99" s="122">
        <f t="shared" si="16"/>
        <v>49.016245403958308</v>
      </c>
      <c r="W99" s="122">
        <f t="shared" ref="W99" si="17">SUM(W100:W101)</f>
        <v>52.492614393408608</v>
      </c>
      <c r="DA99" s="130" t="s">
        <v>1628</v>
      </c>
    </row>
    <row r="100" spans="1:105" ht="12" customHeight="1" x14ac:dyDescent="0.25">
      <c r="A100" s="97" t="s">
        <v>217</v>
      </c>
      <c r="B100" s="98">
        <v>35.313363679719117</v>
      </c>
      <c r="C100" s="98">
        <v>34.992432986666827</v>
      </c>
      <c r="D100" s="98">
        <v>31.026684657051092</v>
      </c>
      <c r="E100" s="98">
        <v>31.513154488316495</v>
      </c>
      <c r="F100" s="98">
        <v>32.390751245833947</v>
      </c>
      <c r="G100" s="98">
        <v>37.632418186040262</v>
      </c>
      <c r="H100" s="98">
        <v>37.838504196479846</v>
      </c>
      <c r="I100" s="98">
        <v>41.879919825575428</v>
      </c>
      <c r="J100" s="98">
        <v>42.138315629936784</v>
      </c>
      <c r="K100" s="98">
        <v>44.15417483236444</v>
      </c>
      <c r="L100" s="98">
        <v>47.601289676553165</v>
      </c>
      <c r="M100" s="98">
        <v>44.659669757495664</v>
      </c>
      <c r="N100" s="98">
        <v>47.854314871896733</v>
      </c>
      <c r="O100" s="98">
        <v>45.221167080029446</v>
      </c>
      <c r="P100" s="98">
        <v>45.149357621932197</v>
      </c>
      <c r="Q100" s="98">
        <v>42.449312805511894</v>
      </c>
      <c r="R100" s="98">
        <v>49.662987869173151</v>
      </c>
      <c r="S100" s="98">
        <v>46.193730176096452</v>
      </c>
      <c r="T100" s="98">
        <v>47.50958051488815</v>
      </c>
      <c r="U100" s="98">
        <v>49.507333900798415</v>
      </c>
      <c r="V100" s="98">
        <v>48.363823626405328</v>
      </c>
      <c r="W100" s="98">
        <v>51.782508128796991</v>
      </c>
      <c r="DA100" s="63" t="s">
        <v>1629</v>
      </c>
    </row>
    <row r="101" spans="1:105" ht="12" customHeight="1" x14ac:dyDescent="0.25">
      <c r="A101" s="97" t="s">
        <v>53</v>
      </c>
      <c r="B101" s="98">
        <v>0.40415848311447716</v>
      </c>
      <c r="C101" s="98">
        <v>0.39534156024092937</v>
      </c>
      <c r="D101" s="98">
        <v>0.34671129656055055</v>
      </c>
      <c r="E101" s="98">
        <v>0.35199983155702919</v>
      </c>
      <c r="F101" s="98">
        <v>0.36591085261905526</v>
      </c>
      <c r="G101" s="98">
        <v>0.42854550248365963</v>
      </c>
      <c r="H101" s="98">
        <v>0.43578501921570145</v>
      </c>
      <c r="I101" s="98">
        <v>0.48343244153986664</v>
      </c>
      <c r="J101" s="98">
        <v>0.48753048935735577</v>
      </c>
      <c r="K101" s="98">
        <v>0.5114875612238361</v>
      </c>
      <c r="L101" s="98">
        <v>0.56410572573318196</v>
      </c>
      <c r="M101" s="98">
        <v>0.53569199103454623</v>
      </c>
      <c r="N101" s="98">
        <v>0.58423958369538398</v>
      </c>
      <c r="O101" s="98">
        <v>0.56063267973379838</v>
      </c>
      <c r="P101" s="98">
        <v>0.56186487455728862</v>
      </c>
      <c r="Q101" s="98">
        <v>0.53155101708585506</v>
      </c>
      <c r="R101" s="98">
        <v>0.62664022373563177</v>
      </c>
      <c r="S101" s="98">
        <v>0.58881754282037357</v>
      </c>
      <c r="T101" s="98">
        <v>0.61469120210889805</v>
      </c>
      <c r="U101" s="98">
        <v>0.65342036819386562</v>
      </c>
      <c r="V101" s="98">
        <v>0.65242177755298159</v>
      </c>
      <c r="W101" s="98">
        <v>0.71010626461161719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3.9523890844435567E-5</v>
      </c>
      <c r="C102" s="122">
        <f t="shared" si="18"/>
        <v>5.2450846119264436E-5</v>
      </c>
      <c r="D102" s="122">
        <f t="shared" si="18"/>
        <v>6.494500906764538E-5</v>
      </c>
      <c r="E102" s="122">
        <f t="shared" si="18"/>
        <v>8.0363436631626366E-5</v>
      </c>
      <c r="F102" s="122">
        <f t="shared" si="18"/>
        <v>1.3219104576301955E-4</v>
      </c>
      <c r="G102" s="122">
        <f t="shared" si="18"/>
        <v>2.5115482576096862E-4</v>
      </c>
      <c r="H102" s="122">
        <f t="shared" si="18"/>
        <v>3.3509175477911641E-4</v>
      </c>
      <c r="I102" s="122">
        <f t="shared" si="18"/>
        <v>4.4207512206067168E-4</v>
      </c>
      <c r="J102" s="122">
        <f t="shared" si="18"/>
        <v>5.1097074403476698E-4</v>
      </c>
      <c r="K102" s="122">
        <f t="shared" si="18"/>
        <v>5.5660395992311866E-4</v>
      </c>
      <c r="L102" s="122">
        <f t="shared" si="18"/>
        <v>1.1646765883899022E-3</v>
      </c>
      <c r="M102" s="122">
        <f t="shared" si="18"/>
        <v>7.9152938129974917E-4</v>
      </c>
      <c r="N102" s="122">
        <f t="shared" si="18"/>
        <v>6.8240737306344754E-4</v>
      </c>
      <c r="O102" s="122">
        <f t="shared" si="18"/>
        <v>6.9858478971916846E-4</v>
      </c>
      <c r="P102" s="122">
        <f t="shared" si="18"/>
        <v>9.0822664094214499E-4</v>
      </c>
      <c r="Q102" s="122">
        <f t="shared" si="18"/>
        <v>8.8503468929168258E-4</v>
      </c>
      <c r="R102" s="122">
        <f t="shared" si="18"/>
        <v>1.0612143400865414E-3</v>
      </c>
      <c r="S102" s="122">
        <f t="shared" si="18"/>
        <v>1.1450134855853921E-3</v>
      </c>
      <c r="T102" s="122">
        <f t="shared" si="18"/>
        <v>1.661652104718658E-3</v>
      </c>
      <c r="U102" s="122">
        <f t="shared" si="18"/>
        <v>1.2179919667613726E-3</v>
      </c>
      <c r="V102" s="122">
        <f t="shared" si="18"/>
        <v>1.4657407904198746E-3</v>
      </c>
      <c r="W102" s="122">
        <f t="shared" si="18"/>
        <v>2.4922440482840293E-3</v>
      </c>
      <c r="DA102" s="130" t="s">
        <v>1631</v>
      </c>
    </row>
    <row r="103" spans="1:105" ht="12" customHeight="1" x14ac:dyDescent="0.25">
      <c r="A103" s="97" t="s">
        <v>53</v>
      </c>
      <c r="B103" s="98">
        <v>3.9523890844435567E-5</v>
      </c>
      <c r="C103" s="98">
        <v>5.2450846119264436E-5</v>
      </c>
      <c r="D103" s="98">
        <v>6.494500906764538E-5</v>
      </c>
      <c r="E103" s="98">
        <v>8.0363436631626366E-5</v>
      </c>
      <c r="F103" s="98">
        <v>1.3219104576301955E-4</v>
      </c>
      <c r="G103" s="98">
        <v>2.5115482576096862E-4</v>
      </c>
      <c r="H103" s="98">
        <v>3.3509175477911641E-4</v>
      </c>
      <c r="I103" s="98">
        <v>4.4207512206067168E-4</v>
      </c>
      <c r="J103" s="98">
        <v>5.1097074403476698E-4</v>
      </c>
      <c r="K103" s="98">
        <v>5.5660395992311866E-4</v>
      </c>
      <c r="L103" s="98">
        <v>1.1646765883899022E-3</v>
      </c>
      <c r="M103" s="98">
        <v>7.9152938129974917E-4</v>
      </c>
      <c r="N103" s="98">
        <v>6.8240737306344754E-4</v>
      </c>
      <c r="O103" s="98">
        <v>6.9858478971916846E-4</v>
      </c>
      <c r="P103" s="98">
        <v>9.0822664094214499E-4</v>
      </c>
      <c r="Q103" s="98">
        <v>8.8503468929168258E-4</v>
      </c>
      <c r="R103" s="98">
        <v>1.0612143400865414E-3</v>
      </c>
      <c r="S103" s="98">
        <v>1.1450134855853921E-3</v>
      </c>
      <c r="T103" s="98">
        <v>1.661652104718658E-3</v>
      </c>
      <c r="U103" s="98">
        <v>1.2179919667613726E-3</v>
      </c>
      <c r="V103" s="98">
        <v>1.4657407904198746E-3</v>
      </c>
      <c r="W103" s="98">
        <v>2.4922440482840293E-3</v>
      </c>
      <c r="DA103" s="63" t="s">
        <v>1632</v>
      </c>
    </row>
    <row r="104" spans="1:105" ht="12" customHeight="1" x14ac:dyDescent="0.25">
      <c r="A104" s="121" t="s">
        <v>55</v>
      </c>
      <c r="B104" s="122">
        <v>4.2855338617198235</v>
      </c>
      <c r="C104" s="122">
        <v>4.3102217983005291</v>
      </c>
      <c r="D104" s="122">
        <v>4.0009869775213236</v>
      </c>
      <c r="E104" s="122">
        <v>3.9266831622696001</v>
      </c>
      <c r="F104" s="122">
        <v>4.1568425676980478</v>
      </c>
      <c r="G104" s="122">
        <v>5.0948007107103566</v>
      </c>
      <c r="H104" s="122">
        <v>5.3607755730393043</v>
      </c>
      <c r="I104" s="122">
        <v>4.7792268057681113</v>
      </c>
      <c r="J104" s="122">
        <v>4.7794758428754145</v>
      </c>
      <c r="K104" s="122">
        <v>4.6562640650661837</v>
      </c>
      <c r="L104" s="122">
        <v>4.970138729009606</v>
      </c>
      <c r="M104" s="122">
        <v>4.7572327110844688</v>
      </c>
      <c r="N104" s="122">
        <v>5.1170731628980386</v>
      </c>
      <c r="O104" s="122">
        <v>4.8385963724821295</v>
      </c>
      <c r="P104" s="122">
        <v>4.7814244801885968</v>
      </c>
      <c r="Q104" s="122">
        <v>4.5373569551090318</v>
      </c>
      <c r="R104" s="122">
        <v>5.2988847904329175</v>
      </c>
      <c r="S104" s="122">
        <v>4.9251963593285328</v>
      </c>
      <c r="T104" s="122">
        <v>4.8612904308242255</v>
      </c>
      <c r="U104" s="122">
        <v>5.2306362650126346</v>
      </c>
      <c r="V104" s="122">
        <v>5.0406499506837772</v>
      </c>
      <c r="W104" s="122">
        <v>5.3972161202475979</v>
      </c>
      <c r="DA104" s="130" t="s">
        <v>1633</v>
      </c>
    </row>
    <row r="105" spans="1:105" ht="12" customHeight="1" x14ac:dyDescent="0.25">
      <c r="A105" s="97" t="s">
        <v>134</v>
      </c>
      <c r="B105" s="98">
        <v>4.1755048318046084</v>
      </c>
      <c r="C105" s="98">
        <v>4.1978923078997141</v>
      </c>
      <c r="D105" s="98">
        <v>3.893471862725967</v>
      </c>
      <c r="E105" s="98">
        <v>3.8186853652772146</v>
      </c>
      <c r="F105" s="98">
        <v>4.0439120846781247</v>
      </c>
      <c r="G105" s="98">
        <v>4.9743014204959897</v>
      </c>
      <c r="H105" s="98">
        <v>5.2295663230547351</v>
      </c>
      <c r="I105" s="98">
        <v>4.6451821234883148</v>
      </c>
      <c r="J105" s="98">
        <v>4.6406730370045324</v>
      </c>
      <c r="K105" s="98">
        <v>4.5163756296339823</v>
      </c>
      <c r="L105" s="98">
        <v>4.8183075119989152</v>
      </c>
      <c r="M105" s="98">
        <v>4.6143019925346227</v>
      </c>
      <c r="N105" s="98">
        <v>4.9661869809660377</v>
      </c>
      <c r="O105" s="98">
        <v>4.6914208663718471</v>
      </c>
      <c r="P105" s="98">
        <v>4.6426475786951569</v>
      </c>
      <c r="Q105" s="98">
        <v>4.3967935310728921</v>
      </c>
      <c r="R105" s="98">
        <v>5.1430286517783879</v>
      </c>
      <c r="S105" s="98">
        <v>4.7707823216054779</v>
      </c>
      <c r="T105" s="98">
        <v>4.7134109955963694</v>
      </c>
      <c r="U105" s="98">
        <v>5.0684761686566464</v>
      </c>
      <c r="V105" s="98">
        <v>4.885137637325224</v>
      </c>
      <c r="W105" s="98">
        <v>5.225919498771904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0.1100290299152149</v>
      </c>
      <c r="C109" s="101">
        <v>0.11232949040081454</v>
      </c>
      <c r="D109" s="101">
        <v>0.10751511479535689</v>
      </c>
      <c r="E109" s="101">
        <v>0.10799779699238563</v>
      </c>
      <c r="F109" s="101">
        <v>0.11293048301992298</v>
      </c>
      <c r="G109" s="101">
        <v>0.12049929021436717</v>
      </c>
      <c r="H109" s="101">
        <v>0.13120924998456884</v>
      </c>
      <c r="I109" s="101">
        <v>0.13404468227979671</v>
      </c>
      <c r="J109" s="101">
        <v>0.13880280587088228</v>
      </c>
      <c r="K109" s="101">
        <v>0.13988843543220145</v>
      </c>
      <c r="L109" s="101">
        <v>0.15183121701069074</v>
      </c>
      <c r="M109" s="101">
        <v>0.14293071854984585</v>
      </c>
      <c r="N109" s="101">
        <v>0.15088618193200065</v>
      </c>
      <c r="O109" s="101">
        <v>0.14717550611028282</v>
      </c>
      <c r="P109" s="101">
        <v>0.13877690149344016</v>
      </c>
      <c r="Q109" s="101">
        <v>0.14056342403613992</v>
      </c>
      <c r="R109" s="101">
        <v>0.15585613865452935</v>
      </c>
      <c r="S109" s="101">
        <v>0.15441403772305495</v>
      </c>
      <c r="T109" s="101">
        <v>0.14787943522785602</v>
      </c>
      <c r="U109" s="101">
        <v>0.16216009635598783</v>
      </c>
      <c r="V109" s="101">
        <v>0.15551231335855345</v>
      </c>
      <c r="W109" s="101">
        <v>0.17129662147569413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2.5975603935541671</v>
      </c>
      <c r="C113" s="122">
        <v>2.6143243367116349</v>
      </c>
      <c r="D113" s="122">
        <v>2.0659768454678553</v>
      </c>
      <c r="E113" s="122">
        <v>2.13329346013637</v>
      </c>
      <c r="F113" s="122">
        <v>2.2728900803842027</v>
      </c>
      <c r="G113" s="122">
        <v>2.4808709938150821</v>
      </c>
      <c r="H113" s="122">
        <v>2.7205930212076317</v>
      </c>
      <c r="I113" s="122">
        <v>2.4717942566377116</v>
      </c>
      <c r="J113" s="122">
        <v>2.531094419494647</v>
      </c>
      <c r="K113" s="122">
        <v>2.1635455174766021</v>
      </c>
      <c r="L113" s="122">
        <v>2.6401281945273936</v>
      </c>
      <c r="M113" s="122">
        <v>2.540067249764439</v>
      </c>
      <c r="N113" s="122">
        <v>2.6416505023724732</v>
      </c>
      <c r="O113" s="122">
        <v>2.4947868187291773</v>
      </c>
      <c r="P113" s="122">
        <v>2.5477544246675041</v>
      </c>
      <c r="Q113" s="122">
        <v>2.6001333701089289</v>
      </c>
      <c r="R113" s="122">
        <v>3.2151200448808313</v>
      </c>
      <c r="S113" s="122">
        <v>3.0015165302076388</v>
      </c>
      <c r="T113" s="122">
        <v>2.9059053284617273</v>
      </c>
      <c r="U113" s="122">
        <v>3.3662017724513493</v>
      </c>
      <c r="V113" s="122">
        <v>3.1098551322511061</v>
      </c>
      <c r="W113" s="122">
        <v>3.5147565108528234</v>
      </c>
      <c r="DA113" s="130" t="s">
        <v>1642</v>
      </c>
    </row>
    <row r="114" spans="1:105" ht="12" customHeight="1" x14ac:dyDescent="0.25">
      <c r="A114" s="97" t="s">
        <v>175</v>
      </c>
      <c r="B114" s="98">
        <v>2.4285863466018149</v>
      </c>
      <c r="C114" s="98">
        <v>2.4476798645048232</v>
      </c>
      <c r="D114" s="98">
        <v>1.9242114939804607</v>
      </c>
      <c r="E114" s="98">
        <v>2.0069391661827272</v>
      </c>
      <c r="F114" s="98">
        <v>2.1508912696598896</v>
      </c>
      <c r="G114" s="98">
        <v>2.3631858104886705</v>
      </c>
      <c r="H114" s="98">
        <v>2.5897110797775063</v>
      </c>
      <c r="I114" s="98">
        <v>2.3356031240230988</v>
      </c>
      <c r="J114" s="98">
        <v>2.3826622358961691</v>
      </c>
      <c r="K114" s="98">
        <v>1.9958295895922984</v>
      </c>
      <c r="L114" s="98">
        <v>2.481520610244127</v>
      </c>
      <c r="M114" s="98">
        <v>2.4027264442947356</v>
      </c>
      <c r="N114" s="98">
        <v>2.5105385598629528</v>
      </c>
      <c r="O114" s="98">
        <v>2.3660019074250376</v>
      </c>
      <c r="P114" s="98">
        <v>2.4220962611095418</v>
      </c>
      <c r="Q114" s="98">
        <v>2.4660174811280049</v>
      </c>
      <c r="R114" s="98">
        <v>3.0615673139581792</v>
      </c>
      <c r="S114" s="98">
        <v>2.8491590414209833</v>
      </c>
      <c r="T114" s="98">
        <v>2.7580059099798091</v>
      </c>
      <c r="U114" s="98">
        <v>3.205445304577625</v>
      </c>
      <c r="V114" s="98">
        <v>2.9586913587974104</v>
      </c>
      <c r="W114" s="98">
        <v>3.3498698788799715</v>
      </c>
      <c r="DA114" s="63" t="s">
        <v>1643</v>
      </c>
    </row>
    <row r="115" spans="1:105" ht="12" customHeight="1" x14ac:dyDescent="0.25">
      <c r="A115" s="109" t="s">
        <v>120</v>
      </c>
      <c r="B115" s="33">
        <v>0.1689740469523523</v>
      </c>
      <c r="C115" s="33">
        <v>0.16664447220681167</v>
      </c>
      <c r="D115" s="33">
        <v>0.14176535148739453</v>
      </c>
      <c r="E115" s="33">
        <v>0.12635429395364284</v>
      </c>
      <c r="F115" s="33">
        <v>0.12199881072431286</v>
      </c>
      <c r="G115" s="33">
        <v>0.1176851833264117</v>
      </c>
      <c r="H115" s="33">
        <v>0.13088194143012563</v>
      </c>
      <c r="I115" s="33">
        <v>0.13619113261461274</v>
      </c>
      <c r="J115" s="33">
        <v>0.1484321835984779</v>
      </c>
      <c r="K115" s="33">
        <v>0.16771592788430387</v>
      </c>
      <c r="L115" s="33">
        <v>0.15860758428326657</v>
      </c>
      <c r="M115" s="33">
        <v>0.13734080546970323</v>
      </c>
      <c r="N115" s="33">
        <v>0.13111194250952027</v>
      </c>
      <c r="O115" s="33">
        <v>0.12878491130413977</v>
      </c>
      <c r="P115" s="33">
        <v>0.1256581635579625</v>
      </c>
      <c r="Q115" s="33">
        <v>0.13411588898092419</v>
      </c>
      <c r="R115" s="33">
        <v>0.1535527309226519</v>
      </c>
      <c r="S115" s="33">
        <v>0.15235748878665545</v>
      </c>
      <c r="T115" s="33">
        <v>0.14789941848191829</v>
      </c>
      <c r="U115" s="33">
        <v>0.16075646787372436</v>
      </c>
      <c r="V115" s="33">
        <v>0.15116377345369558</v>
      </c>
      <c r="W115" s="33">
        <v>0.16488663197285203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21.198330842348224</v>
      </c>
      <c r="C117" s="117">
        <f t="shared" si="19"/>
        <v>21.212914981348206</v>
      </c>
      <c r="D117" s="117">
        <f t="shared" si="19"/>
        <v>18.938985970017033</v>
      </c>
      <c r="E117" s="117">
        <f t="shared" si="19"/>
        <v>19.541582182167442</v>
      </c>
      <c r="F117" s="117">
        <f t="shared" si="19"/>
        <v>20.69517475179995</v>
      </c>
      <c r="G117" s="117">
        <f t="shared" si="19"/>
        <v>24.776457996620906</v>
      </c>
      <c r="H117" s="117">
        <f t="shared" si="19"/>
        <v>25.755307914397477</v>
      </c>
      <c r="I117" s="117">
        <f t="shared" si="19"/>
        <v>28.117009080551618</v>
      </c>
      <c r="J117" s="117">
        <f t="shared" si="19"/>
        <v>28.855135220673954</v>
      </c>
      <c r="K117" s="117">
        <f t="shared" si="19"/>
        <v>30.352362758388818</v>
      </c>
      <c r="L117" s="117">
        <f t="shared" si="19"/>
        <v>33.567868654748928</v>
      </c>
      <c r="M117" s="117">
        <f t="shared" si="19"/>
        <v>32.294928084491758</v>
      </c>
      <c r="N117" s="117">
        <f t="shared" si="19"/>
        <v>35.421644245420559</v>
      </c>
      <c r="O117" s="117">
        <f t="shared" si="19"/>
        <v>34.228079804970385</v>
      </c>
      <c r="P117" s="117">
        <f t="shared" si="19"/>
        <v>34.510693356911382</v>
      </c>
      <c r="Q117" s="117">
        <f t="shared" si="19"/>
        <v>32.959297070056728</v>
      </c>
      <c r="R117" s="117">
        <f t="shared" ref="R117:V117" si="20">R118+R121+R123+R132</f>
        <v>39.245465271084633</v>
      </c>
      <c r="S117" s="117">
        <f t="shared" si="20"/>
        <v>37.06961044342291</v>
      </c>
      <c r="T117" s="117">
        <f t="shared" si="20"/>
        <v>38.619044074325373</v>
      </c>
      <c r="U117" s="117">
        <f t="shared" si="20"/>
        <v>41.470945077461835</v>
      </c>
      <c r="V117" s="117">
        <f t="shared" si="20"/>
        <v>41.264849663744542</v>
      </c>
      <c r="W117" s="117">
        <f t="shared" ref="W117" si="21">W118+W121+W123+W132</f>
        <v>45.186219214036242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17.514377161190588</v>
      </c>
      <c r="C118" s="122">
        <f t="shared" si="22"/>
        <v>17.49344971505062</v>
      </c>
      <c r="D118" s="122">
        <f t="shared" si="22"/>
        <v>15.67453668249915</v>
      </c>
      <c r="E118" s="122">
        <f t="shared" si="22"/>
        <v>16.249543695207048</v>
      </c>
      <c r="F118" s="122">
        <f t="shared" si="22"/>
        <v>17.160589665302002</v>
      </c>
      <c r="G118" s="122">
        <f t="shared" si="22"/>
        <v>20.561677373863496</v>
      </c>
      <c r="H118" s="122">
        <f t="shared" si="22"/>
        <v>21.200132847143223</v>
      </c>
      <c r="I118" s="122">
        <f t="shared" si="22"/>
        <v>23.981048945329512</v>
      </c>
      <c r="J118" s="122">
        <f t="shared" si="22"/>
        <v>24.639706054114903</v>
      </c>
      <c r="K118" s="122">
        <f t="shared" si="22"/>
        <v>26.369931696964542</v>
      </c>
      <c r="L118" s="122">
        <f t="shared" si="22"/>
        <v>29.077153803377417</v>
      </c>
      <c r="M118" s="122">
        <f t="shared" si="22"/>
        <v>27.936396851147464</v>
      </c>
      <c r="N118" s="122">
        <f t="shared" si="22"/>
        <v>30.718329425517965</v>
      </c>
      <c r="O118" s="122">
        <f t="shared" si="22"/>
        <v>29.716743330099565</v>
      </c>
      <c r="P118" s="122">
        <f t="shared" si="22"/>
        <v>29.963529963568252</v>
      </c>
      <c r="Q118" s="122">
        <f t="shared" si="22"/>
        <v>28.490147764962181</v>
      </c>
      <c r="R118" s="122">
        <f t="shared" ref="R118:V118" si="23">SUM(R119:R120)</f>
        <v>33.847106096469659</v>
      </c>
      <c r="S118" s="122">
        <f t="shared" si="23"/>
        <v>31.965898400440938</v>
      </c>
      <c r="T118" s="122">
        <f t="shared" si="23"/>
        <v>33.512399858458124</v>
      </c>
      <c r="U118" s="122">
        <f t="shared" si="23"/>
        <v>35.702032391501291</v>
      </c>
      <c r="V118" s="122">
        <f t="shared" si="23"/>
        <v>35.646952879550362</v>
      </c>
      <c r="W118" s="122">
        <f t="shared" ref="W118" si="24">SUM(W119:W120)</f>
        <v>38.919579808963846</v>
      </c>
      <c r="DA118" s="130" t="s">
        <v>1796</v>
      </c>
    </row>
    <row r="119" spans="1:105" ht="12" customHeight="1" x14ac:dyDescent="0.25">
      <c r="A119" s="97" t="s">
        <v>217</v>
      </c>
      <c r="B119" s="98">
        <v>17.110218678076109</v>
      </c>
      <c r="C119" s="98">
        <v>17.09810815480969</v>
      </c>
      <c r="D119" s="98">
        <v>15.327825385938599</v>
      </c>
      <c r="E119" s="98">
        <v>15.89754386365002</v>
      </c>
      <c r="F119" s="98">
        <v>16.794678812682946</v>
      </c>
      <c r="G119" s="98">
        <v>20.133131871379838</v>
      </c>
      <c r="H119" s="98">
        <v>20.764347827927523</v>
      </c>
      <c r="I119" s="98">
        <v>23.497616503789644</v>
      </c>
      <c r="J119" s="98">
        <v>24.152175564757549</v>
      </c>
      <c r="K119" s="98">
        <v>25.858444135740708</v>
      </c>
      <c r="L119" s="98">
        <v>28.513048077644235</v>
      </c>
      <c r="M119" s="98">
        <v>27.400704860112917</v>
      </c>
      <c r="N119" s="98">
        <v>30.134089841822579</v>
      </c>
      <c r="O119" s="98">
        <v>29.156110650365765</v>
      </c>
      <c r="P119" s="98">
        <v>29.401665089010965</v>
      </c>
      <c r="Q119" s="98">
        <v>27.958596747876324</v>
      </c>
      <c r="R119" s="98">
        <v>33.220465872734025</v>
      </c>
      <c r="S119" s="98">
        <v>31.377080857620566</v>
      </c>
      <c r="T119" s="98">
        <v>32.897708656349224</v>
      </c>
      <c r="U119" s="98">
        <v>35.048612023307427</v>
      </c>
      <c r="V119" s="98">
        <v>34.994531101997381</v>
      </c>
      <c r="W119" s="98">
        <v>38.209473544352228</v>
      </c>
      <c r="DA119" s="63" t="s">
        <v>1797</v>
      </c>
    </row>
    <row r="120" spans="1:105" ht="12" customHeight="1" x14ac:dyDescent="0.25">
      <c r="A120" s="97" t="s">
        <v>53</v>
      </c>
      <c r="B120" s="98">
        <v>0.40415848311447716</v>
      </c>
      <c r="C120" s="98">
        <v>0.39534156024092937</v>
      </c>
      <c r="D120" s="98">
        <v>0.34671129656055055</v>
      </c>
      <c r="E120" s="98">
        <v>0.35199983155702919</v>
      </c>
      <c r="F120" s="98">
        <v>0.36591085261905526</v>
      </c>
      <c r="G120" s="98">
        <v>0.42854550248365963</v>
      </c>
      <c r="H120" s="98">
        <v>0.43578501921570145</v>
      </c>
      <c r="I120" s="98">
        <v>0.48343244153986664</v>
      </c>
      <c r="J120" s="98">
        <v>0.48753048935735577</v>
      </c>
      <c r="K120" s="98">
        <v>0.5114875612238361</v>
      </c>
      <c r="L120" s="98">
        <v>0.56410572573318196</v>
      </c>
      <c r="M120" s="98">
        <v>0.53569199103454623</v>
      </c>
      <c r="N120" s="98">
        <v>0.58423958369538398</v>
      </c>
      <c r="O120" s="98">
        <v>0.56063267973379838</v>
      </c>
      <c r="P120" s="98">
        <v>0.56186487455728862</v>
      </c>
      <c r="Q120" s="98">
        <v>0.53155101708585506</v>
      </c>
      <c r="R120" s="98">
        <v>0.62664022373563177</v>
      </c>
      <c r="S120" s="98">
        <v>0.58881754282037357</v>
      </c>
      <c r="T120" s="98">
        <v>0.61469120210889805</v>
      </c>
      <c r="U120" s="98">
        <v>0.65342036819386562</v>
      </c>
      <c r="V120" s="98">
        <v>0.65242177755298159</v>
      </c>
      <c r="W120" s="98">
        <v>0.71010626461161719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8.055666437248024E-5</v>
      </c>
      <c r="C121" s="122">
        <f t="shared" si="25"/>
        <v>1.1698050725027617E-4</v>
      </c>
      <c r="D121" s="122">
        <f t="shared" si="25"/>
        <v>1.5743001523976365E-4</v>
      </c>
      <c r="E121" s="122">
        <f t="shared" si="25"/>
        <v>2.0893069195780095E-4</v>
      </c>
      <c r="F121" s="122">
        <f t="shared" si="25"/>
        <v>3.7255386803771844E-4</v>
      </c>
      <c r="G121" s="122">
        <f t="shared" si="25"/>
        <v>7.5348366459575191E-4</v>
      </c>
      <c r="H121" s="122">
        <f t="shared" si="25"/>
        <v>1.0370743007383429E-3</v>
      </c>
      <c r="I121" s="122">
        <f t="shared" si="25"/>
        <v>1.4056504180103339E-3</v>
      </c>
      <c r="J121" s="122">
        <f t="shared" si="25"/>
        <v>1.6579482062699369E-3</v>
      </c>
      <c r="K121" s="122">
        <f t="shared" si="25"/>
        <v>1.8341916650785454E-3</v>
      </c>
      <c r="L121" s="122">
        <f t="shared" si="25"/>
        <v>3.9256108933463747E-3</v>
      </c>
      <c r="M121" s="122">
        <f t="shared" si="25"/>
        <v>2.7223021677240224E-3</v>
      </c>
      <c r="N121" s="122">
        <f t="shared" si="25"/>
        <v>2.4448558102769312E-3</v>
      </c>
      <c r="O121" s="122">
        <f t="shared" si="25"/>
        <v>2.62904198481668E-3</v>
      </c>
      <c r="P121" s="122">
        <f t="shared" si="25"/>
        <v>3.5999881254335643E-3</v>
      </c>
      <c r="Q121" s="122">
        <f t="shared" si="25"/>
        <v>3.6670313920411706E-3</v>
      </c>
      <c r="R121" s="122">
        <f t="shared" si="25"/>
        <v>4.553163611664468E-3</v>
      </c>
      <c r="S121" s="122">
        <f t="shared" si="25"/>
        <v>5.0566559262663164E-3</v>
      </c>
      <c r="T121" s="122">
        <f t="shared" si="25"/>
        <v>7.5108033872806311E-3</v>
      </c>
      <c r="U121" s="122">
        <f t="shared" si="25"/>
        <v>5.6354518032494562E-3</v>
      </c>
      <c r="V121" s="122">
        <f t="shared" si="25"/>
        <v>6.9740898921638577E-3</v>
      </c>
      <c r="W121" s="122">
        <f t="shared" si="25"/>
        <v>1.2113173220944337E-2</v>
      </c>
      <c r="DA121" s="130" t="s">
        <v>1799</v>
      </c>
    </row>
    <row r="122" spans="1:105" ht="12" customHeight="1" x14ac:dyDescent="0.25">
      <c r="A122" s="97" t="s">
        <v>53</v>
      </c>
      <c r="B122" s="98">
        <v>8.055666437248024E-5</v>
      </c>
      <c r="C122" s="98">
        <v>1.1698050725027617E-4</v>
      </c>
      <c r="D122" s="98">
        <v>1.5743001523976365E-4</v>
      </c>
      <c r="E122" s="98">
        <v>2.0893069195780095E-4</v>
      </c>
      <c r="F122" s="98">
        <v>3.7255386803771844E-4</v>
      </c>
      <c r="G122" s="98">
        <v>7.5348366459575191E-4</v>
      </c>
      <c r="H122" s="98">
        <v>1.0370743007383429E-3</v>
      </c>
      <c r="I122" s="98">
        <v>1.4056504180103339E-3</v>
      </c>
      <c r="J122" s="98">
        <v>1.6579482062699369E-3</v>
      </c>
      <c r="K122" s="98">
        <v>1.8341916650785454E-3</v>
      </c>
      <c r="L122" s="98">
        <v>3.9256108933463747E-3</v>
      </c>
      <c r="M122" s="98">
        <v>2.7223021677240224E-3</v>
      </c>
      <c r="N122" s="98">
        <v>2.4448558102769312E-3</v>
      </c>
      <c r="O122" s="98">
        <v>2.62904198481668E-3</v>
      </c>
      <c r="P122" s="98">
        <v>3.5999881254335643E-3</v>
      </c>
      <c r="Q122" s="98">
        <v>3.6670313920411706E-3</v>
      </c>
      <c r="R122" s="98">
        <v>4.553163611664468E-3</v>
      </c>
      <c r="S122" s="98">
        <v>5.0566559262663164E-3</v>
      </c>
      <c r="T122" s="98">
        <v>7.5108033872806311E-3</v>
      </c>
      <c r="U122" s="98">
        <v>5.6354518032494562E-3</v>
      </c>
      <c r="V122" s="98">
        <v>6.9740898921638577E-3</v>
      </c>
      <c r="W122" s="98">
        <v>1.2113173220944337E-2</v>
      </c>
      <c r="DA122" s="63" t="s">
        <v>1800</v>
      </c>
    </row>
    <row r="123" spans="1:105" ht="12" customHeight="1" x14ac:dyDescent="0.25">
      <c r="A123" s="121" t="s">
        <v>55</v>
      </c>
      <c r="B123" s="122">
        <v>2.1982491585826698</v>
      </c>
      <c r="C123" s="122">
        <v>2.2222750557640016</v>
      </c>
      <c r="D123" s="122">
        <v>2.0771617641332552</v>
      </c>
      <c r="E123" s="122">
        <v>2.0658654380322963</v>
      </c>
      <c r="F123" s="122">
        <v>2.2257823992558872</v>
      </c>
      <c r="G123" s="122">
        <v>2.7834182911708911</v>
      </c>
      <c r="H123" s="122">
        <v>2.9797838251862516</v>
      </c>
      <c r="I123" s="122">
        <v>2.6986516486202126</v>
      </c>
      <c r="J123" s="122">
        <v>2.7403205087394591</v>
      </c>
      <c r="K123" s="122">
        <v>2.7121030104044426</v>
      </c>
      <c r="L123" s="122">
        <v>2.9445685429746784</v>
      </c>
      <c r="M123" s="122">
        <v>2.8723166662518316</v>
      </c>
      <c r="N123" s="122">
        <v>3.1580392489428806</v>
      </c>
      <c r="O123" s="122">
        <v>3.0489618932618878</v>
      </c>
      <c r="P123" s="122">
        <v>3.0524438005547152</v>
      </c>
      <c r="Q123" s="122">
        <v>2.9412046248110317</v>
      </c>
      <c r="R123" s="122">
        <v>3.5083793171087487</v>
      </c>
      <c r="S123" s="122">
        <v>3.331984233243217</v>
      </c>
      <c r="T123" s="122">
        <v>3.3815897845201444</v>
      </c>
      <c r="U123" s="122">
        <v>3.7635564573607541</v>
      </c>
      <c r="V123" s="122">
        <v>3.7496318288262085</v>
      </c>
      <c r="W123" s="122">
        <v>4.1363144884749863</v>
      </c>
      <c r="DA123" s="130" t="s">
        <v>1801</v>
      </c>
    </row>
    <row r="124" spans="1:105" ht="12" customHeight="1" x14ac:dyDescent="0.25">
      <c r="A124" s="97" t="s">
        <v>134</v>
      </c>
      <c r="B124" s="98">
        <v>2.1307870095288495</v>
      </c>
      <c r="C124" s="98">
        <v>2.1530923948204226</v>
      </c>
      <c r="D124" s="98">
        <v>2.0105672331509363</v>
      </c>
      <c r="E124" s="98">
        <v>1.9984711467781606</v>
      </c>
      <c r="F124" s="98">
        <v>2.1547012838105175</v>
      </c>
      <c r="G124" s="98">
        <v>2.706913588375087</v>
      </c>
      <c r="H124" s="98">
        <v>2.8957879756089513</v>
      </c>
      <c r="I124" s="98">
        <v>2.6124818142097843</v>
      </c>
      <c r="J124" s="98">
        <v>2.6509022358069765</v>
      </c>
      <c r="K124" s="98">
        <v>2.6216954633276792</v>
      </c>
      <c r="L124" s="98">
        <v>2.8460975877120265</v>
      </c>
      <c r="M124" s="98">
        <v>2.7791506952089402</v>
      </c>
      <c r="N124" s="98">
        <v>3.0589919967435963</v>
      </c>
      <c r="O124" s="98">
        <v>2.9513889118466325</v>
      </c>
      <c r="P124" s="98">
        <v>2.95915806625236</v>
      </c>
      <c r="Q124" s="98">
        <v>2.8453373589170194</v>
      </c>
      <c r="R124" s="98">
        <v>3.4002311126129219</v>
      </c>
      <c r="S124" s="98">
        <v>3.2228311265733955</v>
      </c>
      <c r="T124" s="98">
        <v>3.2749053416841356</v>
      </c>
      <c r="U124" s="98">
        <v>3.643940203749843</v>
      </c>
      <c r="V124" s="98">
        <v>3.6326132184511697</v>
      </c>
      <c r="W124" s="98">
        <v>4.0051408604019585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6.7462149053820183E-2</v>
      </c>
      <c r="C128" s="101">
        <v>6.9182660943579138E-2</v>
      </c>
      <c r="D128" s="101">
        <v>6.6594530982318934E-2</v>
      </c>
      <c r="E128" s="101">
        <v>6.739429125413586E-2</v>
      </c>
      <c r="F128" s="101">
        <v>7.1081115445369575E-2</v>
      </c>
      <c r="G128" s="101">
        <v>7.6504702795804264E-2</v>
      </c>
      <c r="H128" s="101">
        <v>8.3995849577300427E-2</v>
      </c>
      <c r="I128" s="101">
        <v>8.6169834410428067E-2</v>
      </c>
      <c r="J128" s="101">
        <v>8.9418272932482418E-2</v>
      </c>
      <c r="K128" s="101">
        <v>9.0407547076763184E-2</v>
      </c>
      <c r="L128" s="101">
        <v>9.8470955262652093E-2</v>
      </c>
      <c r="M128" s="101">
        <v>9.3165971042891454E-2</v>
      </c>
      <c r="N128" s="101">
        <v>9.9047252199284286E-2</v>
      </c>
      <c r="O128" s="101">
        <v>9.7572981415255292E-2</v>
      </c>
      <c r="P128" s="101">
        <v>9.3285734302355247E-2</v>
      </c>
      <c r="Q128" s="101">
        <v>9.5867265894012135E-2</v>
      </c>
      <c r="R128" s="101">
        <v>0.10814820449582703</v>
      </c>
      <c r="S128" s="101">
        <v>0.1091531066698217</v>
      </c>
      <c r="T128" s="101">
        <v>0.10668444283600892</v>
      </c>
      <c r="U128" s="101">
        <v>0.11961625361091117</v>
      </c>
      <c r="V128" s="101">
        <v>0.11701861037503858</v>
      </c>
      <c r="W128" s="101">
        <v>0.13117362807302804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1.4856239659105945</v>
      </c>
      <c r="C132" s="122">
        <v>1.4970732300263332</v>
      </c>
      <c r="D132" s="122">
        <v>1.1871300933693862</v>
      </c>
      <c r="E132" s="122">
        <v>1.2259641182361372</v>
      </c>
      <c r="F132" s="122">
        <v>1.3084301333740227</v>
      </c>
      <c r="G132" s="122">
        <v>1.4306088479219223</v>
      </c>
      <c r="H132" s="122">
        <v>1.5743541677672592</v>
      </c>
      <c r="I132" s="122">
        <v>1.4359028361838804</v>
      </c>
      <c r="J132" s="122">
        <v>1.4734507096133242</v>
      </c>
      <c r="K132" s="122">
        <v>1.2684938593547532</v>
      </c>
      <c r="L132" s="122">
        <v>1.5422206975034871</v>
      </c>
      <c r="M132" s="122">
        <v>1.4834922649247453</v>
      </c>
      <c r="N132" s="122">
        <v>1.5428307151494338</v>
      </c>
      <c r="O132" s="122">
        <v>1.4597455396241179</v>
      </c>
      <c r="P132" s="122">
        <v>1.4911196046629864</v>
      </c>
      <c r="Q132" s="122">
        <v>1.5242776488914709</v>
      </c>
      <c r="R132" s="122">
        <v>1.8854266938945585</v>
      </c>
      <c r="S132" s="122">
        <v>1.7666711538124886</v>
      </c>
      <c r="T132" s="122">
        <v>1.7175436279598228</v>
      </c>
      <c r="U132" s="122">
        <v>1.9997207767965364</v>
      </c>
      <c r="V132" s="122">
        <v>1.8612908654758091</v>
      </c>
      <c r="W132" s="122">
        <v>2.11821174337646</v>
      </c>
      <c r="DA132" s="130" t="s">
        <v>1810</v>
      </c>
    </row>
    <row r="133" spans="1:105" ht="12" customHeight="1" x14ac:dyDescent="0.25">
      <c r="A133" s="97" t="s">
        <v>175</v>
      </c>
      <c r="B133" s="98">
        <v>1.3629068572113641</v>
      </c>
      <c r="C133" s="98">
        <v>1.3757314000960483</v>
      </c>
      <c r="D133" s="98">
        <v>1.0836575976621969</v>
      </c>
      <c r="E133" s="98">
        <v>1.1334362011528769</v>
      </c>
      <c r="F133" s="98">
        <v>1.2187025288362685</v>
      </c>
      <c r="G133" s="98">
        <v>1.3435599564745637</v>
      </c>
      <c r="H133" s="98">
        <v>1.4769537846234886</v>
      </c>
      <c r="I133" s="98">
        <v>1.3341716909486865</v>
      </c>
      <c r="J133" s="98">
        <v>1.3623684634884907</v>
      </c>
      <c r="K133" s="98">
        <v>1.1426340909012553</v>
      </c>
      <c r="L133" s="98">
        <v>1.4230018345347768</v>
      </c>
      <c r="M133" s="98">
        <v>1.3800738841529261</v>
      </c>
      <c r="N133" s="98">
        <v>1.4440485266689496</v>
      </c>
      <c r="O133" s="98">
        <v>1.3623376180794604</v>
      </c>
      <c r="P133" s="98">
        <v>1.3953450833196133</v>
      </c>
      <c r="Q133" s="98">
        <v>1.4211151380829974</v>
      </c>
      <c r="R133" s="98">
        <v>1.7660517923734047</v>
      </c>
      <c r="S133" s="98">
        <v>1.6468826208933001</v>
      </c>
      <c r="T133" s="98">
        <v>1.6004796147586906</v>
      </c>
      <c r="U133" s="98">
        <v>1.8710837140974348</v>
      </c>
      <c r="V133" s="98">
        <v>1.7387502146767664</v>
      </c>
      <c r="W133" s="98">
        <v>1.9820024353551942</v>
      </c>
      <c r="DA133" s="63" t="s">
        <v>1811</v>
      </c>
    </row>
    <row r="134" spans="1:105" ht="12" customHeight="1" x14ac:dyDescent="0.25">
      <c r="A134" s="109" t="s">
        <v>120</v>
      </c>
      <c r="B134" s="33">
        <v>0.1227171086992305</v>
      </c>
      <c r="C134" s="33">
        <v>0.12134182993028482</v>
      </c>
      <c r="D134" s="33">
        <v>0.10347249570718932</v>
      </c>
      <c r="E134" s="33">
        <v>9.2527917083260289E-2</v>
      </c>
      <c r="F134" s="33">
        <v>8.9727604537754121E-2</v>
      </c>
      <c r="G134" s="33">
        <v>8.7048891447358528E-2</v>
      </c>
      <c r="H134" s="33">
        <v>9.7400383143770697E-2</v>
      </c>
      <c r="I134" s="33">
        <v>0.10173114523519391</v>
      </c>
      <c r="J134" s="33">
        <v>0.11108224612483356</v>
      </c>
      <c r="K134" s="33">
        <v>0.12585976845349792</v>
      </c>
      <c r="L134" s="33">
        <v>0.11921886296871022</v>
      </c>
      <c r="M134" s="33">
        <v>0.10341838077181927</v>
      </c>
      <c r="N134" s="33">
        <v>9.8782188480484229E-2</v>
      </c>
      <c r="O134" s="33">
        <v>9.7407921544657411E-2</v>
      </c>
      <c r="P134" s="33">
        <v>9.5774521343373081E-2</v>
      </c>
      <c r="Q134" s="33">
        <v>0.10316251080847345</v>
      </c>
      <c r="R134" s="33">
        <v>0.11937490152115376</v>
      </c>
      <c r="S134" s="33">
        <v>0.11978853291918848</v>
      </c>
      <c r="T134" s="33">
        <v>0.11706401320113213</v>
      </c>
      <c r="U134" s="33">
        <v>0.12863706269910169</v>
      </c>
      <c r="V134" s="33">
        <v>0.12254065079904286</v>
      </c>
      <c r="W134" s="33">
        <v>0.13620930802126599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0.49760573807150144</v>
      </c>
      <c r="C136" s="119">
        <f t="shared" si="26"/>
        <v>0.5013407051121237</v>
      </c>
      <c r="D136" s="119">
        <f t="shared" si="26"/>
        <v>0.50584324592572838</v>
      </c>
      <c r="E136" s="119">
        <f t="shared" si="26"/>
        <v>0.51526627036148154</v>
      </c>
      <c r="F136" s="119">
        <f t="shared" si="26"/>
        <v>0.5281196464479907</v>
      </c>
      <c r="G136" s="119">
        <f t="shared" si="26"/>
        <v>0.54290421347278583</v>
      </c>
      <c r="H136" s="119">
        <f t="shared" si="26"/>
        <v>0.55559823665117702</v>
      </c>
      <c r="I136" s="119">
        <f t="shared" si="26"/>
        <v>0.56670590933852993</v>
      </c>
      <c r="J136" s="119">
        <f t="shared" si="26"/>
        <v>0.57783161180585529</v>
      </c>
      <c r="K136" s="119">
        <f t="shared" si="26"/>
        <v>0.58952619954310681</v>
      </c>
      <c r="L136" s="119">
        <f t="shared" si="26"/>
        <v>0.60182463683883425</v>
      </c>
      <c r="M136" s="119">
        <f t="shared" si="26"/>
        <v>0.61521820516554704</v>
      </c>
      <c r="N136" s="119">
        <f t="shared" si="26"/>
        <v>0.63030124069402071</v>
      </c>
      <c r="O136" s="119">
        <f t="shared" si="26"/>
        <v>0.64440387348035921</v>
      </c>
      <c r="P136" s="119">
        <f t="shared" si="26"/>
        <v>0.65063803286452571</v>
      </c>
      <c r="Q136" s="119">
        <f t="shared" si="26"/>
        <v>0.65761766554432755</v>
      </c>
      <c r="R136" s="119">
        <f t="shared" ref="R136:V136" si="27">IF(R117=0,"",R117/R98)</f>
        <v>0.6673866065171643</v>
      </c>
      <c r="S136" s="119">
        <f t="shared" si="27"/>
        <v>0.6775605119724829</v>
      </c>
      <c r="T136" s="119">
        <f t="shared" si="27"/>
        <v>0.69094439113645967</v>
      </c>
      <c r="U136" s="119">
        <f t="shared" si="27"/>
        <v>0.70578258591077769</v>
      </c>
      <c r="V136" s="119">
        <f t="shared" si="27"/>
        <v>0.72181453938319851</v>
      </c>
      <c r="W136" s="119">
        <f t="shared" ref="W136" si="28">IF(W117=0,"",W117/W98)</f>
        <v>0.73584706767145092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0.49035812398586359</v>
      </c>
      <c r="C137" s="124">
        <f t="shared" si="29"/>
        <v>0.49433596599476548</v>
      </c>
      <c r="D137" s="124">
        <f t="shared" si="29"/>
        <v>0.49961236920846402</v>
      </c>
      <c r="E137" s="124">
        <f t="shared" si="29"/>
        <v>0.50994712067258374</v>
      </c>
      <c r="F137" s="124">
        <f t="shared" si="29"/>
        <v>0.52388090134838394</v>
      </c>
      <c r="G137" s="124">
        <f t="shared" si="29"/>
        <v>0.54023007778080034</v>
      </c>
      <c r="H137" s="124">
        <f t="shared" si="29"/>
        <v>0.55390010583003746</v>
      </c>
      <c r="I137" s="124">
        <f t="shared" si="29"/>
        <v>0.56608005887071611</v>
      </c>
      <c r="J137" s="124">
        <f t="shared" si="29"/>
        <v>0.57804614564500112</v>
      </c>
      <c r="K137" s="124">
        <f t="shared" si="29"/>
        <v>0.5903848792075661</v>
      </c>
      <c r="L137" s="124">
        <f t="shared" si="29"/>
        <v>0.60369386694575256</v>
      </c>
      <c r="M137" s="124">
        <f t="shared" si="29"/>
        <v>0.61812530689736045</v>
      </c>
      <c r="N137" s="124">
        <f t="shared" si="29"/>
        <v>0.63417106003194534</v>
      </c>
      <c r="O137" s="124">
        <f t="shared" si="29"/>
        <v>0.64909513138487507</v>
      </c>
      <c r="P137" s="124">
        <f t="shared" si="29"/>
        <v>0.65549614136592782</v>
      </c>
      <c r="Q137" s="124">
        <f t="shared" si="29"/>
        <v>0.66285656525086212</v>
      </c>
      <c r="R137" s="124">
        <f t="shared" ref="R137:V137" si="30">IF(R118=0,"",R118/R99)</f>
        <v>0.67304347596164382</v>
      </c>
      <c r="S137" s="124">
        <f t="shared" si="30"/>
        <v>0.68328682295161369</v>
      </c>
      <c r="T137" s="124">
        <f t="shared" si="30"/>
        <v>0.69637209380608356</v>
      </c>
      <c r="U137" s="124">
        <f t="shared" si="30"/>
        <v>0.71175230340527607</v>
      </c>
      <c r="V137" s="124">
        <f t="shared" si="30"/>
        <v>0.72724772339808164</v>
      </c>
      <c r="W137" s="124">
        <f t="shared" ref="W137" si="31">IF(W118=0,"",W118/W99)</f>
        <v>0.74142963269611695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0.48452531549416544</v>
      </c>
      <c r="C138" s="111">
        <f t="shared" si="32"/>
        <v>0.4886230163339767</v>
      </c>
      <c r="D138" s="111">
        <f t="shared" si="32"/>
        <v>0.49402072942573366</v>
      </c>
      <c r="E138" s="111">
        <f t="shared" si="32"/>
        <v>0.50447326273045867</v>
      </c>
      <c r="F138" s="111">
        <f t="shared" si="32"/>
        <v>0.5185022936089837</v>
      </c>
      <c r="G138" s="111">
        <f t="shared" si="32"/>
        <v>0.5349943703285116</v>
      </c>
      <c r="H138" s="111">
        <f t="shared" si="32"/>
        <v>0.54876238553476564</v>
      </c>
      <c r="I138" s="111">
        <f t="shared" si="32"/>
        <v>0.56107119119745807</v>
      </c>
      <c r="J138" s="111">
        <f t="shared" si="32"/>
        <v>0.57316423790795412</v>
      </c>
      <c r="K138" s="111">
        <f t="shared" si="32"/>
        <v>0.58563984569782523</v>
      </c>
      <c r="L138" s="111">
        <f t="shared" si="32"/>
        <v>0.59899738581429296</v>
      </c>
      <c r="M138" s="111">
        <f t="shared" si="32"/>
        <v>0.61354472634706381</v>
      </c>
      <c r="N138" s="111">
        <f t="shared" si="32"/>
        <v>0.62970475959147709</v>
      </c>
      <c r="O138" s="111">
        <f t="shared" si="32"/>
        <v>0.64474476297277328</v>
      </c>
      <c r="P138" s="111">
        <f t="shared" si="32"/>
        <v>0.65120893491358389</v>
      </c>
      <c r="Q138" s="111">
        <f t="shared" si="32"/>
        <v>0.65863484942554829</v>
      </c>
      <c r="R138" s="111">
        <f t="shared" ref="R138:V138" si="33">IF(R119=0,"",R119/R100)</f>
        <v>0.66891798697747418</v>
      </c>
      <c r="S138" s="111">
        <f t="shared" si="33"/>
        <v>0.67924977562987643</v>
      </c>
      <c r="T138" s="111">
        <f t="shared" si="33"/>
        <v>0.69244367767128612</v>
      </c>
      <c r="U138" s="111">
        <f t="shared" si="33"/>
        <v>0.70794787886451283</v>
      </c>
      <c r="V138" s="111">
        <f t="shared" si="33"/>
        <v>0.72356833017005961</v>
      </c>
      <c r="W138" s="111">
        <f t="shared" ref="W138" si="34">IF(W119=0,"",W119/W100)</f>
        <v>0.73788379368019441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2.0381764712777901</v>
      </c>
      <c r="C140" s="124">
        <f t="shared" si="38"/>
        <v>2.2302882776053239</v>
      </c>
      <c r="D140" s="124">
        <f t="shared" si="38"/>
        <v>2.4240510163881539</v>
      </c>
      <c r="E140" s="124">
        <f t="shared" si="38"/>
        <v>2.5998227641197964</v>
      </c>
      <c r="F140" s="124">
        <f t="shared" si="38"/>
        <v>2.8182988181030066</v>
      </c>
      <c r="G140" s="124">
        <f t="shared" si="38"/>
        <v>3.0000763963534758</v>
      </c>
      <c r="H140" s="124">
        <f t="shared" si="38"/>
        <v>3.0948965050541299</v>
      </c>
      <c r="I140" s="124">
        <f t="shared" si="38"/>
        <v>3.1796641517805617</v>
      </c>
      <c r="J140" s="124">
        <f t="shared" si="38"/>
        <v>3.2447028046621949</v>
      </c>
      <c r="K140" s="124">
        <f t="shared" si="38"/>
        <v>3.2953262950768343</v>
      </c>
      <c r="L140" s="124">
        <f t="shared" si="38"/>
        <v>3.3705587735504356</v>
      </c>
      <c r="M140" s="124">
        <f t="shared" si="38"/>
        <v>3.4392938936187094</v>
      </c>
      <c r="N140" s="124">
        <f t="shared" si="38"/>
        <v>3.5826925481498546</v>
      </c>
      <c r="O140" s="124">
        <f t="shared" si="38"/>
        <v>3.7633828040738715</v>
      </c>
      <c r="P140" s="124">
        <f t="shared" si="38"/>
        <v>3.9637552601398394</v>
      </c>
      <c r="Q140" s="124">
        <f t="shared" si="38"/>
        <v>4.1433758884366396</v>
      </c>
      <c r="R140" s="124">
        <f t="shared" ref="R140:V140" si="39">IF(R121=0,"",R121/R102)</f>
        <v>4.2905221308007961</v>
      </c>
      <c r="S140" s="124">
        <f t="shared" si="39"/>
        <v>4.4162413717608606</v>
      </c>
      <c r="T140" s="124">
        <f t="shared" si="39"/>
        <v>4.5200817703970113</v>
      </c>
      <c r="U140" s="124">
        <f t="shared" si="39"/>
        <v>4.6268382362439233</v>
      </c>
      <c r="V140" s="124">
        <f t="shared" si="39"/>
        <v>4.7580649578334153</v>
      </c>
      <c r="W140" s="124">
        <f t="shared" ref="W140" si="40">IF(W121=0,"",W121/W102)</f>
        <v>4.8603479379495562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2.0381764712777901</v>
      </c>
      <c r="C141" s="111">
        <f t="shared" si="41"/>
        <v>2.2302882776053239</v>
      </c>
      <c r="D141" s="111">
        <f t="shared" si="41"/>
        <v>2.4240510163881539</v>
      </c>
      <c r="E141" s="111">
        <f t="shared" si="41"/>
        <v>2.5998227641197964</v>
      </c>
      <c r="F141" s="111">
        <f t="shared" si="41"/>
        <v>2.8182988181030066</v>
      </c>
      <c r="G141" s="111">
        <f t="shared" si="41"/>
        <v>3.0000763963534758</v>
      </c>
      <c r="H141" s="111">
        <f t="shared" si="41"/>
        <v>3.0948965050541299</v>
      </c>
      <c r="I141" s="111">
        <f t="shared" si="41"/>
        <v>3.1796641517805617</v>
      </c>
      <c r="J141" s="111">
        <f t="shared" si="41"/>
        <v>3.2447028046621949</v>
      </c>
      <c r="K141" s="111">
        <f t="shared" si="41"/>
        <v>3.2953262950768343</v>
      </c>
      <c r="L141" s="111">
        <f t="shared" si="41"/>
        <v>3.3705587735504356</v>
      </c>
      <c r="M141" s="111">
        <f t="shared" si="41"/>
        <v>3.4392938936187094</v>
      </c>
      <c r="N141" s="111">
        <f t="shared" si="41"/>
        <v>3.5826925481498546</v>
      </c>
      <c r="O141" s="111">
        <f t="shared" si="41"/>
        <v>3.7633828040738715</v>
      </c>
      <c r="P141" s="111">
        <f t="shared" si="41"/>
        <v>3.9637552601398394</v>
      </c>
      <c r="Q141" s="111">
        <f t="shared" si="41"/>
        <v>4.1433758884366396</v>
      </c>
      <c r="R141" s="111">
        <f t="shared" ref="R141:V141" si="42">IF(R122=0,"",R122/R103)</f>
        <v>4.2905221308007961</v>
      </c>
      <c r="S141" s="111">
        <f t="shared" si="42"/>
        <v>4.4162413717608606</v>
      </c>
      <c r="T141" s="111">
        <f t="shared" si="42"/>
        <v>4.5200817703970113</v>
      </c>
      <c r="U141" s="111">
        <f t="shared" si="42"/>
        <v>4.6268382362439233</v>
      </c>
      <c r="V141" s="111">
        <f t="shared" si="42"/>
        <v>4.7580649578334153</v>
      </c>
      <c r="W141" s="111">
        <f t="shared" ref="W141" si="43">IF(W122=0,"",W122/W103)</f>
        <v>4.8603479379495562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0.51294639816484677</v>
      </c>
      <c r="C142" s="124">
        <f t="shared" si="44"/>
        <v>0.51558252910330948</v>
      </c>
      <c r="D142" s="124">
        <f t="shared" si="44"/>
        <v>0.5191623406432806</v>
      </c>
      <c r="E142" s="124">
        <f t="shared" si="44"/>
        <v>0.52610953129160487</v>
      </c>
      <c r="F142" s="124">
        <f t="shared" si="44"/>
        <v>0.53545025172518579</v>
      </c>
      <c r="G142" s="124">
        <f t="shared" si="44"/>
        <v>0.54632525376695362</v>
      </c>
      <c r="H142" s="124">
        <f t="shared" si="44"/>
        <v>0.55584938869150535</v>
      </c>
      <c r="I142" s="124">
        <f t="shared" si="44"/>
        <v>0.56466281226979531</v>
      </c>
      <c r="J142" s="124">
        <f t="shared" si="44"/>
        <v>0.57335168098492473</v>
      </c>
      <c r="K142" s="124">
        <f t="shared" si="44"/>
        <v>0.58246331662160422</v>
      </c>
      <c r="L142" s="124">
        <f t="shared" si="44"/>
        <v>0.5924519824341884</v>
      </c>
      <c r="M142" s="124">
        <f t="shared" si="44"/>
        <v>0.60377888589710216</v>
      </c>
      <c r="N142" s="124">
        <f t="shared" si="44"/>
        <v>0.61715733748749735</v>
      </c>
      <c r="O142" s="124">
        <f t="shared" si="44"/>
        <v>0.63013354670412713</v>
      </c>
      <c r="P142" s="124">
        <f t="shared" si="44"/>
        <v>0.63839632168242788</v>
      </c>
      <c r="Q142" s="124">
        <f t="shared" si="44"/>
        <v>0.6482198015078483</v>
      </c>
      <c r="R142" s="124">
        <f t="shared" ref="R142:V142" si="45">IF(R123=0,"",R123/R104)</f>
        <v>0.66209767825922383</v>
      </c>
      <c r="S142" s="124">
        <f t="shared" si="45"/>
        <v>0.67651804926158854</v>
      </c>
      <c r="T142" s="124">
        <f t="shared" si="45"/>
        <v>0.69561566679462927</v>
      </c>
      <c r="U142" s="124">
        <f t="shared" si="45"/>
        <v>0.71952173056553825</v>
      </c>
      <c r="V142" s="124">
        <f t="shared" si="45"/>
        <v>0.7438786397610414</v>
      </c>
      <c r="W142" s="124">
        <f t="shared" ref="W142" si="46">IF(W123=0,"",W123/W104)</f>
        <v>0.76637925855102362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0.51030644086404908</v>
      </c>
      <c r="C143" s="111">
        <f t="shared" si="47"/>
        <v>0.51289843495238585</v>
      </c>
      <c r="D143" s="111">
        <f t="shared" si="47"/>
        <v>0.51639444281055169</v>
      </c>
      <c r="E143" s="111">
        <f t="shared" si="47"/>
        <v>0.52334009105593937</v>
      </c>
      <c r="F143" s="111">
        <f t="shared" si="47"/>
        <v>0.53282594643301229</v>
      </c>
      <c r="G143" s="111">
        <f t="shared" si="47"/>
        <v>0.54417964645680428</v>
      </c>
      <c r="H143" s="111">
        <f t="shared" si="47"/>
        <v>0.55373386562529359</v>
      </c>
      <c r="I143" s="111">
        <f t="shared" si="47"/>
        <v>0.56240675709996324</v>
      </c>
      <c r="J143" s="111">
        <f t="shared" si="47"/>
        <v>0.57123227916916208</v>
      </c>
      <c r="K143" s="111">
        <f t="shared" si="47"/>
        <v>0.58048658444739409</v>
      </c>
      <c r="L143" s="111">
        <f t="shared" si="47"/>
        <v>0.59068408992669275</v>
      </c>
      <c r="M143" s="111">
        <f t="shared" si="47"/>
        <v>0.60229059556684128</v>
      </c>
      <c r="N143" s="111">
        <f t="shared" si="47"/>
        <v>0.61596391929418493</v>
      </c>
      <c r="O143" s="111">
        <f t="shared" si="47"/>
        <v>0.62910342003255737</v>
      </c>
      <c r="P143" s="111">
        <f t="shared" si="47"/>
        <v>0.63738589158301961</v>
      </c>
      <c r="Q143" s="111">
        <f t="shared" si="47"/>
        <v>0.64713917967913059</v>
      </c>
      <c r="R143" s="111">
        <f t="shared" ref="R143:V143" si="48">IF(R124=0,"",R124/R105)</f>
        <v>0.66113400154540636</v>
      </c>
      <c r="S143" s="111">
        <f t="shared" si="48"/>
        <v>0.67553514482900134</v>
      </c>
      <c r="T143" s="111">
        <f t="shared" si="48"/>
        <v>0.69480580936901193</v>
      </c>
      <c r="U143" s="111">
        <f t="shared" si="48"/>
        <v>0.71894196253380749</v>
      </c>
      <c r="V143" s="111">
        <f t="shared" si="48"/>
        <v>0.74360509122525908</v>
      </c>
      <c r="W143" s="111">
        <f t="shared" ref="W143" si="49">IF(W124=0,"",W124/W105)</f>
        <v>0.76639926453960305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0.61313045389752607</v>
      </c>
      <c r="C147" s="112">
        <f t="shared" si="59"/>
        <v>0.6158904549172376</v>
      </c>
      <c r="D147" s="112">
        <f t="shared" si="59"/>
        <v>0.61939692022906967</v>
      </c>
      <c r="E147" s="112">
        <f t="shared" si="59"/>
        <v>0.62403394449691862</v>
      </c>
      <c r="F147" s="112">
        <f t="shared" si="59"/>
        <v>0.6294236378394803</v>
      </c>
      <c r="G147" s="112">
        <f t="shared" si="59"/>
        <v>0.63489753889589784</v>
      </c>
      <c r="H147" s="112">
        <f t="shared" si="59"/>
        <v>0.64016713446025297</v>
      </c>
      <c r="I147" s="112">
        <f t="shared" si="59"/>
        <v>0.64284410947807979</v>
      </c>
      <c r="J147" s="112">
        <f t="shared" si="59"/>
        <v>0.64421084553334929</v>
      </c>
      <c r="K147" s="112">
        <f t="shared" si="59"/>
        <v>0.64628320988392385</v>
      </c>
      <c r="L147" s="112">
        <f t="shared" si="59"/>
        <v>0.64855539724560429</v>
      </c>
      <c r="M147" s="112">
        <f t="shared" si="59"/>
        <v>0.65182608740891923</v>
      </c>
      <c r="N147" s="112">
        <f t="shared" si="59"/>
        <v>0.65643686473504625</v>
      </c>
      <c r="O147" s="112">
        <f t="shared" si="59"/>
        <v>0.6629702454846057</v>
      </c>
      <c r="P147" s="112">
        <f t="shared" si="59"/>
        <v>0.6721992874784336</v>
      </c>
      <c r="Q147" s="112">
        <f t="shared" si="59"/>
        <v>0.68202141881065692</v>
      </c>
      <c r="R147" s="112">
        <f t="shared" ref="R147:V147" si="60">IF(R128=0,"",R128/R109)</f>
        <v>0.69389762526805754</v>
      </c>
      <c r="S147" s="112">
        <f t="shared" si="60"/>
        <v>0.70688590415328845</v>
      </c>
      <c r="T147" s="112">
        <f t="shared" si="60"/>
        <v>0.72142852501179144</v>
      </c>
      <c r="U147" s="112">
        <f t="shared" si="60"/>
        <v>0.73764296086948089</v>
      </c>
      <c r="V147" s="112">
        <f t="shared" si="60"/>
        <v>0.75247167152119498</v>
      </c>
      <c r="W147" s="112">
        <f t="shared" ref="W147" si="61">IF(W128=0,"",W128/W109)</f>
        <v>0.76576891559791049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0.57193048123045098</v>
      </c>
      <c r="C151" s="124">
        <f t="shared" si="71"/>
        <v>0.57264250231070823</v>
      </c>
      <c r="D151" s="124">
        <f t="shared" si="71"/>
        <v>0.57460958285839459</v>
      </c>
      <c r="E151" s="124">
        <f t="shared" si="71"/>
        <v>0.57468142154139823</v>
      </c>
      <c r="F151" s="124">
        <f t="shared" si="71"/>
        <v>0.5756680204934721</v>
      </c>
      <c r="G151" s="124">
        <f t="shared" si="71"/>
        <v>0.5766558807324087</v>
      </c>
      <c r="H151" s="124">
        <f t="shared" si="71"/>
        <v>0.57868051395222142</v>
      </c>
      <c r="I151" s="124">
        <f t="shared" si="71"/>
        <v>0.58091519240646061</v>
      </c>
      <c r="J151" s="124">
        <f t="shared" si="71"/>
        <v>0.5821397646269989</v>
      </c>
      <c r="K151" s="124">
        <f t="shared" si="71"/>
        <v>0.5863032920306801</v>
      </c>
      <c r="L151" s="124">
        <f t="shared" si="71"/>
        <v>0.58414614135036669</v>
      </c>
      <c r="M151" s="124">
        <f t="shared" si="71"/>
        <v>0.58403660968516546</v>
      </c>
      <c r="N151" s="124">
        <f t="shared" si="71"/>
        <v>0.58404043750822199</v>
      </c>
      <c r="O151" s="124">
        <f t="shared" si="71"/>
        <v>0.58511834705287546</v>
      </c>
      <c r="P151" s="124">
        <f t="shared" si="71"/>
        <v>0.58526818370949774</v>
      </c>
      <c r="Q151" s="124">
        <f t="shared" si="71"/>
        <v>0.58623056279132846</v>
      </c>
      <c r="R151" s="124">
        <f t="shared" ref="R151:V151" si="72">IF(R132=0,"",R132/R113)</f>
        <v>0.58642497560754125</v>
      </c>
      <c r="S151" s="124">
        <f t="shared" si="72"/>
        <v>0.5885928449943516</v>
      </c>
      <c r="T151" s="124">
        <f t="shared" si="72"/>
        <v>0.59105285059958346</v>
      </c>
      <c r="U151" s="124">
        <f t="shared" si="72"/>
        <v>0.5940585003436355</v>
      </c>
      <c r="V151" s="124">
        <f t="shared" si="72"/>
        <v>0.59851368836222651</v>
      </c>
      <c r="W151" s="124">
        <f t="shared" ref="W151" si="73">IF(W132=0,"",W132/W113)</f>
        <v>0.60266244242975897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0.5611934939510812</v>
      </c>
      <c r="C152" s="111">
        <f t="shared" si="74"/>
        <v>0.56205528347325973</v>
      </c>
      <c r="D152" s="111">
        <f t="shared" si="74"/>
        <v>0.5631696936912699</v>
      </c>
      <c r="E152" s="111">
        <f t="shared" si="74"/>
        <v>0.56475862360527584</v>
      </c>
      <c r="F152" s="111">
        <f t="shared" si="74"/>
        <v>0.56660350340674182</v>
      </c>
      <c r="G152" s="111">
        <f t="shared" si="74"/>
        <v>0.56853758621576023</v>
      </c>
      <c r="H152" s="111">
        <f t="shared" si="74"/>
        <v>0.5703160465106325</v>
      </c>
      <c r="I152" s="111">
        <f t="shared" si="74"/>
        <v>0.57123219147376503</v>
      </c>
      <c r="J152" s="111">
        <f t="shared" si="74"/>
        <v>0.57178413413518325</v>
      </c>
      <c r="K152" s="111">
        <f t="shared" si="74"/>
        <v>0.5725108480502431</v>
      </c>
      <c r="L152" s="111">
        <f t="shared" si="74"/>
        <v>0.57343945831454723</v>
      </c>
      <c r="M152" s="111">
        <f t="shared" si="74"/>
        <v>0.57437828073599728</v>
      </c>
      <c r="N152" s="111">
        <f t="shared" si="74"/>
        <v>0.57519472106725111</v>
      </c>
      <c r="O152" s="111">
        <f t="shared" si="74"/>
        <v>0.57579734564209073</v>
      </c>
      <c r="P152" s="111">
        <f t="shared" si="74"/>
        <v>0.57608985477745522</v>
      </c>
      <c r="Q152" s="111">
        <f t="shared" si="74"/>
        <v>0.57627942581856773</v>
      </c>
      <c r="R152" s="111">
        <f t="shared" ref="R152:V152" si="75">IF(R133=0,"",R133/R114)</f>
        <v>0.57684565167706414</v>
      </c>
      <c r="S152" s="111">
        <f t="shared" si="75"/>
        <v>0.57802411060631331</v>
      </c>
      <c r="T152" s="111">
        <f t="shared" si="75"/>
        <v>0.58030318534393843</v>
      </c>
      <c r="U152" s="111">
        <f t="shared" si="75"/>
        <v>0.58372036840727926</v>
      </c>
      <c r="V152" s="111">
        <f t="shared" si="75"/>
        <v>0.58767542937749973</v>
      </c>
      <c r="W152" s="111">
        <f t="shared" ref="W152" si="76">IF(W133=0,"",W133/W114)</f>
        <v>0.59166549956199388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0.72624826659821051</v>
      </c>
      <c r="C153" s="45">
        <f t="shared" si="77"/>
        <v>0.72814794468366961</v>
      </c>
      <c r="D153" s="45">
        <f t="shared" si="77"/>
        <v>0.72988564992476224</v>
      </c>
      <c r="E153" s="45">
        <f t="shared" si="77"/>
        <v>0.7322894552139807</v>
      </c>
      <c r="F153" s="45">
        <f t="shared" si="77"/>
        <v>0.73547933791351716</v>
      </c>
      <c r="G153" s="45">
        <f t="shared" si="77"/>
        <v>0.73967587921344069</v>
      </c>
      <c r="H153" s="45">
        <f t="shared" si="77"/>
        <v>0.74418504248556061</v>
      </c>
      <c r="I153" s="45">
        <f t="shared" si="77"/>
        <v>0.7469733402031975</v>
      </c>
      <c r="J153" s="45">
        <f t="shared" si="77"/>
        <v>0.74837035629227677</v>
      </c>
      <c r="K153" s="45">
        <f t="shared" si="77"/>
        <v>0.75043420169562103</v>
      </c>
      <c r="L153" s="45">
        <f t="shared" si="77"/>
        <v>0.75165928229377899</v>
      </c>
      <c r="M153" s="45">
        <f t="shared" si="77"/>
        <v>0.75300549183565768</v>
      </c>
      <c r="N153" s="45">
        <f t="shared" si="77"/>
        <v>0.75341869390205607</v>
      </c>
      <c r="O153" s="45">
        <f t="shared" si="77"/>
        <v>0.75636128920893431</v>
      </c>
      <c r="P153" s="45">
        <f t="shared" si="77"/>
        <v>0.76218304192544595</v>
      </c>
      <c r="Q153" s="45">
        <f t="shared" si="77"/>
        <v>0.7692042426318827</v>
      </c>
      <c r="R153" s="45">
        <f t="shared" ref="R153:V153" si="78">IF(R134=0,"",R134/R115)</f>
        <v>0.77741959263027172</v>
      </c>
      <c r="S153" s="45">
        <f t="shared" si="78"/>
        <v>0.7862333113597525</v>
      </c>
      <c r="T153" s="45">
        <f t="shared" si="78"/>
        <v>0.79151097687002747</v>
      </c>
      <c r="U153" s="45">
        <f t="shared" si="78"/>
        <v>0.80019836464774319</v>
      </c>
      <c r="V153" s="45">
        <f t="shared" si="78"/>
        <v>0.81064826578028937</v>
      </c>
      <c r="W153" s="45">
        <f t="shared" ref="W153" si="79">IF(W134=0,"",W134/W115)</f>
        <v>0.8260785388817472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98.455500000000029</v>
      </c>
      <c r="C155" s="117">
        <f t="shared" si="80"/>
        <v>97.799130000000005</v>
      </c>
      <c r="D155" s="117">
        <f t="shared" si="80"/>
        <v>86.539860000000004</v>
      </c>
      <c r="E155" s="117">
        <f t="shared" si="80"/>
        <v>87.701130000000006</v>
      </c>
      <c r="F155" s="117">
        <f t="shared" si="80"/>
        <v>90.629549999999995</v>
      </c>
      <c r="G155" s="117">
        <f t="shared" si="80"/>
        <v>105.62507999999997</v>
      </c>
      <c r="H155" s="117">
        <f t="shared" si="80"/>
        <v>107.24075999999994</v>
      </c>
      <c r="I155" s="117">
        <f t="shared" si="80"/>
        <v>114.76376999999999</v>
      </c>
      <c r="J155" s="117">
        <f t="shared" si="80"/>
        <v>115.47063</v>
      </c>
      <c r="K155" s="117">
        <f t="shared" si="80"/>
        <v>119.00493000000003</v>
      </c>
      <c r="L155" s="117">
        <f t="shared" si="80"/>
        <v>128.95146</v>
      </c>
      <c r="M155" s="117">
        <f t="shared" si="80"/>
        <v>121.37796000000002</v>
      </c>
      <c r="N155" s="117">
        <f t="shared" si="80"/>
        <v>129.96126000000007</v>
      </c>
      <c r="O155" s="117">
        <f t="shared" si="80"/>
        <v>122.79168000000007</v>
      </c>
      <c r="P155" s="117">
        <f t="shared" si="80"/>
        <v>122.64021000000004</v>
      </c>
      <c r="Q155" s="117">
        <f t="shared" si="80"/>
        <v>115.82405999999996</v>
      </c>
      <c r="R155" s="117">
        <f t="shared" ref="R155:V155" si="81">R156+R159+R161+R170</f>
        <v>135.91908000000001</v>
      </c>
      <c r="S155" s="117">
        <f t="shared" si="81"/>
        <v>126.39727187999991</v>
      </c>
      <c r="T155" s="117">
        <f t="shared" si="81"/>
        <v>129.13908084000008</v>
      </c>
      <c r="U155" s="117">
        <f t="shared" si="81"/>
        <v>135.71631216000006</v>
      </c>
      <c r="V155" s="117">
        <f t="shared" si="81"/>
        <v>132.02024220000007</v>
      </c>
      <c r="W155" s="117">
        <f t="shared" ref="W155" si="82">W156+W159+W161+W170</f>
        <v>141.7692553200001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82.943844981433145</v>
      </c>
      <c r="C156" s="122">
        <f t="shared" si="83"/>
        <v>82.19004463843153</v>
      </c>
      <c r="D156" s="122">
        <f t="shared" si="83"/>
        <v>72.875315583721402</v>
      </c>
      <c r="E156" s="122">
        <f t="shared" si="83"/>
        <v>74.017933393754447</v>
      </c>
      <c r="F156" s="122">
        <f t="shared" si="83"/>
        <v>76.079228094308306</v>
      </c>
      <c r="G156" s="122">
        <f t="shared" si="83"/>
        <v>88.390828146796807</v>
      </c>
      <c r="H156" s="122">
        <f t="shared" si="83"/>
        <v>88.874881896470058</v>
      </c>
      <c r="I156" s="122">
        <f t="shared" si="83"/>
        <v>98.36733791072848</v>
      </c>
      <c r="J156" s="122">
        <f t="shared" si="83"/>
        <v>98.974256632354255</v>
      </c>
      <c r="K156" s="122">
        <f t="shared" si="83"/>
        <v>103.70909624454848</v>
      </c>
      <c r="L156" s="122">
        <f t="shared" si="83"/>
        <v>111.80566166558177</v>
      </c>
      <c r="M156" s="122">
        <f t="shared" si="83"/>
        <v>104.89640009612309</v>
      </c>
      <c r="N156" s="122">
        <f t="shared" si="83"/>
        <v>112.39996592867375</v>
      </c>
      <c r="O156" s="122">
        <f t="shared" si="83"/>
        <v>106.21524208750436</v>
      </c>
      <c r="P156" s="122">
        <f t="shared" si="83"/>
        <v>106.04657640573473</v>
      </c>
      <c r="Q156" s="122">
        <f t="shared" si="83"/>
        <v>99.704725181159759</v>
      </c>
      <c r="R156" s="122">
        <f t="shared" ref="R156:V156" si="84">SUM(R157:R158)</f>
        <v>116.64816765957698</v>
      </c>
      <c r="S156" s="122">
        <f t="shared" si="84"/>
        <v>108.49959323021844</v>
      </c>
      <c r="T156" s="122">
        <f t="shared" si="84"/>
        <v>111.59025566355065</v>
      </c>
      <c r="U156" s="122">
        <f t="shared" si="84"/>
        <v>116.28256842805905</v>
      </c>
      <c r="V156" s="122">
        <f t="shared" si="84"/>
        <v>113.59669744181799</v>
      </c>
      <c r="W156" s="122">
        <f t="shared" ref="W156" si="85">SUM(W157:W158)</f>
        <v>121.62648582387612</v>
      </c>
      <c r="DA156" s="130" t="s">
        <v>2132</v>
      </c>
    </row>
    <row r="157" spans="1:105" ht="12" customHeight="1" x14ac:dyDescent="0.25">
      <c r="A157" s="97" t="s">
        <v>217</v>
      </c>
      <c r="B157" s="98">
        <v>82.943844981433145</v>
      </c>
      <c r="C157" s="98">
        <v>82.19004463843153</v>
      </c>
      <c r="D157" s="98">
        <v>72.875315583721402</v>
      </c>
      <c r="E157" s="98">
        <v>74.017933393754447</v>
      </c>
      <c r="F157" s="98">
        <v>76.079228094308306</v>
      </c>
      <c r="G157" s="98">
        <v>88.390828146796807</v>
      </c>
      <c r="H157" s="98">
        <v>88.874881896470058</v>
      </c>
      <c r="I157" s="98">
        <v>98.36733791072848</v>
      </c>
      <c r="J157" s="98">
        <v>98.974256632354255</v>
      </c>
      <c r="K157" s="98">
        <v>103.70909624454848</v>
      </c>
      <c r="L157" s="98">
        <v>111.80566166558177</v>
      </c>
      <c r="M157" s="98">
        <v>104.89640009612309</v>
      </c>
      <c r="N157" s="98">
        <v>112.39996592867375</v>
      </c>
      <c r="O157" s="98">
        <v>106.21524208750436</v>
      </c>
      <c r="P157" s="98">
        <v>106.04657640573473</v>
      </c>
      <c r="Q157" s="98">
        <v>99.704725181159759</v>
      </c>
      <c r="R157" s="98">
        <v>116.64816765957698</v>
      </c>
      <c r="S157" s="98">
        <v>108.49959323021844</v>
      </c>
      <c r="T157" s="98">
        <v>111.59025566355065</v>
      </c>
      <c r="U157" s="98">
        <v>116.28256842805905</v>
      </c>
      <c r="V157" s="98">
        <v>113.59669744181799</v>
      </c>
      <c r="W157" s="98">
        <v>121.62648582387612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9.8074040363175392</v>
      </c>
      <c r="C161" s="122">
        <v>9.8599876237548489</v>
      </c>
      <c r="D161" s="122">
        <v>9.1449664651170668</v>
      </c>
      <c r="E161" s="122">
        <v>8.9693083287992241</v>
      </c>
      <c r="F161" s="122">
        <v>9.4983196761491406</v>
      </c>
      <c r="G161" s="122">
        <v>11.683613310093595</v>
      </c>
      <c r="H161" s="122">
        <v>12.283178185846083</v>
      </c>
      <c r="I161" s="122">
        <v>10.910579616702313</v>
      </c>
      <c r="J161" s="122">
        <v>10.899988697816454</v>
      </c>
      <c r="K161" s="122">
        <v>10.608039593731025</v>
      </c>
      <c r="L161" s="122">
        <v>11.317215628983991</v>
      </c>
      <c r="M161" s="122">
        <v>10.838048525694962</v>
      </c>
      <c r="N161" s="122">
        <v>11.664554156720731</v>
      </c>
      <c r="O161" s="122">
        <v>11.01918493554569</v>
      </c>
      <c r="P161" s="122">
        <v>10.904626491071777</v>
      </c>
      <c r="Q161" s="122">
        <v>10.327165782457648</v>
      </c>
      <c r="R161" s="122">
        <v>12.07991895354809</v>
      </c>
      <c r="S161" s="122">
        <v>11.205588708918876</v>
      </c>
      <c r="T161" s="122">
        <v>11.07083523671958</v>
      </c>
      <c r="U161" s="122">
        <v>11.904810468864655</v>
      </c>
      <c r="V161" s="122">
        <v>11.474185879833774</v>
      </c>
      <c r="W161" s="122">
        <v>12.274612543934056</v>
      </c>
      <c r="DA161" s="130" t="s">
        <v>2137</v>
      </c>
    </row>
    <row r="162" spans="1:105" ht="12" customHeight="1" x14ac:dyDescent="0.25">
      <c r="A162" s="97" t="s">
        <v>134</v>
      </c>
      <c r="B162" s="98">
        <v>9.8074040363175392</v>
      </c>
      <c r="C162" s="98">
        <v>9.8599876237548489</v>
      </c>
      <c r="D162" s="98">
        <v>9.1449664651170668</v>
      </c>
      <c r="E162" s="98">
        <v>8.9693083287992241</v>
      </c>
      <c r="F162" s="98">
        <v>9.4983196761491406</v>
      </c>
      <c r="G162" s="98">
        <v>11.683613310093595</v>
      </c>
      <c r="H162" s="98">
        <v>12.283178185846083</v>
      </c>
      <c r="I162" s="98">
        <v>10.910579616702313</v>
      </c>
      <c r="J162" s="98">
        <v>10.899988697816454</v>
      </c>
      <c r="K162" s="98">
        <v>10.608039593731025</v>
      </c>
      <c r="L162" s="98">
        <v>11.317215628983991</v>
      </c>
      <c r="M162" s="98">
        <v>10.838048525694962</v>
      </c>
      <c r="N162" s="98">
        <v>11.664554156720731</v>
      </c>
      <c r="O162" s="98">
        <v>11.01918493554569</v>
      </c>
      <c r="P162" s="98">
        <v>10.904626491071777</v>
      </c>
      <c r="Q162" s="98">
        <v>10.327165782457648</v>
      </c>
      <c r="R162" s="98">
        <v>12.07991895354809</v>
      </c>
      <c r="S162" s="98">
        <v>11.205588708918876</v>
      </c>
      <c r="T162" s="98">
        <v>11.07083523671958</v>
      </c>
      <c r="U162" s="98">
        <v>11.904810468864655</v>
      </c>
      <c r="V162" s="98">
        <v>11.474185879833774</v>
      </c>
      <c r="W162" s="98">
        <v>12.274612543934056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5.7042509822493415</v>
      </c>
      <c r="C170" s="122">
        <v>5.7490977378136341</v>
      </c>
      <c r="D170" s="122">
        <v>4.5195779511615379</v>
      </c>
      <c r="E170" s="122">
        <v>4.7138882774463262</v>
      </c>
      <c r="F170" s="122">
        <v>5.0520022295425475</v>
      </c>
      <c r="G170" s="122">
        <v>5.5506385431095753</v>
      </c>
      <c r="H170" s="122">
        <v>6.0826999176837928</v>
      </c>
      <c r="I170" s="122">
        <v>5.4858524725692099</v>
      </c>
      <c r="J170" s="122">
        <v>5.5963846698292956</v>
      </c>
      <c r="K170" s="122">
        <v>4.6877941617205252</v>
      </c>
      <c r="L170" s="122">
        <v>5.8285827054342327</v>
      </c>
      <c r="M170" s="122">
        <v>5.643511378181965</v>
      </c>
      <c r="N170" s="122">
        <v>5.8967399146055941</v>
      </c>
      <c r="O170" s="122">
        <v>5.5572529769500107</v>
      </c>
      <c r="P170" s="122">
        <v>5.6890071031935348</v>
      </c>
      <c r="Q170" s="122">
        <v>5.7921690363825569</v>
      </c>
      <c r="R170" s="122">
        <v>7.1909933868749398</v>
      </c>
      <c r="S170" s="122">
        <v>6.6920899408625907</v>
      </c>
      <c r="T170" s="122">
        <v>6.4779899397298459</v>
      </c>
      <c r="U170" s="122">
        <v>7.5289332630763424</v>
      </c>
      <c r="V170" s="122">
        <v>6.9493588783482929</v>
      </c>
      <c r="W170" s="122">
        <v>7.8681569521899082</v>
      </c>
      <c r="DA170" s="130" t="s">
        <v>2146</v>
      </c>
    </row>
    <row r="171" spans="1:105" ht="12" customHeight="1" x14ac:dyDescent="0.25">
      <c r="A171" s="97" t="s">
        <v>175</v>
      </c>
      <c r="B171" s="98">
        <v>5.7042509822493415</v>
      </c>
      <c r="C171" s="98">
        <v>5.7490977378136341</v>
      </c>
      <c r="D171" s="98">
        <v>4.5195779511615379</v>
      </c>
      <c r="E171" s="98">
        <v>4.7138882774463262</v>
      </c>
      <c r="F171" s="98">
        <v>5.0520022295425475</v>
      </c>
      <c r="G171" s="98">
        <v>5.5506385431095753</v>
      </c>
      <c r="H171" s="98">
        <v>6.0826999176837928</v>
      </c>
      <c r="I171" s="98">
        <v>5.4858524725692099</v>
      </c>
      <c r="J171" s="98">
        <v>5.5963846698292956</v>
      </c>
      <c r="K171" s="98">
        <v>4.6877941617205252</v>
      </c>
      <c r="L171" s="98">
        <v>5.8285827054342327</v>
      </c>
      <c r="M171" s="98">
        <v>5.643511378181965</v>
      </c>
      <c r="N171" s="98">
        <v>5.8967399146055941</v>
      </c>
      <c r="O171" s="98">
        <v>5.5572529769500107</v>
      </c>
      <c r="P171" s="98">
        <v>5.6890071031935348</v>
      </c>
      <c r="Q171" s="98">
        <v>5.7921690363825569</v>
      </c>
      <c r="R171" s="98">
        <v>7.1909933868749398</v>
      </c>
      <c r="S171" s="98">
        <v>6.6920899408625907</v>
      </c>
      <c r="T171" s="98">
        <v>6.4779899397298459</v>
      </c>
      <c r="U171" s="98">
        <v>7.5289332630763424</v>
      </c>
      <c r="V171" s="98">
        <v>6.9493588783482929</v>
      </c>
      <c r="W171" s="98">
        <v>7.8681569521899082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21811.385806975202</v>
      </c>
      <c r="C174" s="117">
        <f t="shared" si="87"/>
        <v>22296.914342277712</v>
      </c>
      <c r="D174" s="117">
        <f t="shared" si="87"/>
        <v>20162.629168009033</v>
      </c>
      <c r="E174" s="117">
        <f t="shared" si="87"/>
        <v>19796.687948181261</v>
      </c>
      <c r="F174" s="117">
        <f t="shared" si="87"/>
        <v>19058.223906831732</v>
      </c>
      <c r="G174" s="117">
        <f t="shared" si="87"/>
        <v>20005.163414563631</v>
      </c>
      <c r="H174" s="117">
        <f t="shared" si="87"/>
        <v>18969.079112161402</v>
      </c>
      <c r="I174" s="117">
        <f t="shared" si="87"/>
        <v>19420.446390549278</v>
      </c>
      <c r="J174" s="117">
        <f t="shared" si="87"/>
        <v>18891.014706063423</v>
      </c>
      <c r="K174" s="117">
        <f t="shared" si="87"/>
        <v>18920.074329703555</v>
      </c>
      <c r="L174" s="117">
        <f t="shared" si="87"/>
        <v>19894.635896400927</v>
      </c>
      <c r="M174" s="117">
        <f t="shared" si="87"/>
        <v>18176.641592484702</v>
      </c>
      <c r="N174" s="117">
        <f t="shared" si="87"/>
        <v>18927.954849214624</v>
      </c>
      <c r="O174" s="117">
        <f t="shared" si="87"/>
        <v>17608.394682770038</v>
      </c>
      <c r="P174" s="117">
        <f t="shared" si="87"/>
        <v>17049.568308600741</v>
      </c>
      <c r="Q174" s="117">
        <f t="shared" si="87"/>
        <v>15825.982234870982</v>
      </c>
      <c r="R174" s="117">
        <f t="shared" ref="R174:V174" si="88">R175+R178+R180+R189</f>
        <v>18038.154583478481</v>
      </c>
      <c r="S174" s="117">
        <f t="shared" si="88"/>
        <v>16706.892933783529</v>
      </c>
      <c r="T174" s="117">
        <f t="shared" si="88"/>
        <v>16705.741095401019</v>
      </c>
      <c r="U174" s="117">
        <f t="shared" si="88"/>
        <v>16859.055700662648</v>
      </c>
      <c r="V174" s="117">
        <f t="shared" si="88"/>
        <v>15791.424713867429</v>
      </c>
      <c r="W174" s="117">
        <f t="shared" ref="W174" si="89">W175+W178+W180+W189</f>
        <v>16494.164439311782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18287.245553764238</v>
      </c>
      <c r="C175" s="122">
        <f t="shared" si="90"/>
        <v>18647.930130518227</v>
      </c>
      <c r="D175" s="122">
        <f t="shared" si="90"/>
        <v>16895.378539567671</v>
      </c>
      <c r="E175" s="122">
        <f t="shared" si="90"/>
        <v>16633.381720831647</v>
      </c>
      <c r="F175" s="122">
        <f t="shared" si="90"/>
        <v>15931.082683268865</v>
      </c>
      <c r="G175" s="122">
        <f t="shared" si="90"/>
        <v>16684.218751556036</v>
      </c>
      <c r="H175" s="122">
        <f t="shared" si="90"/>
        <v>15662.009907411395</v>
      </c>
      <c r="I175" s="122">
        <f t="shared" si="90"/>
        <v>16582.047215487037</v>
      </c>
      <c r="J175" s="122">
        <f t="shared" si="90"/>
        <v>16125.25096338649</v>
      </c>
      <c r="K175" s="122">
        <f t="shared" si="90"/>
        <v>16413.727680656964</v>
      </c>
      <c r="L175" s="122">
        <f t="shared" si="90"/>
        <v>17179.769015782073</v>
      </c>
      <c r="M175" s="122">
        <f t="shared" si="90"/>
        <v>15649.56849779398</v>
      </c>
      <c r="N175" s="122">
        <f t="shared" si="90"/>
        <v>16314.520368332935</v>
      </c>
      <c r="O175" s="122">
        <f t="shared" si="90"/>
        <v>15177.080303461791</v>
      </c>
      <c r="P175" s="122">
        <f t="shared" si="90"/>
        <v>14693.389282611668</v>
      </c>
      <c r="Q175" s="122">
        <f t="shared" si="90"/>
        <v>13571.921649067683</v>
      </c>
      <c r="R175" s="122">
        <f t="shared" ref="R175:V175" si="91">SUM(R176:R177)</f>
        <v>15426.184911128583</v>
      </c>
      <c r="S175" s="122">
        <f t="shared" si="91"/>
        <v>14285.966390206187</v>
      </c>
      <c r="T175" s="122">
        <f t="shared" si="91"/>
        <v>14383.729024406353</v>
      </c>
      <c r="U175" s="122">
        <f t="shared" si="91"/>
        <v>14392.104705885928</v>
      </c>
      <c r="V175" s="122">
        <f t="shared" si="91"/>
        <v>13539.62743861566</v>
      </c>
      <c r="W175" s="122">
        <f t="shared" ref="W175" si="92">SUM(W176:W177)</f>
        <v>14099.706808520996</v>
      </c>
      <c r="DA175" s="130" t="s">
        <v>2300</v>
      </c>
    </row>
    <row r="176" spans="1:105" ht="12" customHeight="1" x14ac:dyDescent="0.25">
      <c r="A176" s="97" t="s">
        <v>217</v>
      </c>
      <c r="B176" s="98">
        <v>18080.317833816127</v>
      </c>
      <c r="C176" s="98">
        <v>18439.601070907804</v>
      </c>
      <c r="D176" s="98">
        <v>16708.665612220051</v>
      </c>
      <c r="E176" s="98">
        <v>16449.640336585315</v>
      </c>
      <c r="F176" s="98">
        <v>15753.123279766185</v>
      </c>
      <c r="G176" s="98">
        <v>16496.363631361361</v>
      </c>
      <c r="H176" s="98">
        <v>15483.684733297936</v>
      </c>
      <c r="I176" s="98">
        <v>16392.819990961303</v>
      </c>
      <c r="J176" s="98">
        <v>15940.819398762802</v>
      </c>
      <c r="K176" s="98">
        <v>16225.766345437261</v>
      </c>
      <c r="L176" s="98">
        <v>16978.562195249749</v>
      </c>
      <c r="M176" s="98">
        <v>15464.077151269081</v>
      </c>
      <c r="N176" s="98">
        <v>16117.743468293047</v>
      </c>
      <c r="O176" s="98">
        <v>14991.225504268357</v>
      </c>
      <c r="P176" s="98">
        <v>14512.783757858309</v>
      </c>
      <c r="Q176" s="98">
        <v>13404.075586546749</v>
      </c>
      <c r="R176" s="98">
        <v>15233.964997586214</v>
      </c>
      <c r="S176" s="98">
        <v>14106.159431482256</v>
      </c>
      <c r="T176" s="98">
        <v>14200.005689603175</v>
      </c>
      <c r="U176" s="98">
        <v>14204.625580161975</v>
      </c>
      <c r="V176" s="98">
        <v>13359.410701733699</v>
      </c>
      <c r="W176" s="98">
        <v>13908.969687697099</v>
      </c>
      <c r="DA176" s="63" t="s">
        <v>2301</v>
      </c>
    </row>
    <row r="177" spans="1:105" ht="12" customHeight="1" x14ac:dyDescent="0.25">
      <c r="A177" s="97" t="s">
        <v>53</v>
      </c>
      <c r="B177" s="98">
        <v>206.92771994811224</v>
      </c>
      <c r="C177" s="98">
        <v>208.32905961042178</v>
      </c>
      <c r="D177" s="98">
        <v>186.71292734762008</v>
      </c>
      <c r="E177" s="98">
        <v>183.74138424633077</v>
      </c>
      <c r="F177" s="98">
        <v>177.95940350268111</v>
      </c>
      <c r="G177" s="98">
        <v>187.85512019467646</v>
      </c>
      <c r="H177" s="98">
        <v>178.32517411345862</v>
      </c>
      <c r="I177" s="98">
        <v>189.22722452573535</v>
      </c>
      <c r="J177" s="98">
        <v>184.43156462368825</v>
      </c>
      <c r="K177" s="98">
        <v>187.96133521970469</v>
      </c>
      <c r="L177" s="98">
        <v>201.20682053232247</v>
      </c>
      <c r="M177" s="98">
        <v>185.49134652489872</v>
      </c>
      <c r="N177" s="98">
        <v>196.77690003988752</v>
      </c>
      <c r="O177" s="98">
        <v>185.85479919343467</v>
      </c>
      <c r="P177" s="98">
        <v>180.60552475335859</v>
      </c>
      <c r="Q177" s="98">
        <v>167.84606252093332</v>
      </c>
      <c r="R177" s="98">
        <v>192.21991354236951</v>
      </c>
      <c r="S177" s="98">
        <v>179.80695872393187</v>
      </c>
      <c r="T177" s="98">
        <v>183.72333480317863</v>
      </c>
      <c r="U177" s="98">
        <v>187.47912572395168</v>
      </c>
      <c r="V177" s="98">
        <v>180.21673688196034</v>
      </c>
      <c r="W177" s="98">
        <v>190.73712082389736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2.0236092913087637E-2</v>
      </c>
      <c r="C178" s="122">
        <f t="shared" si="93"/>
        <v>2.7639480759721131E-2</v>
      </c>
      <c r="D178" s="122">
        <f t="shared" si="93"/>
        <v>3.4974553410664737E-2</v>
      </c>
      <c r="E178" s="122">
        <f t="shared" si="93"/>
        <v>4.1949136805467434E-2</v>
      </c>
      <c r="F178" s="122">
        <f t="shared" si="93"/>
        <v>6.4290631130511325E-2</v>
      </c>
      <c r="G178" s="122">
        <f t="shared" si="93"/>
        <v>0.11009500673175023</v>
      </c>
      <c r="H178" s="122">
        <f t="shared" si="93"/>
        <v>0.13712104106404149</v>
      </c>
      <c r="I178" s="122">
        <f t="shared" si="93"/>
        <v>0.17303896303061428</v>
      </c>
      <c r="J178" s="122">
        <f t="shared" si="93"/>
        <v>0.19329895433511174</v>
      </c>
      <c r="K178" s="122">
        <f t="shared" si="93"/>
        <v>0.20454069937771327</v>
      </c>
      <c r="L178" s="122">
        <f t="shared" si="93"/>
        <v>0.4154201289018758</v>
      </c>
      <c r="M178" s="122">
        <f t="shared" si="93"/>
        <v>0.27407886100324774</v>
      </c>
      <c r="N178" s="122">
        <f t="shared" si="93"/>
        <v>0.22984065301847365</v>
      </c>
      <c r="O178" s="122">
        <f t="shared" si="93"/>
        <v>0.23158717018510716</v>
      </c>
      <c r="P178" s="122">
        <f t="shared" si="93"/>
        <v>0.29193985335278588</v>
      </c>
      <c r="Q178" s="122">
        <f t="shared" si="93"/>
        <v>0.27946440325981559</v>
      </c>
      <c r="R178" s="122">
        <f t="shared" si="93"/>
        <v>0.32552415401188156</v>
      </c>
      <c r="S178" s="122">
        <f t="shared" si="93"/>
        <v>0.34965227352916134</v>
      </c>
      <c r="T178" s="122">
        <f t="shared" si="93"/>
        <v>0.4966465518202563</v>
      </c>
      <c r="U178" s="122">
        <f t="shared" si="93"/>
        <v>0.34946579595980565</v>
      </c>
      <c r="V178" s="122">
        <f t="shared" si="93"/>
        <v>0.40487769024970055</v>
      </c>
      <c r="W178" s="122">
        <f t="shared" si="93"/>
        <v>0.66942579984163841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2.0236092913087637E-2</v>
      </c>
      <c r="C179" s="98">
        <f>RES_hhdet_fech!C67</f>
        <v>2.7639480759721131E-2</v>
      </c>
      <c r="D179" s="98">
        <f>RES_hhdet_fech!D67</f>
        <v>3.4974553410664737E-2</v>
      </c>
      <c r="E179" s="98">
        <f>RES_hhdet_fech!E67</f>
        <v>4.1949136805467434E-2</v>
      </c>
      <c r="F179" s="98">
        <f>RES_hhdet_fech!F67</f>
        <v>6.4290631130511325E-2</v>
      </c>
      <c r="G179" s="98">
        <f>RES_hhdet_fech!G67</f>
        <v>0.11009500673175023</v>
      </c>
      <c r="H179" s="98">
        <f>RES_hhdet_fech!H67</f>
        <v>0.13712104106404149</v>
      </c>
      <c r="I179" s="98">
        <f>RES_hhdet_fech!I67</f>
        <v>0.17303896303061428</v>
      </c>
      <c r="J179" s="98">
        <f>RES_hhdet_fech!J67</f>
        <v>0.19329895433511174</v>
      </c>
      <c r="K179" s="98">
        <f>RES_hhdet_fech!K67</f>
        <v>0.20454069937771327</v>
      </c>
      <c r="L179" s="98">
        <f>RES_hhdet_fech!L67</f>
        <v>0.4154201289018758</v>
      </c>
      <c r="M179" s="98">
        <f>RES_hhdet_fech!M67</f>
        <v>0.27407886100324774</v>
      </c>
      <c r="N179" s="98">
        <f>RES_hhdet_fech!N67</f>
        <v>0.22984065301847365</v>
      </c>
      <c r="O179" s="98">
        <f>RES_hhdet_fech!O67</f>
        <v>0.23158717018510716</v>
      </c>
      <c r="P179" s="98">
        <f>RES_hhdet_fech!P67</f>
        <v>0.29193985335278588</v>
      </c>
      <c r="Q179" s="98">
        <f>RES_hhdet_fech!Q67</f>
        <v>0.27946440325981559</v>
      </c>
      <c r="R179" s="98">
        <f>RES_hhdet_fech!R67</f>
        <v>0.32552415401188156</v>
      </c>
      <c r="S179" s="98">
        <f>RES_hhdet_fech!S67</f>
        <v>0.34965227352916134</v>
      </c>
      <c r="T179" s="98">
        <f>RES_hhdet_fech!T67</f>
        <v>0.4966465518202563</v>
      </c>
      <c r="U179" s="98">
        <f>RES_hhdet_fech!U67</f>
        <v>0.34946579595980565</v>
      </c>
      <c r="V179" s="98">
        <f>RES_hhdet_fech!V67</f>
        <v>0.40487769024970055</v>
      </c>
      <c r="W179" s="98">
        <f>RES_hhdet_fech!W67</f>
        <v>0.66942579984163841</v>
      </c>
      <c r="DA179" s="63" t="s">
        <v>2304</v>
      </c>
    </row>
    <row r="180" spans="1:105" ht="12" customHeight="1" x14ac:dyDescent="0.25">
      <c r="A180" s="121" t="s">
        <v>55</v>
      </c>
      <c r="B180" s="122">
        <v>2194.1782439710123</v>
      </c>
      <c r="C180" s="122">
        <v>2271.3130726884983</v>
      </c>
      <c r="D180" s="122">
        <v>2154.6341243088068</v>
      </c>
      <c r="E180" s="122">
        <v>2049.7004119028479</v>
      </c>
      <c r="F180" s="122">
        <v>2021.6651638158446</v>
      </c>
      <c r="G180" s="122">
        <v>2233.3320366952412</v>
      </c>
      <c r="H180" s="122">
        <v>2193.6532815329197</v>
      </c>
      <c r="I180" s="122">
        <v>1870.7056997537404</v>
      </c>
      <c r="J180" s="122">
        <v>1808.0637560628784</v>
      </c>
      <c r="K180" s="122">
        <v>1711.0828828589395</v>
      </c>
      <c r="L180" s="122">
        <v>1772.7630932460811</v>
      </c>
      <c r="M180" s="122">
        <v>1647.2628228157434</v>
      </c>
      <c r="N180" s="122">
        <v>1723.4741061252298</v>
      </c>
      <c r="O180" s="122">
        <v>1604.0384189033457</v>
      </c>
      <c r="P180" s="122">
        <v>1536.9383572757354</v>
      </c>
      <c r="Q180" s="122">
        <v>1432.7458224842671</v>
      </c>
      <c r="R180" s="122">
        <v>1625.4162080691785</v>
      </c>
      <c r="S180" s="122">
        <v>1504.0050849150805</v>
      </c>
      <c r="T180" s="122">
        <v>1452.9775053451656</v>
      </c>
      <c r="U180" s="122">
        <v>1500.7721853776322</v>
      </c>
      <c r="V180" s="122">
        <v>1392.3653641415654</v>
      </c>
      <c r="W180" s="122">
        <v>1449.7118453157088</v>
      </c>
      <c r="DA180" s="130" t="s">
        <v>2305</v>
      </c>
    </row>
    <row r="181" spans="1:105" ht="12" customHeight="1" x14ac:dyDescent="0.25">
      <c r="A181" s="97" t="s">
        <v>134</v>
      </c>
      <c r="B181" s="98">
        <v>2207.1230430818832</v>
      </c>
      <c r="C181" s="98">
        <v>2283.405244884415</v>
      </c>
      <c r="D181" s="98">
        <v>2164.3840047561298</v>
      </c>
      <c r="E181" s="98">
        <v>2057.2221047884937</v>
      </c>
      <c r="F181" s="98">
        <v>2029.4596334170446</v>
      </c>
      <c r="G181" s="98">
        <v>2248.9164018180827</v>
      </c>
      <c r="H181" s="98">
        <v>2207.6974241216221</v>
      </c>
      <c r="I181" s="98">
        <v>1876.7923604713951</v>
      </c>
      <c r="J181" s="98">
        <v>1813.6644741031894</v>
      </c>
      <c r="K181" s="98">
        <v>1716.0132174407272</v>
      </c>
      <c r="L181" s="98">
        <v>1776.7499402183767</v>
      </c>
      <c r="M181" s="98">
        <v>1651.4642921427192</v>
      </c>
      <c r="N181" s="98">
        <v>1728.3644429073531</v>
      </c>
      <c r="O181" s="98">
        <v>1606.8213180558541</v>
      </c>
      <c r="P181" s="98">
        <v>1541.7163879911107</v>
      </c>
      <c r="Q181" s="98">
        <v>1434.2732179506825</v>
      </c>
      <c r="R181" s="98">
        <v>1629.6603334927022</v>
      </c>
      <c r="S181" s="98">
        <v>1504.9827325323922</v>
      </c>
      <c r="T181" s="98">
        <v>1455.150377711921</v>
      </c>
      <c r="U181" s="98">
        <v>1502.086431757939</v>
      </c>
      <c r="V181" s="98">
        <v>1393.6308956286298</v>
      </c>
      <c r="W181" s="98">
        <v>1449.5669664834297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1794.7231667797325</v>
      </c>
      <c r="C185" s="101">
        <v>1896.0696275202802</v>
      </c>
      <c r="D185" s="101">
        <v>1852.445607511112</v>
      </c>
      <c r="E185" s="101">
        <v>1815.0496806668277</v>
      </c>
      <c r="F185" s="101">
        <v>1777.2415663351883</v>
      </c>
      <c r="G185" s="101">
        <v>1736.5635008588479</v>
      </c>
      <c r="H185" s="101">
        <v>1749.958230872174</v>
      </c>
      <c r="I185" s="101">
        <v>1681.7040506084529</v>
      </c>
      <c r="J185" s="101">
        <v>1638.8595251556962</v>
      </c>
      <c r="K185" s="101">
        <v>1565.8349413633327</v>
      </c>
      <c r="L185" s="101">
        <v>1654.9175762271166</v>
      </c>
      <c r="M185" s="101">
        <v>1522.2383303431384</v>
      </c>
      <c r="N185" s="101">
        <v>1576.6453691546878</v>
      </c>
      <c r="O185" s="101">
        <v>1520.1164618673083</v>
      </c>
      <c r="P185" s="101">
        <v>1392.5585542439251</v>
      </c>
      <c r="Q185" s="101">
        <v>1386.5586272606508</v>
      </c>
      <c r="R185" s="101">
        <v>1496.7852126772718</v>
      </c>
      <c r="S185" s="101">
        <v>1474.4131844984638</v>
      </c>
      <c r="T185" s="101">
        <v>1386.9659933064236</v>
      </c>
      <c r="U185" s="101">
        <v>1460.8225566383721</v>
      </c>
      <c r="V185" s="101">
        <v>1353.7486559580664</v>
      </c>
      <c r="W185" s="101">
        <v>1454.1457720892868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1329.9417731470378</v>
      </c>
      <c r="C189" s="122">
        <v>1377.6434995902271</v>
      </c>
      <c r="D189" s="122">
        <v>1112.5815295791422</v>
      </c>
      <c r="E189" s="122">
        <v>1113.5638663099633</v>
      </c>
      <c r="F189" s="122">
        <v>1105.4117691158899</v>
      </c>
      <c r="G189" s="122">
        <v>1087.5025313056201</v>
      </c>
      <c r="H189" s="122">
        <v>1113.2788021760232</v>
      </c>
      <c r="I189" s="122">
        <v>967.52043634546931</v>
      </c>
      <c r="J189" s="122">
        <v>957.50668765971909</v>
      </c>
      <c r="K189" s="122">
        <v>795.05922548827368</v>
      </c>
      <c r="L189" s="122">
        <v>941.68836724386892</v>
      </c>
      <c r="M189" s="122">
        <v>879.53619301397646</v>
      </c>
      <c r="N189" s="122">
        <v>889.73053410344232</v>
      </c>
      <c r="O189" s="122">
        <v>827.04437323471677</v>
      </c>
      <c r="P189" s="122">
        <v>818.94872885998382</v>
      </c>
      <c r="Q189" s="122">
        <v>821.03529891577318</v>
      </c>
      <c r="R189" s="122">
        <v>986.22794012670954</v>
      </c>
      <c r="S189" s="122">
        <v>916.57180638873149</v>
      </c>
      <c r="T189" s="122">
        <v>868.53791909768154</v>
      </c>
      <c r="U189" s="122">
        <v>965.82934360312788</v>
      </c>
      <c r="V189" s="122">
        <v>859.02703341995493</v>
      </c>
      <c r="W189" s="122">
        <v>944.07635967523515</v>
      </c>
      <c r="DA189" s="130" t="s">
        <v>2314</v>
      </c>
    </row>
    <row r="190" spans="1:105" ht="12" customHeight="1" x14ac:dyDescent="0.25">
      <c r="A190" s="97" t="s">
        <v>175</v>
      </c>
      <c r="B190" s="98">
        <v>1355.950994286083</v>
      </c>
      <c r="C190" s="98">
        <v>1407.2132495027481</v>
      </c>
      <c r="D190" s="98">
        <v>1126.2496061898721</v>
      </c>
      <c r="E190" s="98">
        <v>1130.9575783847813</v>
      </c>
      <c r="F190" s="98">
        <v>1121.1897927544492</v>
      </c>
      <c r="G190" s="98">
        <v>1105.1449988332156</v>
      </c>
      <c r="H190" s="98">
        <v>1129.4659813174978</v>
      </c>
      <c r="I190" s="98">
        <v>983.20716445465087</v>
      </c>
      <c r="J190" s="98">
        <v>978.50777935211147</v>
      </c>
      <c r="K190" s="98">
        <v>809.69400798682909</v>
      </c>
      <c r="L190" s="98">
        <v>961.32989231335387</v>
      </c>
      <c r="M190" s="98">
        <v>895.60297897976898</v>
      </c>
      <c r="N190" s="98">
        <v>903.50177779447142</v>
      </c>
      <c r="O190" s="98">
        <v>838.435119392827</v>
      </c>
      <c r="P190" s="98">
        <v>833.30314509241418</v>
      </c>
      <c r="Q190" s="98">
        <v>834.15110538999181</v>
      </c>
      <c r="R190" s="98">
        <v>1006.5308229352261</v>
      </c>
      <c r="S190" s="98">
        <v>933.11142045355064</v>
      </c>
      <c r="T190" s="98">
        <v>883.77166289373395</v>
      </c>
      <c r="U190" s="98">
        <v>984.94884652798692</v>
      </c>
      <c r="V190" s="98">
        <v>874.22714692108445</v>
      </c>
      <c r="W190" s="98">
        <v>961.87903837676402</v>
      </c>
      <c r="DA190" s="63" t="s">
        <v>2315</v>
      </c>
    </row>
    <row r="191" spans="1:105" ht="12" customHeight="1" x14ac:dyDescent="0.25">
      <c r="A191" s="109" t="s">
        <v>120</v>
      </c>
      <c r="B191" s="33">
        <v>1042.5295310641152</v>
      </c>
      <c r="C191" s="33">
        <v>1052.7296098670395</v>
      </c>
      <c r="D191" s="33">
        <v>955.23235098400835</v>
      </c>
      <c r="E191" s="33">
        <v>894.94545595667864</v>
      </c>
      <c r="F191" s="33">
        <v>885.67176574516759</v>
      </c>
      <c r="G191" s="33">
        <v>823.51304577988458</v>
      </c>
      <c r="H191" s="33">
        <v>867.32591386459319</v>
      </c>
      <c r="I191" s="33">
        <v>759.66564619086148</v>
      </c>
      <c r="J191" s="33">
        <v>712.15606239698764</v>
      </c>
      <c r="K191" s="33">
        <v>654.32279144396307</v>
      </c>
      <c r="L191" s="33">
        <v>713.58073702684339</v>
      </c>
      <c r="M191" s="33">
        <v>669.43569472449644</v>
      </c>
      <c r="N191" s="33">
        <v>688.72262483546547</v>
      </c>
      <c r="O191" s="33">
        <v>661.85086984849556</v>
      </c>
      <c r="P191" s="33">
        <v>614.81045106398983</v>
      </c>
      <c r="Q191" s="33">
        <v>636.89987294738592</v>
      </c>
      <c r="R191" s="33">
        <v>703.35496677055596</v>
      </c>
      <c r="S191" s="33">
        <v>688.39067388842386</v>
      </c>
      <c r="T191" s="33">
        <v>657.26795450695818</v>
      </c>
      <c r="U191" s="33">
        <v>696.31200051076883</v>
      </c>
      <c r="V191" s="33">
        <v>640.91676458858171</v>
      </c>
      <c r="W191" s="33">
        <v>686.09357060617856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10853.470732842166</v>
      </c>
      <c r="C193" s="117">
        <f t="shared" si="94"/>
        <v>11178.35075818213</v>
      </c>
      <c r="D193" s="117">
        <f t="shared" si="94"/>
        <v>10199.129784742456</v>
      </c>
      <c r="E193" s="117">
        <f t="shared" si="94"/>
        <v>10200.565564569448</v>
      </c>
      <c r="F193" s="117">
        <f t="shared" si="94"/>
        <v>10065.022471602617</v>
      </c>
      <c r="G193" s="117">
        <f t="shared" si="94"/>
        <v>10860.88750897822</v>
      </c>
      <c r="H193" s="117">
        <f t="shared" si="94"/>
        <v>10539.186905613547</v>
      </c>
      <c r="I193" s="117">
        <f t="shared" si="94"/>
        <v>11005.681731516401</v>
      </c>
      <c r="J193" s="117">
        <f t="shared" si="94"/>
        <v>10915.825476252745</v>
      </c>
      <c r="K193" s="117">
        <f t="shared" si="94"/>
        <v>11153.879514663233</v>
      </c>
      <c r="L193" s="117">
        <f t="shared" si="94"/>
        <v>11973.082023392324</v>
      </c>
      <c r="M193" s="117">
        <f t="shared" si="94"/>
        <v>11182.600816465872</v>
      </c>
      <c r="N193" s="117">
        <f t="shared" si="94"/>
        <v>11930.313425260383</v>
      </c>
      <c r="O193" s="117">
        <f t="shared" si="94"/>
        <v>11346.917739347973</v>
      </c>
      <c r="P193" s="117">
        <f t="shared" si="94"/>
        <v>11093.097585497346</v>
      </c>
      <c r="Q193" s="117">
        <f t="shared" si="94"/>
        <v>10407.445492241852</v>
      </c>
      <c r="R193" s="117">
        <f t="shared" ref="R193:V193" si="95">R194+R197+R199+R208</f>
        <v>12038.422775299736</v>
      </c>
      <c r="S193" s="117">
        <f t="shared" si="95"/>
        <v>11319.930929683826</v>
      </c>
      <c r="T193" s="117">
        <f t="shared" si="95"/>
        <v>11542.73810964519</v>
      </c>
      <c r="U193" s="117">
        <f t="shared" si="95"/>
        <v>11898.82792842752</v>
      </c>
      <c r="V193" s="117">
        <f t="shared" si="95"/>
        <v>11398.479956044679</v>
      </c>
      <c r="W193" s="117">
        <f t="shared" ref="W193" si="96">W194+W197+W199+W208</f>
        <v>12137.182536358296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8967.2994226126575</v>
      </c>
      <c r="C194" s="122">
        <f t="shared" si="97"/>
        <v>9218.3425548726191</v>
      </c>
      <c r="D194" s="122">
        <f t="shared" si="97"/>
        <v>8441.1401008272423</v>
      </c>
      <c r="E194" s="122">
        <f t="shared" si="97"/>
        <v>8482.145115586085</v>
      </c>
      <c r="F194" s="122">
        <f t="shared" si="97"/>
        <v>8345.9899555665233</v>
      </c>
      <c r="G194" s="122">
        <f t="shared" si="97"/>
        <v>9013.3167938650058</v>
      </c>
      <c r="H194" s="122">
        <f t="shared" si="97"/>
        <v>8675.1889452262658</v>
      </c>
      <c r="I194" s="122">
        <f t="shared" si="97"/>
        <v>9386.7662639398968</v>
      </c>
      <c r="J194" s="122">
        <f t="shared" si="97"/>
        <v>9321.1391669439017</v>
      </c>
      <c r="K194" s="122">
        <f t="shared" si="97"/>
        <v>9690.4166340905485</v>
      </c>
      <c r="L194" s="122">
        <f t="shared" si="97"/>
        <v>10371.321190372306</v>
      </c>
      <c r="M194" s="122">
        <f t="shared" si="97"/>
        <v>9673.3943305101693</v>
      </c>
      <c r="N194" s="122">
        <f t="shared" si="97"/>
        <v>10346.196675898462</v>
      </c>
      <c r="O194" s="122">
        <f t="shared" si="97"/>
        <v>9851.3689336143289</v>
      </c>
      <c r="P194" s="122">
        <f t="shared" si="97"/>
        <v>9631.4599783394278</v>
      </c>
      <c r="Q194" s="122">
        <f t="shared" si="97"/>
        <v>8996.2373681548179</v>
      </c>
      <c r="R194" s="122">
        <f t="shared" ref="R194:V194" si="98">SUM(R195:R196)</f>
        <v>10382.493113413042</v>
      </c>
      <c r="S194" s="122">
        <f t="shared" si="98"/>
        <v>9761.4125875575191</v>
      </c>
      <c r="T194" s="122">
        <f t="shared" si="98"/>
        <v>10016.427497465189</v>
      </c>
      <c r="U194" s="122">
        <f t="shared" si="98"/>
        <v>10243.613675264223</v>
      </c>
      <c r="V194" s="122">
        <f t="shared" si="98"/>
        <v>9846.6632303914394</v>
      </c>
      <c r="W194" s="122">
        <f t="shared" ref="W194" si="99">SUM(W195:W196)</f>
        <v>10453.940440164663</v>
      </c>
      <c r="DA194" s="130" t="s">
        <v>2468</v>
      </c>
    </row>
    <row r="195" spans="1:105" ht="12" customHeight="1" x14ac:dyDescent="0.25">
      <c r="A195" s="97" t="s">
        <v>217</v>
      </c>
      <c r="B195" s="98">
        <v>8760.3717026645445</v>
      </c>
      <c r="C195" s="98">
        <v>9010.0134952621975</v>
      </c>
      <c r="D195" s="98">
        <v>8254.4271734796221</v>
      </c>
      <c r="E195" s="98">
        <v>8298.4037313397548</v>
      </c>
      <c r="F195" s="98">
        <v>8168.0305520638422</v>
      </c>
      <c r="G195" s="98">
        <v>8825.4616736703301</v>
      </c>
      <c r="H195" s="98">
        <v>8496.8637711128067</v>
      </c>
      <c r="I195" s="98">
        <v>9197.5390394141614</v>
      </c>
      <c r="J195" s="98">
        <v>9136.7076023202135</v>
      </c>
      <c r="K195" s="98">
        <v>9502.4552988708438</v>
      </c>
      <c r="L195" s="98">
        <v>10170.114369839983</v>
      </c>
      <c r="M195" s="98">
        <v>9487.9029839852701</v>
      </c>
      <c r="N195" s="98">
        <v>10149.419775858574</v>
      </c>
      <c r="O195" s="98">
        <v>9665.5141344208951</v>
      </c>
      <c r="P195" s="98">
        <v>9450.8544535860692</v>
      </c>
      <c r="Q195" s="98">
        <v>8828.3913056338843</v>
      </c>
      <c r="R195" s="98">
        <v>10190.273199870673</v>
      </c>
      <c r="S195" s="98">
        <v>9581.6056288335876</v>
      </c>
      <c r="T195" s="98">
        <v>9832.7041626620103</v>
      </c>
      <c r="U195" s="98">
        <v>10056.134549540271</v>
      </c>
      <c r="V195" s="98">
        <v>9666.4464935094784</v>
      </c>
      <c r="W195" s="98">
        <v>10263.203319340766</v>
      </c>
      <c r="DA195" s="63" t="s">
        <v>2469</v>
      </c>
    </row>
    <row r="196" spans="1:105" ht="12" customHeight="1" x14ac:dyDescent="0.25">
      <c r="A196" s="97" t="s">
        <v>53</v>
      </c>
      <c r="B196" s="98">
        <v>206.92771994811224</v>
      </c>
      <c r="C196" s="98">
        <v>208.32905961042178</v>
      </c>
      <c r="D196" s="98">
        <v>186.71292734762008</v>
      </c>
      <c r="E196" s="98">
        <v>183.74138424633077</v>
      </c>
      <c r="F196" s="98">
        <v>177.95940350268111</v>
      </c>
      <c r="G196" s="98">
        <v>187.85512019467646</v>
      </c>
      <c r="H196" s="98">
        <v>178.32517411345862</v>
      </c>
      <c r="I196" s="98">
        <v>189.22722452573535</v>
      </c>
      <c r="J196" s="98">
        <v>184.43156462368825</v>
      </c>
      <c r="K196" s="98">
        <v>187.96133521970469</v>
      </c>
      <c r="L196" s="98">
        <v>201.20682053232247</v>
      </c>
      <c r="M196" s="98">
        <v>185.49134652489872</v>
      </c>
      <c r="N196" s="98">
        <v>196.77690003988752</v>
      </c>
      <c r="O196" s="98">
        <v>185.85479919343467</v>
      </c>
      <c r="P196" s="98">
        <v>180.60552475335859</v>
      </c>
      <c r="Q196" s="98">
        <v>167.84606252093332</v>
      </c>
      <c r="R196" s="98">
        <v>192.21991354236951</v>
      </c>
      <c r="S196" s="98">
        <v>179.80695872393187</v>
      </c>
      <c r="T196" s="98">
        <v>183.72333480317863</v>
      </c>
      <c r="U196" s="98">
        <v>187.47912572395168</v>
      </c>
      <c r="V196" s="98">
        <v>180.21673688196034</v>
      </c>
      <c r="W196" s="98">
        <v>190.73712082389736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4.1244728446046458E-2</v>
      </c>
      <c r="C197" s="122">
        <f t="shared" si="100"/>
        <v>6.1644009937503935E-2</v>
      </c>
      <c r="D197" s="122">
        <f t="shared" si="100"/>
        <v>8.4780101742843644E-2</v>
      </c>
      <c r="E197" s="122">
        <f t="shared" si="100"/>
        <v>0.10906032080202985</v>
      </c>
      <c r="F197" s="122">
        <f t="shared" si="100"/>
        <v>0.18119020973021643</v>
      </c>
      <c r="G197" s="122">
        <f t="shared" si="100"/>
        <v>0.33029343105230086</v>
      </c>
      <c r="H197" s="122">
        <f t="shared" si="100"/>
        <v>0.42437543075848594</v>
      </c>
      <c r="I197" s="122">
        <f t="shared" si="100"/>
        <v>0.55020578760972605</v>
      </c>
      <c r="J197" s="122">
        <f t="shared" si="100"/>
        <v>0.62719765926940663</v>
      </c>
      <c r="K197" s="122">
        <f t="shared" si="100"/>
        <v>0.67402834507278442</v>
      </c>
      <c r="L197" s="122">
        <f t="shared" si="100"/>
        <v>1.4001979601796704</v>
      </c>
      <c r="M197" s="122">
        <f t="shared" si="100"/>
        <v>0.9426377530184411</v>
      </c>
      <c r="N197" s="122">
        <f t="shared" si="100"/>
        <v>0.82344839483118193</v>
      </c>
      <c r="O197" s="122">
        <f t="shared" si="100"/>
        <v>0.87155117391876158</v>
      </c>
      <c r="P197" s="122">
        <f t="shared" si="100"/>
        <v>1.1571781293715584</v>
      </c>
      <c r="Q197" s="122">
        <f t="shared" si="100"/>
        <v>1.1579260701430538</v>
      </c>
      <c r="R197" s="122">
        <f t="shared" si="100"/>
        <v>1.3966685868981845</v>
      </c>
      <c r="S197" s="122">
        <f t="shared" si="100"/>
        <v>1.5441488360897271</v>
      </c>
      <c r="T197" s="122">
        <f t="shared" si="100"/>
        <v>2.2448830252132748</v>
      </c>
      <c r="U197" s="122">
        <f t="shared" si="100"/>
        <v>1.6169217070062458</v>
      </c>
      <c r="V197" s="122">
        <f t="shared" si="100"/>
        <v>1.9264343501856322</v>
      </c>
      <c r="W197" s="122">
        <f t="shared" si="100"/>
        <v>3.2536423058705397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4.1244728446046458E-2</v>
      </c>
      <c r="C198" s="98">
        <f>RES_hhdet_tesh!C67</f>
        <v>6.1644009937503935E-2</v>
      </c>
      <c r="D198" s="98">
        <f>RES_hhdet_tesh!D67</f>
        <v>8.4780101742843644E-2</v>
      </c>
      <c r="E198" s="98">
        <f>RES_hhdet_tesh!E67</f>
        <v>0.10906032080202985</v>
      </c>
      <c r="F198" s="98">
        <f>RES_hhdet_tesh!F67</f>
        <v>0.18119020973021643</v>
      </c>
      <c r="G198" s="98">
        <f>RES_hhdet_tesh!G67</f>
        <v>0.33029343105230086</v>
      </c>
      <c r="H198" s="98">
        <f>RES_hhdet_tesh!H67</f>
        <v>0.42437543075848594</v>
      </c>
      <c r="I198" s="98">
        <f>RES_hhdet_tesh!I67</f>
        <v>0.55020578760972605</v>
      </c>
      <c r="J198" s="98">
        <f>RES_hhdet_tesh!J67</f>
        <v>0.62719765926940663</v>
      </c>
      <c r="K198" s="98">
        <f>RES_hhdet_tesh!K67</f>
        <v>0.67402834507278442</v>
      </c>
      <c r="L198" s="98">
        <f>RES_hhdet_tesh!L67</f>
        <v>1.4001979601796704</v>
      </c>
      <c r="M198" s="98">
        <f>RES_hhdet_tesh!M67</f>
        <v>0.9426377530184411</v>
      </c>
      <c r="N198" s="98">
        <f>RES_hhdet_tesh!N67</f>
        <v>0.82344839483118193</v>
      </c>
      <c r="O198" s="98">
        <f>RES_hhdet_tesh!O67</f>
        <v>0.87155117391876158</v>
      </c>
      <c r="P198" s="98">
        <f>RES_hhdet_tesh!P67</f>
        <v>1.1571781293715584</v>
      </c>
      <c r="Q198" s="98">
        <f>RES_hhdet_tesh!Q67</f>
        <v>1.1579260701430538</v>
      </c>
      <c r="R198" s="98">
        <f>RES_hhdet_tesh!R67</f>
        <v>1.3966685868981845</v>
      </c>
      <c r="S198" s="98">
        <f>RES_hhdet_tesh!S67</f>
        <v>1.5441488360897271</v>
      </c>
      <c r="T198" s="98">
        <f>RES_hhdet_tesh!T67</f>
        <v>2.2448830252132748</v>
      </c>
      <c r="U198" s="98">
        <f>RES_hhdet_tesh!U67</f>
        <v>1.6169217070062458</v>
      </c>
      <c r="V198" s="98">
        <f>RES_hhdet_tesh!V67</f>
        <v>1.9264343501856322</v>
      </c>
      <c r="W198" s="98">
        <f>RES_hhdet_tesh!W67</f>
        <v>3.2536423058705397</v>
      </c>
      <c r="DA198" s="63" t="s">
        <v>2472</v>
      </c>
    </row>
    <row r="199" spans="1:105" ht="12" customHeight="1" x14ac:dyDescent="0.25">
      <c r="A199" s="121" t="s">
        <v>55</v>
      </c>
      <c r="B199" s="122">
        <v>1125.4958271765993</v>
      </c>
      <c r="C199" s="122">
        <v>1171.0493384021449</v>
      </c>
      <c r="D199" s="122">
        <v>1118.6048952060455</v>
      </c>
      <c r="E199" s="122">
        <v>1078.3669229944169</v>
      </c>
      <c r="F199" s="122">
        <v>1082.5011208692329</v>
      </c>
      <c r="G199" s="122">
        <v>1220.1256916933951</v>
      </c>
      <c r="H199" s="122">
        <v>1219.3408355411882</v>
      </c>
      <c r="I199" s="122">
        <v>1056.3179413520822</v>
      </c>
      <c r="J199" s="122">
        <v>1036.6563938665684</v>
      </c>
      <c r="K199" s="122">
        <v>996.64301096447389</v>
      </c>
      <c r="L199" s="122">
        <v>1050.2770089798048</v>
      </c>
      <c r="M199" s="122">
        <v>994.58251193940509</v>
      </c>
      <c r="N199" s="122">
        <v>1063.6546905648913</v>
      </c>
      <c r="O199" s="122">
        <v>1010.7584179532456</v>
      </c>
      <c r="P199" s="122">
        <v>981.17579393746257</v>
      </c>
      <c r="Q199" s="122">
        <v>928.73421266195044</v>
      </c>
      <c r="R199" s="122">
        <v>1076.1842975675145</v>
      </c>
      <c r="S199" s="122">
        <v>1017.48658612626</v>
      </c>
      <c r="T199" s="122">
        <v>1010.7139162182746</v>
      </c>
      <c r="U199" s="122">
        <v>1079.8382000075387</v>
      </c>
      <c r="V199" s="122">
        <v>1035.7508531280148</v>
      </c>
      <c r="W199" s="122">
        <v>1111.0290891256891</v>
      </c>
      <c r="DA199" s="130" t="s">
        <v>2473</v>
      </c>
    </row>
    <row r="200" spans="1:105" ht="12" customHeight="1" x14ac:dyDescent="0.25">
      <c r="A200" s="97" t="s">
        <v>134</v>
      </c>
      <c r="B200" s="98">
        <v>1126.309104664145</v>
      </c>
      <c r="C200" s="98">
        <v>1171.1549764632859</v>
      </c>
      <c r="D200" s="98">
        <v>1117.6758721641122</v>
      </c>
      <c r="E200" s="98">
        <v>1076.6268036423016</v>
      </c>
      <c r="F200" s="98">
        <v>1081.3487499230309</v>
      </c>
      <c r="G200" s="98">
        <v>1223.8145324522727</v>
      </c>
      <c r="H200" s="98">
        <v>1222.4768287898689</v>
      </c>
      <c r="I200" s="98">
        <v>1055.5207052027024</v>
      </c>
      <c r="J200" s="98">
        <v>1036.0236911901047</v>
      </c>
      <c r="K200" s="98">
        <v>996.12265145875097</v>
      </c>
      <c r="L200" s="98">
        <v>1049.4979214651978</v>
      </c>
      <c r="M200" s="98">
        <v>994.66141207201031</v>
      </c>
      <c r="N200" s="98">
        <v>1064.6101362219238</v>
      </c>
      <c r="O200" s="98">
        <v>1010.8567865701594</v>
      </c>
      <c r="P200" s="98">
        <v>982.66827452786674</v>
      </c>
      <c r="Q200" s="98">
        <v>928.17439370035174</v>
      </c>
      <c r="R200" s="98">
        <v>1077.4238574418516</v>
      </c>
      <c r="S200" s="98">
        <v>1016.6687281864157</v>
      </c>
      <c r="T200" s="98">
        <v>1011.0469359397546</v>
      </c>
      <c r="U200" s="98">
        <v>1079.9129671434566</v>
      </c>
      <c r="V200" s="98">
        <v>1036.3110292782667</v>
      </c>
      <c r="W200" s="98">
        <v>1110.9470570138039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1100.3994298680625</v>
      </c>
      <c r="C204" s="101">
        <v>1167.7711854482225</v>
      </c>
      <c r="D204" s="101">
        <v>1147.3991041842507</v>
      </c>
      <c r="E204" s="101">
        <v>1132.6526116843932</v>
      </c>
      <c r="F204" s="101">
        <v>1118.6378520022304</v>
      </c>
      <c r="G204" s="101">
        <v>1102.539892831727</v>
      </c>
      <c r="H204" s="101">
        <v>1120.2657460825733</v>
      </c>
      <c r="I204" s="101">
        <v>1081.0735428190706</v>
      </c>
      <c r="J204" s="101">
        <v>1055.7710804109345</v>
      </c>
      <c r="K204" s="101">
        <v>1011.9728320527007</v>
      </c>
      <c r="L204" s="101">
        <v>1073.3057260587102</v>
      </c>
      <c r="M204" s="101">
        <v>992.23465497145389</v>
      </c>
      <c r="N204" s="101">
        <v>1034.9681429269328</v>
      </c>
      <c r="O204" s="101">
        <v>1007.7919838893596</v>
      </c>
      <c r="P204" s="101">
        <v>936.07686793476398</v>
      </c>
      <c r="Q204" s="101">
        <v>945.66268222846577</v>
      </c>
      <c r="R204" s="101">
        <v>1038.6157046131034</v>
      </c>
      <c r="S204" s="101">
        <v>1042.2418970197261</v>
      </c>
      <c r="T204" s="101">
        <v>1000.5968307925675</v>
      </c>
      <c r="U204" s="101">
        <v>1077.5654759836536</v>
      </c>
      <c r="V204" s="101">
        <v>1018.6575139683374</v>
      </c>
      <c r="W204" s="101">
        <v>1113.5396310140993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760.63423832446472</v>
      </c>
      <c r="C208" s="122">
        <v>788.89722089742884</v>
      </c>
      <c r="D208" s="122">
        <v>639.30000860742553</v>
      </c>
      <c r="E208" s="122">
        <v>639.9444656681452</v>
      </c>
      <c r="F208" s="122">
        <v>636.35020495713138</v>
      </c>
      <c r="G208" s="122">
        <v>627.11472998876627</v>
      </c>
      <c r="H208" s="122">
        <v>644.23274941533464</v>
      </c>
      <c r="I208" s="122">
        <v>562.04732043681099</v>
      </c>
      <c r="J208" s="122">
        <v>557.40271778300621</v>
      </c>
      <c r="K208" s="122">
        <v>466.14584126313764</v>
      </c>
      <c r="L208" s="122">
        <v>550.0836260800329</v>
      </c>
      <c r="M208" s="122">
        <v>513.68133626328017</v>
      </c>
      <c r="N208" s="122">
        <v>519.63861040219854</v>
      </c>
      <c r="O208" s="122">
        <v>483.91883660647892</v>
      </c>
      <c r="P208" s="122">
        <v>479.30463509108461</v>
      </c>
      <c r="Q208" s="122">
        <v>481.31598535494038</v>
      </c>
      <c r="R208" s="122">
        <v>578.34869573228139</v>
      </c>
      <c r="S208" s="122">
        <v>539.48760716395543</v>
      </c>
      <c r="T208" s="122">
        <v>513.3518129365151</v>
      </c>
      <c r="U208" s="122">
        <v>573.7591314487521</v>
      </c>
      <c r="V208" s="122">
        <v>514.13943817503889</v>
      </c>
      <c r="W208" s="122">
        <v>568.95936476207282</v>
      </c>
      <c r="DA208" s="130" t="s">
        <v>2482</v>
      </c>
    </row>
    <row r="209" spans="1:105" ht="12" customHeight="1" x14ac:dyDescent="0.25">
      <c r="A209" s="97" t="s">
        <v>175</v>
      </c>
      <c r="B209" s="98">
        <v>760.95087610984945</v>
      </c>
      <c r="C209" s="98">
        <v>790.93164185659418</v>
      </c>
      <c r="D209" s="98">
        <v>634.2696457378637</v>
      </c>
      <c r="E209" s="98">
        <v>638.71804532454496</v>
      </c>
      <c r="F209" s="98">
        <v>635.27006455854973</v>
      </c>
      <c r="G209" s="98">
        <v>628.31647005505556</v>
      </c>
      <c r="H209" s="98">
        <v>644.15257313324719</v>
      </c>
      <c r="I209" s="98">
        <v>561.63958322413669</v>
      </c>
      <c r="J209" s="98">
        <v>559.49522336138807</v>
      </c>
      <c r="K209" s="98">
        <v>463.55860317373981</v>
      </c>
      <c r="L209" s="98">
        <v>551.26449270975161</v>
      </c>
      <c r="M209" s="98">
        <v>514.41489928843725</v>
      </c>
      <c r="N209" s="98">
        <v>519.68945306225658</v>
      </c>
      <c r="O209" s="98">
        <v>482.76871623949921</v>
      </c>
      <c r="P209" s="98">
        <v>480.05748784188557</v>
      </c>
      <c r="Q209" s="98">
        <v>480.70412006006808</v>
      </c>
      <c r="R209" s="98">
        <v>580.61292848912217</v>
      </c>
      <c r="S209" s="98">
        <v>539.36089890425728</v>
      </c>
      <c r="T209" s="98">
        <v>512.85551109394316</v>
      </c>
      <c r="U209" s="98">
        <v>574.93470355764134</v>
      </c>
      <c r="V209" s="98">
        <v>513.76181394031494</v>
      </c>
      <c r="W209" s="98">
        <v>569.11064175939828</v>
      </c>
      <c r="DA209" s="63" t="s">
        <v>2483</v>
      </c>
    </row>
    <row r="210" spans="1:105" ht="12" customHeight="1" x14ac:dyDescent="0.25">
      <c r="A210" s="109" t="s">
        <v>120</v>
      </c>
      <c r="B210" s="33">
        <v>757.13526481275892</v>
      </c>
      <c r="C210" s="33">
        <v>766.54290173232607</v>
      </c>
      <c r="D210" s="33">
        <v>697.21038532712157</v>
      </c>
      <c r="E210" s="33">
        <v>655.35912038874369</v>
      </c>
      <c r="F210" s="33">
        <v>651.39328387895171</v>
      </c>
      <c r="G210" s="33">
        <v>609.13273618097458</v>
      </c>
      <c r="H210" s="33">
        <v>645.45097205815</v>
      </c>
      <c r="I210" s="33">
        <v>567.44998517280828</v>
      </c>
      <c r="J210" s="33">
        <v>532.95648615173855</v>
      </c>
      <c r="K210" s="33">
        <v>491.02620164850072</v>
      </c>
      <c r="L210" s="33">
        <v>536.36958465226292</v>
      </c>
      <c r="M210" s="33">
        <v>504.0887545583646</v>
      </c>
      <c r="N210" s="33">
        <v>518.89650046433223</v>
      </c>
      <c r="O210" s="33">
        <v>500.5983771826626</v>
      </c>
      <c r="P210" s="33">
        <v>468.59809979950734</v>
      </c>
      <c r="Q210" s="33">
        <v>489.90608440283637</v>
      </c>
      <c r="R210" s="33">
        <v>546.80193174124395</v>
      </c>
      <c r="S210" s="33">
        <v>541.23567904046695</v>
      </c>
      <c r="T210" s="33">
        <v>520.23480073716723</v>
      </c>
      <c r="U210" s="33">
        <v>557.18772409331575</v>
      </c>
      <c r="V210" s="33">
        <v>519.55806372324764</v>
      </c>
      <c r="W210" s="33">
        <v>566.76717434251293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4334.3825665859576</v>
      </c>
      <c r="C212" s="117">
        <f t="shared" si="101"/>
        <v>4431.3153602174907</v>
      </c>
      <c r="D212" s="117">
        <f t="shared" si="101"/>
        <v>4007.2170772365253</v>
      </c>
      <c r="E212" s="117">
        <f t="shared" si="101"/>
        <v>3936.3164272890481</v>
      </c>
      <c r="F212" s="117">
        <f t="shared" si="101"/>
        <v>3789.9698908543464</v>
      </c>
      <c r="G212" s="117">
        <f t="shared" si="101"/>
        <v>3981.1948286909642</v>
      </c>
      <c r="H212" s="117">
        <f t="shared" si="101"/>
        <v>3773.2929875796044</v>
      </c>
      <c r="I212" s="117">
        <f t="shared" si="101"/>
        <v>3862.5393780290792</v>
      </c>
      <c r="J212" s="117">
        <f t="shared" si="101"/>
        <v>3755.9974628370692</v>
      </c>
      <c r="K212" s="117">
        <f t="shared" si="101"/>
        <v>3760.2669994944395</v>
      </c>
      <c r="L212" s="117">
        <f t="shared" si="101"/>
        <v>3954.8383733055261</v>
      </c>
      <c r="M212" s="117">
        <f t="shared" si="101"/>
        <v>3613.8374966504903</v>
      </c>
      <c r="N212" s="117">
        <f t="shared" si="101"/>
        <v>3763.7202432667264</v>
      </c>
      <c r="O212" s="117">
        <f t="shared" si="101"/>
        <v>3500.1334017444865</v>
      </c>
      <c r="P212" s="117">
        <f t="shared" si="101"/>
        <v>3389.6301926425485</v>
      </c>
      <c r="Q212" s="117">
        <f t="shared" si="101"/>
        <v>3144.743829925877</v>
      </c>
      <c r="R212" s="117">
        <f t="shared" ref="R212:V212" si="102">R213+R216+R218+R227</f>
        <v>3584.93115999367</v>
      </c>
      <c r="S212" s="117">
        <f t="shared" si="102"/>
        <v>3318.8203198109468</v>
      </c>
      <c r="T212" s="117">
        <f t="shared" si="102"/>
        <v>3318.8322284187011</v>
      </c>
      <c r="U212" s="117">
        <f t="shared" si="102"/>
        <v>3348.2092110327144</v>
      </c>
      <c r="V212" s="117">
        <f t="shared" si="102"/>
        <v>3135.6492933995219</v>
      </c>
      <c r="W212" s="117">
        <f t="shared" ref="W212" si="103">W213+W216+W218+W227</f>
        <v>3274.2679874359114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3651.5009897175055</v>
      </c>
      <c r="C213" s="122">
        <f t="shared" si="104"/>
        <v>3724.0618322805408</v>
      </c>
      <c r="D213" s="122">
        <f t="shared" si="104"/>
        <v>3374.4821070439616</v>
      </c>
      <c r="E213" s="122">
        <f t="shared" si="104"/>
        <v>3322.1693623767706</v>
      </c>
      <c r="F213" s="122">
        <f t="shared" si="104"/>
        <v>3181.5007775815793</v>
      </c>
      <c r="G213" s="122">
        <f t="shared" si="104"/>
        <v>3331.6055989897404</v>
      </c>
      <c r="H213" s="122">
        <f t="shared" si="104"/>
        <v>3127.0849687368514</v>
      </c>
      <c r="I213" s="122">
        <f t="shared" si="104"/>
        <v>3310.693925374545</v>
      </c>
      <c r="J213" s="122">
        <f t="shared" si="104"/>
        <v>3219.407885774136</v>
      </c>
      <c r="K213" s="122">
        <f t="shared" si="104"/>
        <v>3276.9557711245093</v>
      </c>
      <c r="L213" s="122">
        <f t="shared" si="104"/>
        <v>3428.9904209526394</v>
      </c>
      <c r="M213" s="122">
        <f t="shared" si="104"/>
        <v>3123.1250214703036</v>
      </c>
      <c r="N213" s="122">
        <f t="shared" si="104"/>
        <v>3255.1394708564653</v>
      </c>
      <c r="O213" s="122">
        <f t="shared" si="104"/>
        <v>3027.6279028420377</v>
      </c>
      <c r="P213" s="122">
        <f t="shared" si="104"/>
        <v>2931.0018077370646</v>
      </c>
      <c r="Q213" s="122">
        <f t="shared" si="104"/>
        <v>2707.087105458982</v>
      </c>
      <c r="R213" s="122">
        <f t="shared" ref="R213:V213" si="105">SUM(R214:R215)</f>
        <v>3076.6515709125119</v>
      </c>
      <c r="S213" s="122">
        <f t="shared" si="105"/>
        <v>2848.8799587821568</v>
      </c>
      <c r="T213" s="122">
        <f t="shared" si="105"/>
        <v>2867.8331490722585</v>
      </c>
      <c r="U213" s="122">
        <f t="shared" si="105"/>
        <v>2868.7661821695133</v>
      </c>
      <c r="V213" s="122">
        <f t="shared" si="105"/>
        <v>2698.0665853221385</v>
      </c>
      <c r="W213" s="122">
        <f t="shared" ref="W213" si="106">SUM(W214:W215)</f>
        <v>2809.0555181273066</v>
      </c>
      <c r="DA213" s="130" t="s">
        <v>2636</v>
      </c>
    </row>
    <row r="214" spans="1:105" ht="12" customHeight="1" x14ac:dyDescent="0.25">
      <c r="A214" s="97" t="s">
        <v>217</v>
      </c>
      <c r="B214" s="98">
        <v>3651.5009897175055</v>
      </c>
      <c r="C214" s="98">
        <v>3724.0618322805408</v>
      </c>
      <c r="D214" s="98">
        <v>3374.4821070439616</v>
      </c>
      <c r="E214" s="98">
        <v>3322.1693623767706</v>
      </c>
      <c r="F214" s="98">
        <v>3181.5007775815793</v>
      </c>
      <c r="G214" s="98">
        <v>3331.6055989897404</v>
      </c>
      <c r="H214" s="98">
        <v>3127.0849687368514</v>
      </c>
      <c r="I214" s="98">
        <v>3310.693925374545</v>
      </c>
      <c r="J214" s="98">
        <v>3219.407885774136</v>
      </c>
      <c r="K214" s="98">
        <v>3276.9557711245093</v>
      </c>
      <c r="L214" s="98">
        <v>3428.9904209526394</v>
      </c>
      <c r="M214" s="98">
        <v>3123.1250214703036</v>
      </c>
      <c r="N214" s="98">
        <v>3255.1394708564653</v>
      </c>
      <c r="O214" s="98">
        <v>3027.6279028420377</v>
      </c>
      <c r="P214" s="98">
        <v>2931.0018077370646</v>
      </c>
      <c r="Q214" s="98">
        <v>2707.087105458982</v>
      </c>
      <c r="R214" s="98">
        <v>3076.6515709125119</v>
      </c>
      <c r="S214" s="98">
        <v>2848.8799587821568</v>
      </c>
      <c r="T214" s="98">
        <v>2867.8331490722585</v>
      </c>
      <c r="U214" s="98">
        <v>2868.7661821695133</v>
      </c>
      <c r="V214" s="98">
        <v>2698.0665853221385</v>
      </c>
      <c r="W214" s="98">
        <v>2809.0555181273066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431.75892741877783</v>
      </c>
      <c r="C218" s="122">
        <v>446.75974733823517</v>
      </c>
      <c r="D218" s="122">
        <v>423.45649495818981</v>
      </c>
      <c r="E218" s="122">
        <v>402.57218710948041</v>
      </c>
      <c r="F218" s="122">
        <v>397.20318137202111</v>
      </c>
      <c r="G218" s="122">
        <v>440.37591157866626</v>
      </c>
      <c r="H218" s="122">
        <v>432.18669947736123</v>
      </c>
      <c r="I218" s="122">
        <v>367.21121488631906</v>
      </c>
      <c r="J218" s="122">
        <v>354.55188816369429</v>
      </c>
      <c r="K218" s="122">
        <v>335.18830869979223</v>
      </c>
      <c r="L218" s="122">
        <v>347.089972059866</v>
      </c>
      <c r="M218" s="122">
        <v>322.68581670571837</v>
      </c>
      <c r="N218" s="122">
        <v>337.80927184247702</v>
      </c>
      <c r="O218" s="122">
        <v>314.09796863193918</v>
      </c>
      <c r="P218" s="122">
        <v>301.39096462429944</v>
      </c>
      <c r="Q218" s="122">
        <v>280.39330407693649</v>
      </c>
      <c r="R218" s="122">
        <v>318.61367709943789</v>
      </c>
      <c r="S218" s="122">
        <v>294.22577678663191</v>
      </c>
      <c r="T218" s="122">
        <v>284.51685221967</v>
      </c>
      <c r="U218" s="122">
        <v>293.69937506450526</v>
      </c>
      <c r="V218" s="122">
        <v>272.52656294881064</v>
      </c>
      <c r="W218" s="122">
        <v>283.4914440374626</v>
      </c>
      <c r="DA218" s="130" t="s">
        <v>2641</v>
      </c>
    </row>
    <row r="219" spans="1:105" ht="12" customHeight="1" x14ac:dyDescent="0.25">
      <c r="A219" s="97" t="s">
        <v>134</v>
      </c>
      <c r="B219" s="98">
        <v>445.7505697808171</v>
      </c>
      <c r="C219" s="98">
        <v>461.15652325685653</v>
      </c>
      <c r="D219" s="98">
        <v>437.11899360054809</v>
      </c>
      <c r="E219" s="98">
        <v>415.47657628308428</v>
      </c>
      <c r="F219" s="98">
        <v>409.86966756490642</v>
      </c>
      <c r="G219" s="98">
        <v>454.19115651118</v>
      </c>
      <c r="H219" s="98">
        <v>445.86657177560284</v>
      </c>
      <c r="I219" s="98">
        <v>379.03698512080297</v>
      </c>
      <c r="J219" s="98">
        <v>366.28767718988018</v>
      </c>
      <c r="K219" s="98">
        <v>346.56602939432929</v>
      </c>
      <c r="L219" s="98">
        <v>358.83241792650341</v>
      </c>
      <c r="M219" s="98">
        <v>333.52972844114362</v>
      </c>
      <c r="N219" s="98">
        <v>349.06048288956913</v>
      </c>
      <c r="O219" s="98">
        <v>324.51363339456032</v>
      </c>
      <c r="P219" s="98">
        <v>311.36504171868478</v>
      </c>
      <c r="Q219" s="98">
        <v>289.66581909731985</v>
      </c>
      <c r="R219" s="98">
        <v>329.12620095218614</v>
      </c>
      <c r="S219" s="98">
        <v>303.94631266224201</v>
      </c>
      <c r="T219" s="98">
        <v>293.88217028269969</v>
      </c>
      <c r="U219" s="98">
        <v>303.3613757578334</v>
      </c>
      <c r="V219" s="98">
        <v>281.45769568115816</v>
      </c>
      <c r="W219" s="98">
        <v>292.7545445509935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251.12264944967387</v>
      </c>
      <c r="C227" s="122">
        <v>260.49378059871469</v>
      </c>
      <c r="D227" s="122">
        <v>209.27847523437387</v>
      </c>
      <c r="E227" s="122">
        <v>211.5748778027974</v>
      </c>
      <c r="F227" s="122">
        <v>211.26593190074635</v>
      </c>
      <c r="G227" s="122">
        <v>209.21331812255758</v>
      </c>
      <c r="H227" s="122">
        <v>214.02131936539155</v>
      </c>
      <c r="I227" s="122">
        <v>184.63423776821517</v>
      </c>
      <c r="J227" s="122">
        <v>182.03768889923873</v>
      </c>
      <c r="K227" s="122">
        <v>148.12291967013795</v>
      </c>
      <c r="L227" s="122">
        <v>178.75798029302069</v>
      </c>
      <c r="M227" s="122">
        <v>168.02665847446826</v>
      </c>
      <c r="N227" s="122">
        <v>170.77150056778436</v>
      </c>
      <c r="O227" s="122">
        <v>158.4075302705094</v>
      </c>
      <c r="P227" s="122">
        <v>157.23742028118446</v>
      </c>
      <c r="Q227" s="122">
        <v>157.26342038995838</v>
      </c>
      <c r="R227" s="122">
        <v>189.66591198172023</v>
      </c>
      <c r="S227" s="122">
        <v>175.71458424215808</v>
      </c>
      <c r="T227" s="122">
        <v>166.48222712677253</v>
      </c>
      <c r="U227" s="122">
        <v>185.74365379869599</v>
      </c>
      <c r="V227" s="122">
        <v>165.05614512857261</v>
      </c>
      <c r="W227" s="122">
        <v>181.72102527114205</v>
      </c>
      <c r="DA227" s="130" t="s">
        <v>2650</v>
      </c>
    </row>
    <row r="228" spans="1:105" ht="12" customHeight="1" x14ac:dyDescent="0.25">
      <c r="A228" s="97" t="s">
        <v>175</v>
      </c>
      <c r="B228" s="98">
        <v>273.84786280601736</v>
      </c>
      <c r="C228" s="98">
        <v>284.20078786957504</v>
      </c>
      <c r="D228" s="98">
        <v>227.4573704661066</v>
      </c>
      <c r="E228" s="98">
        <v>228.40819253059047</v>
      </c>
      <c r="F228" s="98">
        <v>226.43549054468863</v>
      </c>
      <c r="G228" s="98">
        <v>223.19508396435623</v>
      </c>
      <c r="H228" s="98">
        <v>228.10694958688191</v>
      </c>
      <c r="I228" s="98">
        <v>198.56851893326129</v>
      </c>
      <c r="J228" s="98">
        <v>197.61943111795247</v>
      </c>
      <c r="K228" s="98">
        <v>163.52580185302003</v>
      </c>
      <c r="L228" s="98">
        <v>194.15018505160498</v>
      </c>
      <c r="M228" s="98">
        <v>180.87597763475418</v>
      </c>
      <c r="N228" s="98">
        <v>182.47121904337152</v>
      </c>
      <c r="O228" s="98">
        <v>169.33035671257534</v>
      </c>
      <c r="P228" s="98">
        <v>168.293903182864</v>
      </c>
      <c r="Q228" s="98">
        <v>168.46515724456276</v>
      </c>
      <c r="R228" s="98">
        <v>203.27896499999832</v>
      </c>
      <c r="S228" s="98">
        <v>188.45118247479908</v>
      </c>
      <c r="T228" s="98">
        <v>178.48652503801858</v>
      </c>
      <c r="U228" s="98">
        <v>198.92026904479226</v>
      </c>
      <c r="V228" s="98">
        <v>176.55891459218225</v>
      </c>
      <c r="W228" s="98">
        <v>194.26109059057129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383.13878892076895</v>
      </c>
      <c r="C231" s="118">
        <f t="shared" si="108"/>
        <v>390.55599622931032</v>
      </c>
      <c r="D231" s="118">
        <f t="shared" si="108"/>
        <v>352.18481915114489</v>
      </c>
      <c r="E231" s="118">
        <f t="shared" si="108"/>
        <v>344.80545782774567</v>
      </c>
      <c r="F231" s="118">
        <f t="shared" si="108"/>
        <v>331.00505843610938</v>
      </c>
      <c r="G231" s="118">
        <f t="shared" si="108"/>
        <v>346.69173123814164</v>
      </c>
      <c r="H231" s="118">
        <f t="shared" si="108"/>
        <v>327.76865184537155</v>
      </c>
      <c r="I231" s="118">
        <f t="shared" si="108"/>
        <v>334.57411034159577</v>
      </c>
      <c r="J231" s="118">
        <f t="shared" si="108"/>
        <v>324.32517662646734</v>
      </c>
      <c r="K231" s="118">
        <f t="shared" si="108"/>
        <v>324.0645798657705</v>
      </c>
      <c r="L231" s="118">
        <f t="shared" si="108"/>
        <v>339.90426644514298</v>
      </c>
      <c r="M231" s="118">
        <f t="shared" si="108"/>
        <v>309.70645003524976</v>
      </c>
      <c r="N231" s="118">
        <f t="shared" si="108"/>
        <v>321.59648293531342</v>
      </c>
      <c r="O231" s="118">
        <f t="shared" si="108"/>
        <v>298.30526697387751</v>
      </c>
      <c r="P231" s="118">
        <f t="shared" si="108"/>
        <v>287.94488775328693</v>
      </c>
      <c r="Q231" s="118">
        <f t="shared" si="108"/>
        <v>266.42380846232913</v>
      </c>
      <c r="R231" s="118">
        <f t="shared" ref="R231:V231" si="109">R232+R235+R237+R246</f>
        <v>302.53228911280507</v>
      </c>
      <c r="S231" s="118">
        <f t="shared" si="109"/>
        <v>278.887043769287</v>
      </c>
      <c r="T231" s="118">
        <f t="shared" si="109"/>
        <v>277.77564569879075</v>
      </c>
      <c r="U231" s="118">
        <f t="shared" si="109"/>
        <v>278.9021700977072</v>
      </c>
      <c r="V231" s="118">
        <f t="shared" si="109"/>
        <v>260.18268175797459</v>
      </c>
      <c r="W231" s="118">
        <f t="shared" ref="W231" si="110">W232+W235+W237+W246</f>
        <v>270.78091985438738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321.23374352148113</v>
      </c>
      <c r="C232" s="123">
        <f t="shared" si="111"/>
        <v>326.63985778200407</v>
      </c>
      <c r="D232" s="123">
        <f t="shared" si="111"/>
        <v>295.11507581009289</v>
      </c>
      <c r="E232" s="123">
        <f t="shared" si="111"/>
        <v>289.70910762888076</v>
      </c>
      <c r="F232" s="123">
        <f t="shared" si="111"/>
        <v>276.69257011067083</v>
      </c>
      <c r="G232" s="123">
        <f t="shared" si="111"/>
        <v>289.13938684059485</v>
      </c>
      <c r="H232" s="123">
        <f t="shared" si="111"/>
        <v>270.6254659062443</v>
      </c>
      <c r="I232" s="123">
        <f t="shared" si="111"/>
        <v>285.67436521251852</v>
      </c>
      <c r="J232" s="123">
        <f t="shared" si="111"/>
        <v>276.84192449269688</v>
      </c>
      <c r="K232" s="123">
        <f t="shared" si="111"/>
        <v>281.13566956301742</v>
      </c>
      <c r="L232" s="123">
        <f t="shared" si="111"/>
        <v>293.52016369713022</v>
      </c>
      <c r="M232" s="123">
        <f t="shared" si="111"/>
        <v>266.64839482994432</v>
      </c>
      <c r="N232" s="123">
        <f t="shared" si="111"/>
        <v>277.19277719273015</v>
      </c>
      <c r="O232" s="123">
        <f t="shared" si="111"/>
        <v>257.11616949603302</v>
      </c>
      <c r="P232" s="123">
        <f t="shared" si="111"/>
        <v>248.15210867026315</v>
      </c>
      <c r="Q232" s="123">
        <f t="shared" si="111"/>
        <v>228.47763887474275</v>
      </c>
      <c r="R232" s="123">
        <f t="shared" ref="R232:V232" si="112">SUM(R233:R234)</f>
        <v>258.72486078568539</v>
      </c>
      <c r="S232" s="123">
        <f t="shared" si="112"/>
        <v>238.47467926818874</v>
      </c>
      <c r="T232" s="123">
        <f t="shared" si="112"/>
        <v>239.16625993987378</v>
      </c>
      <c r="U232" s="123">
        <f t="shared" si="112"/>
        <v>238.09098836936869</v>
      </c>
      <c r="V232" s="123">
        <f t="shared" si="112"/>
        <v>223.08161808157246</v>
      </c>
      <c r="W232" s="123">
        <f t="shared" ref="W232" si="113">SUM(W233:W234)</f>
        <v>231.47165734500138</v>
      </c>
      <c r="DA232" s="130" t="s">
        <v>2804</v>
      </c>
    </row>
    <row r="233" spans="1:105" ht="12" customHeight="1" x14ac:dyDescent="0.25">
      <c r="A233" s="97" t="s">
        <v>217</v>
      </c>
      <c r="B233" s="99">
        <v>317.59885132725378</v>
      </c>
      <c r="C233" s="99">
        <v>322.99073565816889</v>
      </c>
      <c r="D233" s="99">
        <v>291.85372244178137</v>
      </c>
      <c r="E233" s="99">
        <v>286.50882320338519</v>
      </c>
      <c r="F233" s="99">
        <v>273.60175414357832</v>
      </c>
      <c r="G233" s="99">
        <v>285.88383648628837</v>
      </c>
      <c r="H233" s="99">
        <v>267.54416704278043</v>
      </c>
      <c r="I233" s="99">
        <v>282.41437164569112</v>
      </c>
      <c r="J233" s="99">
        <v>273.67556203399454</v>
      </c>
      <c r="K233" s="99">
        <v>277.91625244723184</v>
      </c>
      <c r="L233" s="99">
        <v>290.08250054546778</v>
      </c>
      <c r="M233" s="99">
        <v>263.48786233266293</v>
      </c>
      <c r="N233" s="99">
        <v>273.84942818963555</v>
      </c>
      <c r="O233" s="99">
        <v>253.96758801029293</v>
      </c>
      <c r="P233" s="99">
        <v>245.10191780258614</v>
      </c>
      <c r="Q233" s="99">
        <v>225.65202043611586</v>
      </c>
      <c r="R233" s="99">
        <v>255.50098717999504</v>
      </c>
      <c r="S233" s="99">
        <v>235.47317375986876</v>
      </c>
      <c r="T233" s="99">
        <v>236.11138990067886</v>
      </c>
      <c r="U233" s="99">
        <v>234.98948992599051</v>
      </c>
      <c r="V233" s="99">
        <v>220.11233096852033</v>
      </c>
      <c r="W233" s="99">
        <v>228.34036971796792</v>
      </c>
      <c r="DA233" s="63" t="s">
        <v>2805</v>
      </c>
    </row>
    <row r="234" spans="1:105" ht="12" customHeight="1" x14ac:dyDescent="0.25">
      <c r="A234" s="97" t="s">
        <v>53</v>
      </c>
      <c r="B234" s="99">
        <v>3.6348921942273678</v>
      </c>
      <c r="C234" s="99">
        <v>3.6491221238351854</v>
      </c>
      <c r="D234" s="99">
        <v>3.2613533683115241</v>
      </c>
      <c r="E234" s="99">
        <v>3.2002844254955432</v>
      </c>
      <c r="F234" s="99">
        <v>3.0908159670925324</v>
      </c>
      <c r="G234" s="99">
        <v>3.2555503543064757</v>
      </c>
      <c r="H234" s="99">
        <v>3.0812988634638874</v>
      </c>
      <c r="I234" s="99">
        <v>3.2599935668274131</v>
      </c>
      <c r="J234" s="99">
        <v>3.1663624587023604</v>
      </c>
      <c r="K234" s="99">
        <v>3.2194171157855713</v>
      </c>
      <c r="L234" s="99">
        <v>3.4376631516624556</v>
      </c>
      <c r="M234" s="99">
        <v>3.1605324972814057</v>
      </c>
      <c r="N234" s="99">
        <v>3.3433490030946134</v>
      </c>
      <c r="O234" s="99">
        <v>3.1485814857400864</v>
      </c>
      <c r="P234" s="99">
        <v>3.0501908676770086</v>
      </c>
      <c r="Q234" s="99">
        <v>2.8256184386269037</v>
      </c>
      <c r="R234" s="99">
        <v>3.2238736056903408</v>
      </c>
      <c r="S234" s="99">
        <v>3.0015055083199891</v>
      </c>
      <c r="T234" s="99">
        <v>3.0548700391949297</v>
      </c>
      <c r="U234" s="99">
        <v>3.1014984433781665</v>
      </c>
      <c r="V234" s="99">
        <v>2.9692871130521463</v>
      </c>
      <c r="W234" s="99">
        <v>3.1312876270334646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3.5546719496975273E-4</v>
      </c>
      <c r="C235" s="123">
        <f t="shared" si="114"/>
        <v>4.8413716703864847E-4</v>
      </c>
      <c r="D235" s="123">
        <f t="shared" si="114"/>
        <v>6.1090776729507833E-4</v>
      </c>
      <c r="E235" s="123">
        <f t="shared" si="114"/>
        <v>7.3064198211078937E-4</v>
      </c>
      <c r="F235" s="123">
        <f t="shared" si="114"/>
        <v>1.1166058399923041E-3</v>
      </c>
      <c r="G235" s="123">
        <f t="shared" si="114"/>
        <v>1.9079588451008875E-3</v>
      </c>
      <c r="H235" s="123">
        <f t="shared" si="114"/>
        <v>2.3693284478095915E-3</v>
      </c>
      <c r="I235" s="123">
        <f t="shared" si="114"/>
        <v>2.9811033148328474E-3</v>
      </c>
      <c r="J235" s="123">
        <f t="shared" si="114"/>
        <v>3.3185997937063959E-3</v>
      </c>
      <c r="K235" s="123">
        <f t="shared" si="114"/>
        <v>3.5033898204737163E-3</v>
      </c>
      <c r="L235" s="123">
        <f t="shared" si="114"/>
        <v>7.0975450325523916E-3</v>
      </c>
      <c r="M235" s="123">
        <f t="shared" si="114"/>
        <v>4.6699491013849643E-3</v>
      </c>
      <c r="N235" s="123">
        <f t="shared" si="114"/>
        <v>3.9051205603105E-3</v>
      </c>
      <c r="O235" s="123">
        <f t="shared" si="114"/>
        <v>3.9233373555280513E-3</v>
      </c>
      <c r="P235" s="123">
        <f t="shared" si="114"/>
        <v>4.930481920880846E-3</v>
      </c>
      <c r="Q235" s="123">
        <f t="shared" si="114"/>
        <v>4.7046666387679801E-3</v>
      </c>
      <c r="R235" s="123">
        <f t="shared" si="114"/>
        <v>5.4596254300273662E-3</v>
      </c>
      <c r="S235" s="123">
        <f t="shared" si="114"/>
        <v>5.8367219625004513E-3</v>
      </c>
      <c r="T235" s="123">
        <f t="shared" si="114"/>
        <v>8.2580183559727311E-3</v>
      </c>
      <c r="U235" s="123">
        <f t="shared" si="114"/>
        <v>5.7812709441538539E-3</v>
      </c>
      <c r="V235" s="123">
        <f t="shared" si="114"/>
        <v>6.6708460535947825E-3</v>
      </c>
      <c r="W235" s="123">
        <f t="shared" si="114"/>
        <v>1.0989810033865604E-2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3.5546719496975273E-4</v>
      </c>
      <c r="C236" s="99">
        <f>RES_hhdet_fecs!C67</f>
        <v>4.8413716703864847E-4</v>
      </c>
      <c r="D236" s="99">
        <f>RES_hhdet_fecs!D67</f>
        <v>6.1090776729507833E-4</v>
      </c>
      <c r="E236" s="99">
        <f>RES_hhdet_fecs!E67</f>
        <v>7.3064198211078937E-4</v>
      </c>
      <c r="F236" s="99">
        <f>RES_hhdet_fecs!F67</f>
        <v>1.1166058399923041E-3</v>
      </c>
      <c r="G236" s="99">
        <f>RES_hhdet_fecs!G67</f>
        <v>1.9079588451008875E-3</v>
      </c>
      <c r="H236" s="99">
        <f>RES_hhdet_fecs!H67</f>
        <v>2.3693284478095915E-3</v>
      </c>
      <c r="I236" s="99">
        <f>RES_hhdet_fecs!I67</f>
        <v>2.9811033148328474E-3</v>
      </c>
      <c r="J236" s="99">
        <f>RES_hhdet_fecs!J67</f>
        <v>3.3185997937063959E-3</v>
      </c>
      <c r="K236" s="99">
        <f>RES_hhdet_fecs!K67</f>
        <v>3.5033898204737163E-3</v>
      </c>
      <c r="L236" s="99">
        <f>RES_hhdet_fecs!L67</f>
        <v>7.0975450325523916E-3</v>
      </c>
      <c r="M236" s="99">
        <f>RES_hhdet_fecs!M67</f>
        <v>4.6699491013849643E-3</v>
      </c>
      <c r="N236" s="99">
        <f>RES_hhdet_fecs!N67</f>
        <v>3.9051205603105E-3</v>
      </c>
      <c r="O236" s="99">
        <f>RES_hhdet_fecs!O67</f>
        <v>3.9233373555280513E-3</v>
      </c>
      <c r="P236" s="99">
        <f>RES_hhdet_fecs!P67</f>
        <v>4.930481920880846E-3</v>
      </c>
      <c r="Q236" s="99">
        <f>RES_hhdet_fecs!Q67</f>
        <v>4.7046666387679801E-3</v>
      </c>
      <c r="R236" s="99">
        <f>RES_hhdet_fecs!R67</f>
        <v>5.4596254300273662E-3</v>
      </c>
      <c r="S236" s="99">
        <f>RES_hhdet_fecs!S67</f>
        <v>5.8367219625004513E-3</v>
      </c>
      <c r="T236" s="99">
        <f>RES_hhdet_fecs!T67</f>
        <v>8.2580183559727311E-3</v>
      </c>
      <c r="U236" s="99">
        <f>RES_hhdet_fecs!U67</f>
        <v>5.7812709441538539E-3</v>
      </c>
      <c r="V236" s="99">
        <f>RES_hhdet_fecs!V67</f>
        <v>6.6708460535947825E-3</v>
      </c>
      <c r="W236" s="99">
        <f>RES_hhdet_fecs!W67</f>
        <v>1.0989810033865604E-2</v>
      </c>
      <c r="DA236" s="63" t="s">
        <v>2808</v>
      </c>
    </row>
    <row r="237" spans="1:105" ht="12" customHeight="1" x14ac:dyDescent="0.25">
      <c r="A237" s="121" t="s">
        <v>55</v>
      </c>
      <c r="B237" s="123">
        <v>38.54293360867095</v>
      </c>
      <c r="C237" s="123">
        <v>39.784650298920887</v>
      </c>
      <c r="D237" s="123">
        <v>37.635440451911741</v>
      </c>
      <c r="E237" s="123">
        <v>35.700309606628409</v>
      </c>
      <c r="F237" s="123">
        <v>35.112474224171088</v>
      </c>
      <c r="G237" s="123">
        <v>38.703895298741166</v>
      </c>
      <c r="H237" s="123">
        <v>37.904358690941955</v>
      </c>
      <c r="I237" s="123">
        <v>32.228388710500582</v>
      </c>
      <c r="J237" s="123">
        <v>31.041244007331745</v>
      </c>
      <c r="K237" s="123">
        <v>29.307567501394779</v>
      </c>
      <c r="L237" s="123">
        <v>30.2880506046276</v>
      </c>
      <c r="M237" s="123">
        <v>28.067226749975752</v>
      </c>
      <c r="N237" s="123">
        <v>29.282783870490636</v>
      </c>
      <c r="O237" s="123">
        <v>27.174147184213698</v>
      </c>
      <c r="P237" s="123">
        <v>25.956876723162221</v>
      </c>
      <c r="Q237" s="123">
        <v>24.119678192464654</v>
      </c>
      <c r="R237" s="123">
        <v>27.261152681251527</v>
      </c>
      <c r="S237" s="123">
        <v>25.106256059004501</v>
      </c>
      <c r="T237" s="123">
        <v>24.15946484673945</v>
      </c>
      <c r="U237" s="123">
        <v>24.82752455154699</v>
      </c>
      <c r="V237" s="123">
        <v>22.940891084459285</v>
      </c>
      <c r="W237" s="123">
        <v>23.799587329369942</v>
      </c>
      <c r="DA237" s="130" t="s">
        <v>2809</v>
      </c>
    </row>
    <row r="238" spans="1:105" ht="12" customHeight="1" x14ac:dyDescent="0.25">
      <c r="A238" s="97" t="s">
        <v>134</v>
      </c>
      <c r="B238" s="99">
        <v>38.770321941446014</v>
      </c>
      <c r="C238" s="99">
        <v>39.996458546737394</v>
      </c>
      <c r="D238" s="99">
        <v>37.805743632785287</v>
      </c>
      <c r="E238" s="99">
        <v>35.831317417928126</v>
      </c>
      <c r="F238" s="99">
        <v>35.24784931885128</v>
      </c>
      <c r="G238" s="99">
        <v>38.973974098535024</v>
      </c>
      <c r="H238" s="99">
        <v>38.147028862509323</v>
      </c>
      <c r="I238" s="99">
        <v>32.333249281344692</v>
      </c>
      <c r="J238" s="99">
        <v>31.137398390562197</v>
      </c>
      <c r="K238" s="99">
        <v>29.392014675174448</v>
      </c>
      <c r="L238" s="99">
        <v>30.356166769336717</v>
      </c>
      <c r="M238" s="99">
        <v>28.138814350114583</v>
      </c>
      <c r="N238" s="99">
        <v>29.365873413023294</v>
      </c>
      <c r="O238" s="99">
        <v>27.221292508339282</v>
      </c>
      <c r="P238" s="99">
        <v>26.03757140663561</v>
      </c>
      <c r="Q238" s="99">
        <v>24.145391257925692</v>
      </c>
      <c r="R238" s="99">
        <v>27.332334296517011</v>
      </c>
      <c r="S238" s="99">
        <v>25.122575865142053</v>
      </c>
      <c r="T238" s="99">
        <v>24.195594403713294</v>
      </c>
      <c r="U238" s="99">
        <v>24.849266348597713</v>
      </c>
      <c r="V238" s="99">
        <v>22.961742235138832</v>
      </c>
      <c r="W238" s="99">
        <v>23.797208886762782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31.526105982139516</v>
      </c>
      <c r="C242" s="102">
        <v>33.211831508550944</v>
      </c>
      <c r="D242" s="102">
        <v>32.357051048866545</v>
      </c>
      <c r="E242" s="102">
        <v>31.61332025642832</v>
      </c>
      <c r="F242" s="102">
        <v>30.867301769341921</v>
      </c>
      <c r="G242" s="102">
        <v>30.094840718943189</v>
      </c>
      <c r="H242" s="102">
        <v>30.237706676596183</v>
      </c>
      <c r="I242" s="102">
        <v>28.972281340762081</v>
      </c>
      <c r="J242" s="102">
        <v>28.136307828477172</v>
      </c>
      <c r="K242" s="102">
        <v>26.819748885204422</v>
      </c>
      <c r="L242" s="102">
        <v>28.274633811037216</v>
      </c>
      <c r="M242" s="102">
        <v>25.936971194562325</v>
      </c>
      <c r="N242" s="102">
        <v>26.788081945231141</v>
      </c>
      <c r="O242" s="102">
        <v>25.752418386692948</v>
      </c>
      <c r="P242" s="102">
        <v>23.518490869318381</v>
      </c>
      <c r="Q242" s="102">
        <v>23.342136029769986</v>
      </c>
      <c r="R242" s="102">
        <v>25.103779580434704</v>
      </c>
      <c r="S242" s="102">
        <v>24.612280449092193</v>
      </c>
      <c r="T242" s="102">
        <v>23.061854733222074</v>
      </c>
      <c r="U242" s="102">
        <v>24.166631180778932</v>
      </c>
      <c r="V242" s="102">
        <v>22.304634452907564</v>
      </c>
      <c r="W242" s="102">
        <v>23.872378089686052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23.361756323421826</v>
      </c>
      <c r="C246" s="123">
        <v>24.131004011218312</v>
      </c>
      <c r="D246" s="123">
        <v>19.433691981372995</v>
      </c>
      <c r="E246" s="123">
        <v>19.395309950254401</v>
      </c>
      <c r="F246" s="123">
        <v>19.198897495427499</v>
      </c>
      <c r="G246" s="123">
        <v>18.846541139960532</v>
      </c>
      <c r="H246" s="123">
        <v>19.236457919737546</v>
      </c>
      <c r="I246" s="123">
        <v>16.668375315261866</v>
      </c>
      <c r="J246" s="123">
        <v>16.438689526645035</v>
      </c>
      <c r="K246" s="123">
        <v>13.61783941153783</v>
      </c>
      <c r="L246" s="123">
        <v>16.088954598352672</v>
      </c>
      <c r="M246" s="123">
        <v>14.986158506228252</v>
      </c>
      <c r="N246" s="123">
        <v>15.117016751532326</v>
      </c>
      <c r="O246" s="123">
        <v>14.011026956275284</v>
      </c>
      <c r="P246" s="123">
        <v>13.830971877940655</v>
      </c>
      <c r="Q246" s="123">
        <v>13.821786728482978</v>
      </c>
      <c r="R246" s="123">
        <v>16.540816020438101</v>
      </c>
      <c r="S246" s="123">
        <v>15.30027172013124</v>
      </c>
      <c r="T246" s="123">
        <v>14.441662893821544</v>
      </c>
      <c r="U246" s="123">
        <v>15.97787590584737</v>
      </c>
      <c r="V246" s="123">
        <v>14.153501745889239</v>
      </c>
      <c r="W246" s="123">
        <v>15.498685369982166</v>
      </c>
      <c r="DA246" s="130" t="s">
        <v>2818</v>
      </c>
    </row>
    <row r="247" spans="1:105" ht="12" customHeight="1" x14ac:dyDescent="0.25">
      <c r="A247" s="97" t="s">
        <v>175</v>
      </c>
      <c r="B247" s="99">
        <v>23.818634285059616</v>
      </c>
      <c r="C247" s="99">
        <v>24.648952053626967</v>
      </c>
      <c r="D247" s="99">
        <v>19.67243510605098</v>
      </c>
      <c r="E247" s="99">
        <v>19.698261982987361</v>
      </c>
      <c r="F247" s="99">
        <v>19.472931721387848</v>
      </c>
      <c r="G247" s="99">
        <v>19.152287085829791</v>
      </c>
      <c r="H247" s="99">
        <v>19.516157838379307</v>
      </c>
      <c r="I247" s="99">
        <v>16.93862518469092</v>
      </c>
      <c r="J247" s="99">
        <v>16.799240978139995</v>
      </c>
      <c r="K247" s="99">
        <v>13.868505162590173</v>
      </c>
      <c r="L247" s="99">
        <v>16.42453441018602</v>
      </c>
      <c r="M247" s="99">
        <v>15.259915746784678</v>
      </c>
      <c r="N247" s="99">
        <v>15.350997843095625</v>
      </c>
      <c r="O247" s="99">
        <v>14.203998526650841</v>
      </c>
      <c r="P247" s="99">
        <v>14.073399175570593</v>
      </c>
      <c r="Q247" s="99">
        <v>14.042585858676409</v>
      </c>
      <c r="R247" s="99">
        <v>16.881331874386674</v>
      </c>
      <c r="S247" s="99">
        <v>15.576366388954723</v>
      </c>
      <c r="T247" s="99">
        <v>14.694962821983564</v>
      </c>
      <c r="U247" s="99">
        <v>16.294173031357374</v>
      </c>
      <c r="V247" s="99">
        <v>14.403941865473669</v>
      </c>
      <c r="W247" s="99">
        <v>15.790947868783423</v>
      </c>
      <c r="DA247" s="63" t="s">
        <v>2819</v>
      </c>
    </row>
    <row r="248" spans="1:105" ht="12" customHeight="1" x14ac:dyDescent="0.25">
      <c r="A248" s="109" t="s">
        <v>120</v>
      </c>
      <c r="B248" s="110">
        <v>18.313073065641927</v>
      </c>
      <c r="C248" s="110">
        <v>18.439765037896912</v>
      </c>
      <c r="D248" s="110">
        <v>16.685241293452098</v>
      </c>
      <c r="E248" s="110">
        <v>15.587560832384229</v>
      </c>
      <c r="F248" s="110">
        <v>15.382432067586464</v>
      </c>
      <c r="G248" s="110">
        <v>14.271573674363355</v>
      </c>
      <c r="H248" s="110">
        <v>14.986612888112971</v>
      </c>
      <c r="I248" s="110">
        <v>13.087467333143639</v>
      </c>
      <c r="J248" s="110">
        <v>12.226454974299415</v>
      </c>
      <c r="K248" s="110">
        <v>11.207294263796287</v>
      </c>
      <c r="L248" s="110">
        <v>12.191685147269901</v>
      </c>
      <c r="M248" s="110">
        <v>11.406317909999768</v>
      </c>
      <c r="N248" s="110">
        <v>11.701780547846845</v>
      </c>
      <c r="O248" s="110">
        <v>11.212470187315766</v>
      </c>
      <c r="P248" s="110">
        <v>10.383343620017863</v>
      </c>
      <c r="Q248" s="110">
        <v>10.72194365199851</v>
      </c>
      <c r="R248" s="110">
        <v>11.796527586633156</v>
      </c>
      <c r="S248" s="110">
        <v>11.491259371805427</v>
      </c>
      <c r="T248" s="110">
        <v>10.928759725035777</v>
      </c>
      <c r="U248" s="110">
        <v>11.519205550753121</v>
      </c>
      <c r="V248" s="110">
        <v>10.559873198006219</v>
      </c>
      <c r="W248" s="110">
        <v>11.263441008999289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190.65205984474039</v>
      </c>
      <c r="C250" s="118">
        <f t="shared" si="115"/>
        <v>195.80161853537035</v>
      </c>
      <c r="D250" s="118">
        <f t="shared" si="115"/>
        <v>178.15031208518076</v>
      </c>
      <c r="E250" s="118">
        <f t="shared" si="115"/>
        <v>177.66662225518559</v>
      </c>
      <c r="F250" s="118">
        <f t="shared" si="115"/>
        <v>174.81027443377462</v>
      </c>
      <c r="G250" s="118">
        <f t="shared" si="115"/>
        <v>188.22040166536178</v>
      </c>
      <c r="H250" s="118">
        <f t="shared" si="115"/>
        <v>182.10768499482199</v>
      </c>
      <c r="I250" s="118">
        <f t="shared" si="115"/>
        <v>189.60512544226367</v>
      </c>
      <c r="J250" s="118">
        <f t="shared" si="115"/>
        <v>187.40533955929041</v>
      </c>
      <c r="K250" s="118">
        <f t="shared" si="115"/>
        <v>191.04456017480129</v>
      </c>
      <c r="L250" s="118">
        <f t="shared" si="115"/>
        <v>204.56276171331862</v>
      </c>
      <c r="M250" s="118">
        <f t="shared" si="115"/>
        <v>190.53704631887956</v>
      </c>
      <c r="N250" s="118">
        <f t="shared" si="115"/>
        <v>202.70266219696148</v>
      </c>
      <c r="O250" s="118">
        <f t="shared" si="115"/>
        <v>192.22906951755934</v>
      </c>
      <c r="P250" s="118">
        <f t="shared" si="115"/>
        <v>187.34789534119531</v>
      </c>
      <c r="Q250" s="118">
        <f t="shared" si="115"/>
        <v>175.20500296642587</v>
      </c>
      <c r="R250" s="118">
        <f t="shared" ref="R250:V250" si="116">R251+R254+R256+R265</f>
        <v>201.90599779286458</v>
      </c>
      <c r="S250" s="118">
        <f t="shared" si="116"/>
        <v>188.96284815881035</v>
      </c>
      <c r="T250" s="118">
        <f t="shared" si="116"/>
        <v>191.92752438988794</v>
      </c>
      <c r="U250" s="118">
        <f t="shared" si="116"/>
        <v>196.84429482768738</v>
      </c>
      <c r="V250" s="118">
        <f t="shared" si="116"/>
        <v>187.80364258861778</v>
      </c>
      <c r="W250" s="118">
        <f t="shared" ref="W250" si="117">W251+W254+W256+W265</f>
        <v>199.25334585622909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157.51957583414955</v>
      </c>
      <c r="C251" s="123">
        <f t="shared" si="118"/>
        <v>161.46982962905977</v>
      </c>
      <c r="D251" s="123">
        <f t="shared" si="118"/>
        <v>147.44314221461596</v>
      </c>
      <c r="E251" s="123">
        <f t="shared" si="118"/>
        <v>147.73632526797141</v>
      </c>
      <c r="F251" s="123">
        <f t="shared" si="118"/>
        <v>144.95395302597913</v>
      </c>
      <c r="G251" s="123">
        <f t="shared" si="118"/>
        <v>156.2017934423875</v>
      </c>
      <c r="H251" s="123">
        <f t="shared" si="118"/>
        <v>149.8994742057719</v>
      </c>
      <c r="I251" s="123">
        <f t="shared" si="118"/>
        <v>161.71456147735694</v>
      </c>
      <c r="J251" s="123">
        <f t="shared" si="118"/>
        <v>160.02740740594788</v>
      </c>
      <c r="K251" s="123">
        <f t="shared" si="118"/>
        <v>165.97824831590026</v>
      </c>
      <c r="L251" s="123">
        <f t="shared" si="118"/>
        <v>177.19632264887088</v>
      </c>
      <c r="M251" s="123">
        <f t="shared" si="118"/>
        <v>164.8221208879479</v>
      </c>
      <c r="N251" s="123">
        <f t="shared" si="118"/>
        <v>175.78763734551254</v>
      </c>
      <c r="O251" s="123">
        <f t="shared" si="118"/>
        <v>166.89285382020333</v>
      </c>
      <c r="P251" s="123">
        <f t="shared" si="118"/>
        <v>162.66274970517591</v>
      </c>
      <c r="Q251" s="123">
        <f t="shared" si="118"/>
        <v>151.44790294113878</v>
      </c>
      <c r="R251" s="123">
        <f t="shared" ref="R251:V251" si="119">SUM(R252:R253)</f>
        <v>174.13307962089007</v>
      </c>
      <c r="S251" s="123">
        <f t="shared" si="119"/>
        <v>162.94660595156574</v>
      </c>
      <c r="T251" s="123">
        <f t="shared" si="119"/>
        <v>166.54870920209999</v>
      </c>
      <c r="U251" s="123">
        <f t="shared" si="119"/>
        <v>169.46180939193698</v>
      </c>
      <c r="V251" s="123">
        <f t="shared" si="119"/>
        <v>162.23559888178391</v>
      </c>
      <c r="W251" s="123">
        <f t="shared" ref="W251" si="120">SUM(W252:W253)</f>
        <v>171.61994588486584</v>
      </c>
      <c r="DA251" s="130" t="s">
        <v>2972</v>
      </c>
    </row>
    <row r="252" spans="1:105" ht="12" customHeight="1" x14ac:dyDescent="0.25">
      <c r="A252" s="97" t="s">
        <v>217</v>
      </c>
      <c r="B252" s="99">
        <v>153.88468363992217</v>
      </c>
      <c r="C252" s="99">
        <v>157.82070750522459</v>
      </c>
      <c r="D252" s="99">
        <v>144.18178884630444</v>
      </c>
      <c r="E252" s="99">
        <v>144.53604084247587</v>
      </c>
      <c r="F252" s="99">
        <v>141.86313705888659</v>
      </c>
      <c r="G252" s="99">
        <v>152.94624308808102</v>
      </c>
      <c r="H252" s="99">
        <v>146.818175342308</v>
      </c>
      <c r="I252" s="99">
        <v>158.45456791052953</v>
      </c>
      <c r="J252" s="99">
        <v>156.86104494724552</v>
      </c>
      <c r="K252" s="99">
        <v>162.75883120011468</v>
      </c>
      <c r="L252" s="99">
        <v>173.75865949720841</v>
      </c>
      <c r="M252" s="99">
        <v>161.66158839066651</v>
      </c>
      <c r="N252" s="99">
        <v>172.44428834241793</v>
      </c>
      <c r="O252" s="99">
        <v>163.74427233446323</v>
      </c>
      <c r="P252" s="99">
        <v>159.61255883749891</v>
      </c>
      <c r="Q252" s="99">
        <v>148.62228450251189</v>
      </c>
      <c r="R252" s="99">
        <v>170.90920601519974</v>
      </c>
      <c r="S252" s="99">
        <v>159.94510044324576</v>
      </c>
      <c r="T252" s="99">
        <v>163.49383916290506</v>
      </c>
      <c r="U252" s="99">
        <v>166.3603109485588</v>
      </c>
      <c r="V252" s="99">
        <v>159.26631176873178</v>
      </c>
      <c r="W252" s="99">
        <v>168.48865825783238</v>
      </c>
      <c r="DA252" s="63" t="s">
        <v>2973</v>
      </c>
    </row>
    <row r="253" spans="1:105" ht="12" customHeight="1" x14ac:dyDescent="0.25">
      <c r="A253" s="97" t="s">
        <v>53</v>
      </c>
      <c r="B253" s="99">
        <v>3.6348921942273678</v>
      </c>
      <c r="C253" s="99">
        <v>3.6491221238351854</v>
      </c>
      <c r="D253" s="99">
        <v>3.2613533683115241</v>
      </c>
      <c r="E253" s="99">
        <v>3.2002844254955432</v>
      </c>
      <c r="F253" s="99">
        <v>3.0908159670925324</v>
      </c>
      <c r="G253" s="99">
        <v>3.2555503543064757</v>
      </c>
      <c r="H253" s="99">
        <v>3.0812988634638874</v>
      </c>
      <c r="I253" s="99">
        <v>3.2599935668274131</v>
      </c>
      <c r="J253" s="99">
        <v>3.1663624587023604</v>
      </c>
      <c r="K253" s="99">
        <v>3.2194171157855713</v>
      </c>
      <c r="L253" s="99">
        <v>3.4376631516624556</v>
      </c>
      <c r="M253" s="99">
        <v>3.1605324972814057</v>
      </c>
      <c r="N253" s="99">
        <v>3.3433490030946134</v>
      </c>
      <c r="O253" s="99">
        <v>3.1485814857400864</v>
      </c>
      <c r="P253" s="99">
        <v>3.0501908676770086</v>
      </c>
      <c r="Q253" s="99">
        <v>2.8256184386269037</v>
      </c>
      <c r="R253" s="99">
        <v>3.2238736056903408</v>
      </c>
      <c r="S253" s="99">
        <v>3.0015055083199891</v>
      </c>
      <c r="T253" s="99">
        <v>3.0548700391949297</v>
      </c>
      <c r="U253" s="99">
        <v>3.1014984433781665</v>
      </c>
      <c r="V253" s="99">
        <v>2.9692871130521463</v>
      </c>
      <c r="W253" s="99">
        <v>3.1312876270334646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7.2450487309846489E-4</v>
      </c>
      <c r="C254" s="123">
        <f t="shared" si="121"/>
        <v>1.0797654483993484E-3</v>
      </c>
      <c r="D254" s="123">
        <f t="shared" si="121"/>
        <v>1.4808715942310525E-3</v>
      </c>
      <c r="E254" s="123">
        <f t="shared" si="121"/>
        <v>1.8995396575132396E-3</v>
      </c>
      <c r="F254" s="123">
        <f t="shared" si="121"/>
        <v>3.1469289191372258E-3</v>
      </c>
      <c r="G254" s="123">
        <f t="shared" si="121"/>
        <v>5.7240222964010093E-3</v>
      </c>
      <c r="H254" s="123">
        <f t="shared" si="121"/>
        <v>7.332826332451233E-3</v>
      </c>
      <c r="I254" s="123">
        <f t="shared" si="121"/>
        <v>9.4789073429282049E-3</v>
      </c>
      <c r="J254" s="123">
        <f t="shared" si="121"/>
        <v>1.0767870058190526E-2</v>
      </c>
      <c r="K254" s="123">
        <f t="shared" si="121"/>
        <v>1.1544812597311547E-2</v>
      </c>
      <c r="L254" s="123">
        <f t="shared" si="121"/>
        <v>2.3922692680138778E-2</v>
      </c>
      <c r="M254" s="123">
        <f t="shared" si="121"/>
        <v>1.6061327427903491E-2</v>
      </c>
      <c r="N254" s="123">
        <f t="shared" si="121"/>
        <v>1.3990846331051212E-2</v>
      </c>
      <c r="O254" s="123">
        <f t="shared" si="121"/>
        <v>1.4765020338374926E-2</v>
      </c>
      <c r="P254" s="123">
        <f t="shared" si="121"/>
        <v>1.9543223648915833E-2</v>
      </c>
      <c r="Q254" s="123">
        <f t="shared" si="121"/>
        <v>1.9493202314203498E-2</v>
      </c>
      <c r="R254" s="123">
        <f t="shared" si="121"/>
        <v>2.342464373341523E-2</v>
      </c>
      <c r="S254" s="123">
        <f t="shared" si="121"/>
        <v>2.5776373006259734E-2</v>
      </c>
      <c r="T254" s="123">
        <f t="shared" si="121"/>
        <v>3.732691823043624E-2</v>
      </c>
      <c r="U254" s="123">
        <f t="shared" si="121"/>
        <v>2.6749005458497056E-2</v>
      </c>
      <c r="V254" s="123">
        <f t="shared" si="121"/>
        <v>3.1740318846710663E-2</v>
      </c>
      <c r="W254" s="123">
        <f t="shared" si="121"/>
        <v>5.3414300536556027E-2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7.2450487309846489E-4</v>
      </c>
      <c r="C255" s="99">
        <f>RES_hhdet_tess!C67</f>
        <v>1.0797654483993484E-3</v>
      </c>
      <c r="D255" s="99">
        <f>RES_hhdet_tess!D67</f>
        <v>1.4808715942310525E-3</v>
      </c>
      <c r="E255" s="99">
        <f>RES_hhdet_tess!E67</f>
        <v>1.8995396575132396E-3</v>
      </c>
      <c r="F255" s="99">
        <f>RES_hhdet_tess!F67</f>
        <v>3.1469289191372258E-3</v>
      </c>
      <c r="G255" s="99">
        <f>RES_hhdet_tess!G67</f>
        <v>5.7240222964010093E-3</v>
      </c>
      <c r="H255" s="99">
        <f>RES_hhdet_tess!H67</f>
        <v>7.332826332451233E-3</v>
      </c>
      <c r="I255" s="99">
        <f>RES_hhdet_tess!I67</f>
        <v>9.4789073429282049E-3</v>
      </c>
      <c r="J255" s="99">
        <f>RES_hhdet_tess!J67</f>
        <v>1.0767870058190526E-2</v>
      </c>
      <c r="K255" s="99">
        <f>RES_hhdet_tess!K67</f>
        <v>1.1544812597311547E-2</v>
      </c>
      <c r="L255" s="99">
        <f>RES_hhdet_tess!L67</f>
        <v>2.3922692680138778E-2</v>
      </c>
      <c r="M255" s="99">
        <f>RES_hhdet_tess!M67</f>
        <v>1.6061327427903491E-2</v>
      </c>
      <c r="N255" s="99">
        <f>RES_hhdet_tess!N67</f>
        <v>1.3990846331051212E-2</v>
      </c>
      <c r="O255" s="99">
        <f>RES_hhdet_tess!O67</f>
        <v>1.4765020338374926E-2</v>
      </c>
      <c r="P255" s="99">
        <f>RES_hhdet_tess!P67</f>
        <v>1.9543223648915833E-2</v>
      </c>
      <c r="Q255" s="99">
        <f>RES_hhdet_tess!Q67</f>
        <v>1.9493202314203498E-2</v>
      </c>
      <c r="R255" s="99">
        <f>RES_hhdet_tess!R67</f>
        <v>2.342464373341523E-2</v>
      </c>
      <c r="S255" s="99">
        <f>RES_hhdet_tess!S67</f>
        <v>2.5776373006259734E-2</v>
      </c>
      <c r="T255" s="99">
        <f>RES_hhdet_tess!T67</f>
        <v>3.732691823043624E-2</v>
      </c>
      <c r="U255" s="99">
        <f>RES_hhdet_tess!U67</f>
        <v>2.6749005458497056E-2</v>
      </c>
      <c r="V255" s="99">
        <f>RES_hhdet_tess!V67</f>
        <v>3.1740318846710663E-2</v>
      </c>
      <c r="W255" s="99">
        <f>RES_hhdet_tess!W67</f>
        <v>5.3414300536556027E-2</v>
      </c>
      <c r="DA255" s="63" t="s">
        <v>2976</v>
      </c>
    </row>
    <row r="256" spans="1:105" ht="12" customHeight="1" x14ac:dyDescent="0.25">
      <c r="A256" s="121" t="s">
        <v>55</v>
      </c>
      <c r="B256" s="123">
        <v>19.770458969274586</v>
      </c>
      <c r="C256" s="123">
        <v>20.512270620608369</v>
      </c>
      <c r="D256" s="123">
        <v>19.538903356155309</v>
      </c>
      <c r="E256" s="123">
        <v>18.782273154108452</v>
      </c>
      <c r="F256" s="123">
        <v>18.800983162026505</v>
      </c>
      <c r="G256" s="123">
        <v>21.144915420854375</v>
      </c>
      <c r="H256" s="123">
        <v>21.069114607103636</v>
      </c>
      <c r="I256" s="123">
        <v>18.198172604195378</v>
      </c>
      <c r="J256" s="123">
        <v>17.79754943146688</v>
      </c>
      <c r="K256" s="123">
        <v>17.070582968973948</v>
      </c>
      <c r="L256" s="123">
        <v>17.944215624778643</v>
      </c>
      <c r="M256" s="123">
        <v>16.946398897321703</v>
      </c>
      <c r="N256" s="123">
        <v>18.072084927733837</v>
      </c>
      <c r="O256" s="123">
        <v>17.123341743848549</v>
      </c>
      <c r="P256" s="123">
        <v>16.570774622430992</v>
      </c>
      <c r="Q256" s="123">
        <v>15.634853010352613</v>
      </c>
      <c r="R256" s="123">
        <v>18.049545896926851</v>
      </c>
      <c r="S256" s="123">
        <v>16.984835373299664</v>
      </c>
      <c r="T256" s="123">
        <v>16.805702248766071</v>
      </c>
      <c r="U256" s="123">
        <v>17.863943430987479</v>
      </c>
      <c r="V256" s="123">
        <v>17.065238854813774</v>
      </c>
      <c r="W256" s="123">
        <v>18.239510091302872</v>
      </c>
      <c r="DA256" s="130" t="s">
        <v>2977</v>
      </c>
    </row>
    <row r="257" spans="1:105" ht="12" customHeight="1" x14ac:dyDescent="0.25">
      <c r="A257" s="97" t="s">
        <v>134</v>
      </c>
      <c r="B257" s="99">
        <v>19.784745001092663</v>
      </c>
      <c r="C257" s="99">
        <v>20.514120992259588</v>
      </c>
      <c r="D257" s="99">
        <v>19.522675918290723</v>
      </c>
      <c r="E257" s="99">
        <v>18.751964920152773</v>
      </c>
      <c r="F257" s="99">
        <v>18.780968673045141</v>
      </c>
      <c r="G257" s="99">
        <v>21.208843445957438</v>
      </c>
      <c r="H257" s="99">
        <v>21.12330175415693</v>
      </c>
      <c r="I257" s="99">
        <v>18.184437874825782</v>
      </c>
      <c r="J257" s="99">
        <v>17.786687050039045</v>
      </c>
      <c r="K257" s="99">
        <v>17.061670208819695</v>
      </c>
      <c r="L257" s="99">
        <v>17.930904741808575</v>
      </c>
      <c r="M257" s="99">
        <v>16.947743253475291</v>
      </c>
      <c r="N257" s="99">
        <v>18.088318480982732</v>
      </c>
      <c r="O257" s="99">
        <v>17.125008214702873</v>
      </c>
      <c r="P257" s="99">
        <v>16.595980665674979</v>
      </c>
      <c r="Q257" s="99">
        <v>15.625428691685686</v>
      </c>
      <c r="R257" s="99">
        <v>18.070335545033039</v>
      </c>
      <c r="S257" s="99">
        <v>16.971182925536308</v>
      </c>
      <c r="T257" s="99">
        <v>16.811239552836348</v>
      </c>
      <c r="U257" s="99">
        <v>17.865180316186137</v>
      </c>
      <c r="V257" s="99">
        <v>17.074468429451294</v>
      </c>
      <c r="W257" s="99">
        <v>18.238163388910301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19.329615670450707</v>
      </c>
      <c r="C261" s="102">
        <v>20.454850016436083</v>
      </c>
      <c r="D261" s="102">
        <v>20.041857767362725</v>
      </c>
      <c r="E261" s="102">
        <v>19.727784938263305</v>
      </c>
      <c r="F261" s="102">
        <v>19.428609369948223</v>
      </c>
      <c r="G261" s="102">
        <v>19.107140305921085</v>
      </c>
      <c r="H261" s="102">
        <v>19.357186035806237</v>
      </c>
      <c r="I261" s="102">
        <v>18.624660398050587</v>
      </c>
      <c r="J261" s="102">
        <v>18.125714656369876</v>
      </c>
      <c r="K261" s="102">
        <v>17.333153397810708</v>
      </c>
      <c r="L261" s="102">
        <v>18.337666363291234</v>
      </c>
      <c r="M261" s="102">
        <v>16.906394452989403</v>
      </c>
      <c r="N261" s="102">
        <v>17.58468452439303</v>
      </c>
      <c r="O261" s="102">
        <v>17.073087139648095</v>
      </c>
      <c r="P261" s="102">
        <v>15.80911280492386</v>
      </c>
      <c r="Q261" s="102">
        <v>15.919836733095078</v>
      </c>
      <c r="R261" s="102">
        <v>17.419453036116394</v>
      </c>
      <c r="S261" s="102">
        <v>17.398074118530843</v>
      </c>
      <c r="T261" s="102">
        <v>16.637479844224604</v>
      </c>
      <c r="U261" s="102">
        <v>17.826345378430489</v>
      </c>
      <c r="V261" s="102">
        <v>16.783605569448589</v>
      </c>
      <c r="W261" s="102">
        <v>18.280725082482203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13.36130053644318</v>
      </c>
      <c r="C265" s="123">
        <v>13.818438520253794</v>
      </c>
      <c r="D265" s="123">
        <v>11.166785642815265</v>
      </c>
      <c r="E265" s="123">
        <v>11.146124293448224</v>
      </c>
      <c r="F265" s="123">
        <v>11.052191316849829</v>
      </c>
      <c r="G265" s="123">
        <v>10.867968779823517</v>
      </c>
      <c r="H265" s="123">
        <v>11.131763355614005</v>
      </c>
      <c r="I265" s="123">
        <v>9.6829124533684432</v>
      </c>
      <c r="J265" s="123">
        <v>9.5696148518174535</v>
      </c>
      <c r="K265" s="123">
        <v>7.9841840773297683</v>
      </c>
      <c r="L265" s="123">
        <v>9.3983007469889497</v>
      </c>
      <c r="M265" s="123">
        <v>8.7524652061820536</v>
      </c>
      <c r="N265" s="123">
        <v>8.8289490773840615</v>
      </c>
      <c r="O265" s="123">
        <v>8.1981089331690757</v>
      </c>
      <c r="P265" s="123">
        <v>8.0948277899394672</v>
      </c>
      <c r="Q265" s="123">
        <v>8.1027538126202927</v>
      </c>
      <c r="R265" s="123">
        <v>9.6999476313142434</v>
      </c>
      <c r="S265" s="123">
        <v>9.0056304609386686</v>
      </c>
      <c r="T265" s="123">
        <v>8.5357860207914538</v>
      </c>
      <c r="U265" s="123">
        <v>9.4917929993043959</v>
      </c>
      <c r="V265" s="123">
        <v>8.4710645331733812</v>
      </c>
      <c r="W265" s="123">
        <v>9.3404755795238241</v>
      </c>
      <c r="DA265" s="130" t="s">
        <v>2986</v>
      </c>
    </row>
    <row r="266" spans="1:105" ht="12" customHeight="1" x14ac:dyDescent="0.25">
      <c r="A266" s="97" t="s">
        <v>175</v>
      </c>
      <c r="B266" s="99">
        <v>13.366862595575618</v>
      </c>
      <c r="C266" s="99">
        <v>13.854073733820096</v>
      </c>
      <c r="D266" s="99">
        <v>11.078919252836116</v>
      </c>
      <c r="E266" s="99">
        <v>11.124763324928074</v>
      </c>
      <c r="F266" s="99">
        <v>11.033431334938632</v>
      </c>
      <c r="G266" s="99">
        <v>10.888795070288944</v>
      </c>
      <c r="H266" s="99">
        <v>11.130377981461978</v>
      </c>
      <c r="I266" s="99">
        <v>9.6758879848037029</v>
      </c>
      <c r="J266" s="99">
        <v>9.6055394568140677</v>
      </c>
      <c r="K266" s="99">
        <v>7.939869651823674</v>
      </c>
      <c r="L266" s="99">
        <v>9.4184761152457117</v>
      </c>
      <c r="M266" s="99">
        <v>8.7649641708143555</v>
      </c>
      <c r="N266" s="99">
        <v>8.829812922463363</v>
      </c>
      <c r="O266" s="99">
        <v>8.1786246491497216</v>
      </c>
      <c r="P266" s="99">
        <v>8.1075424872796216</v>
      </c>
      <c r="Q266" s="99">
        <v>8.0924533156459795</v>
      </c>
      <c r="R266" s="99">
        <v>9.7379228862573761</v>
      </c>
      <c r="S266" s="99">
        <v>9.0035153284536253</v>
      </c>
      <c r="T266" s="99">
        <v>8.5275337341078128</v>
      </c>
      <c r="U266" s="99">
        <v>9.5112406847558812</v>
      </c>
      <c r="V266" s="99">
        <v>8.4648427205207852</v>
      </c>
      <c r="W266" s="99">
        <v>9.3429590593411458</v>
      </c>
      <c r="DA266" s="63" t="s">
        <v>2987</v>
      </c>
    </row>
    <row r="267" spans="1:105" ht="12" customHeight="1" x14ac:dyDescent="0.25">
      <c r="A267" s="109" t="s">
        <v>120</v>
      </c>
      <c r="B267" s="110">
        <v>13.299837570008828</v>
      </c>
      <c r="C267" s="110">
        <v>13.426877012794424</v>
      </c>
      <c r="D267" s="110">
        <v>12.178318185622764</v>
      </c>
      <c r="E267" s="110">
        <v>11.414606430061429</v>
      </c>
      <c r="F267" s="110">
        <v>11.313460952568152</v>
      </c>
      <c r="G267" s="110">
        <v>10.556338805344108</v>
      </c>
      <c r="H267" s="110">
        <v>11.152813148855001</v>
      </c>
      <c r="I267" s="110">
        <v>9.7759891886385386</v>
      </c>
      <c r="J267" s="110">
        <v>9.1499164653079337</v>
      </c>
      <c r="K267" s="110">
        <v>8.4103369240198784</v>
      </c>
      <c r="L267" s="110">
        <v>9.1639933077486191</v>
      </c>
      <c r="M267" s="110">
        <v>8.5890200278532447</v>
      </c>
      <c r="N267" s="110">
        <v>8.8163402166872569</v>
      </c>
      <c r="O267" s="110">
        <v>8.4806784060948921</v>
      </c>
      <c r="P267" s="110">
        <v>7.9140084256623879</v>
      </c>
      <c r="Q267" s="110">
        <v>8.2473645463772378</v>
      </c>
      <c r="R267" s="110">
        <v>9.1708516708521106</v>
      </c>
      <c r="S267" s="110">
        <v>9.0348109075883691</v>
      </c>
      <c r="T267" s="110">
        <v>8.6502332859408799</v>
      </c>
      <c r="U267" s="110">
        <v>9.2176494437538548</v>
      </c>
      <c r="V267" s="110">
        <v>8.5603428948234974</v>
      </c>
      <c r="W267" s="110">
        <v>9.3044868914948857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76.137761349852482</v>
      </c>
      <c r="C269" s="118">
        <f t="shared" si="122"/>
        <v>77.619564687227125</v>
      </c>
      <c r="D269" s="118">
        <f t="shared" si="122"/>
        <v>69.994890541612989</v>
      </c>
      <c r="E269" s="118">
        <f t="shared" si="122"/>
        <v>68.560124371257231</v>
      </c>
      <c r="F269" s="118">
        <f t="shared" si="122"/>
        <v>65.824560112531927</v>
      </c>
      <c r="G269" s="118">
        <f t="shared" si="122"/>
        <v>68.994554003512732</v>
      </c>
      <c r="H269" s="118">
        <f t="shared" si="122"/>
        <v>65.199114213385769</v>
      </c>
      <c r="I269" s="118">
        <f t="shared" si="122"/>
        <v>66.543561876741649</v>
      </c>
      <c r="J269" s="118">
        <f t="shared" si="122"/>
        <v>64.483806693147258</v>
      </c>
      <c r="K269" s="118">
        <f t="shared" si="122"/>
        <v>64.406160575235944</v>
      </c>
      <c r="L269" s="118">
        <f t="shared" si="122"/>
        <v>67.569290696629679</v>
      </c>
      <c r="M269" s="118">
        <f t="shared" si="122"/>
        <v>61.57511421442409</v>
      </c>
      <c r="N269" s="118">
        <f t="shared" si="122"/>
        <v>63.947700775355798</v>
      </c>
      <c r="O269" s="118">
        <f t="shared" si="122"/>
        <v>59.296048712109098</v>
      </c>
      <c r="P269" s="118">
        <f t="shared" si="122"/>
        <v>57.24641631267869</v>
      </c>
      <c r="Q269" s="118">
        <f t="shared" si="122"/>
        <v>52.940450417110782</v>
      </c>
      <c r="R269" s="118">
        <f t="shared" ref="R269:V269" si="123">R270+R273+R275+R284</f>
        <v>60.12574208328811</v>
      </c>
      <c r="S269" s="118">
        <f t="shared" si="123"/>
        <v>55.400845115962788</v>
      </c>
      <c r="T269" s="118">
        <f t="shared" si="123"/>
        <v>55.184068755186907</v>
      </c>
      <c r="U269" s="118">
        <f t="shared" si="123"/>
        <v>55.389983370269789</v>
      </c>
      <c r="V269" s="118">
        <f t="shared" si="123"/>
        <v>51.663586851206944</v>
      </c>
      <c r="W269" s="118">
        <f t="shared" ref="W269" si="124">W270+W273+W275+W284</f>
        <v>53.752907626805694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64.142264014052188</v>
      </c>
      <c r="C270" s="123">
        <f t="shared" si="125"/>
        <v>65.231208973523806</v>
      </c>
      <c r="D270" s="123">
        <f t="shared" si="125"/>
        <v>58.942777784342169</v>
      </c>
      <c r="E270" s="123">
        <f t="shared" si="125"/>
        <v>57.863321934155678</v>
      </c>
      <c r="F270" s="123">
        <f t="shared" si="125"/>
        <v>55.256610266837086</v>
      </c>
      <c r="G270" s="123">
        <f t="shared" si="125"/>
        <v>57.737099616770806</v>
      </c>
      <c r="H270" s="123">
        <f t="shared" si="125"/>
        <v>54.033219975959938</v>
      </c>
      <c r="I270" s="123">
        <f t="shared" si="125"/>
        <v>57.036406497563782</v>
      </c>
      <c r="J270" s="123">
        <f t="shared" si="125"/>
        <v>55.271516508385545</v>
      </c>
      <c r="K270" s="123">
        <f t="shared" si="125"/>
        <v>56.127966344242935</v>
      </c>
      <c r="L270" s="123">
        <f t="shared" si="125"/>
        <v>58.585061810162678</v>
      </c>
      <c r="M270" s="123">
        <f t="shared" si="125"/>
        <v>53.214008676704609</v>
      </c>
      <c r="N270" s="123">
        <f t="shared" si="125"/>
        <v>55.306630517178824</v>
      </c>
      <c r="O270" s="123">
        <f t="shared" si="125"/>
        <v>51.291294074558763</v>
      </c>
      <c r="P270" s="123">
        <f t="shared" si="125"/>
        <v>49.50078331941031</v>
      </c>
      <c r="Q270" s="123">
        <f t="shared" si="125"/>
        <v>45.572682047277972</v>
      </c>
      <c r="R270" s="123">
        <f t="shared" ref="R270:V270" si="126">SUM(R271:R272)</f>
        <v>51.600979370871805</v>
      </c>
      <c r="S270" s="123">
        <f t="shared" si="126"/>
        <v>47.556162172543097</v>
      </c>
      <c r="T270" s="123">
        <f t="shared" si="126"/>
        <v>47.685056304341124</v>
      </c>
      <c r="U270" s="123">
        <f t="shared" si="126"/>
        <v>47.458477385453051</v>
      </c>
      <c r="V270" s="123">
        <f t="shared" si="126"/>
        <v>44.453886362402379</v>
      </c>
      <c r="W270" s="123">
        <f t="shared" ref="W270" si="127">SUM(W271:W272)</f>
        <v>46.115621068240806</v>
      </c>
      <c r="DA270" s="130" t="s">
        <v>3140</v>
      </c>
    </row>
    <row r="271" spans="1:105" ht="12" customHeight="1" x14ac:dyDescent="0.25">
      <c r="A271" s="97" t="s">
        <v>217</v>
      </c>
      <c r="B271" s="99">
        <v>64.142264014052188</v>
      </c>
      <c r="C271" s="99">
        <v>65.231208973523806</v>
      </c>
      <c r="D271" s="99">
        <v>58.942777784342169</v>
      </c>
      <c r="E271" s="99">
        <v>57.863321934155678</v>
      </c>
      <c r="F271" s="99">
        <v>55.256610266837086</v>
      </c>
      <c r="G271" s="99">
        <v>57.737099616770806</v>
      </c>
      <c r="H271" s="99">
        <v>54.033219975959938</v>
      </c>
      <c r="I271" s="99">
        <v>57.036406497563782</v>
      </c>
      <c r="J271" s="99">
        <v>55.271516508385545</v>
      </c>
      <c r="K271" s="99">
        <v>56.127966344242935</v>
      </c>
      <c r="L271" s="99">
        <v>58.585061810162678</v>
      </c>
      <c r="M271" s="99">
        <v>53.214008676704609</v>
      </c>
      <c r="N271" s="99">
        <v>55.306630517178824</v>
      </c>
      <c r="O271" s="99">
        <v>51.291294074558763</v>
      </c>
      <c r="P271" s="99">
        <v>49.50078331941031</v>
      </c>
      <c r="Q271" s="99">
        <v>45.572682047277972</v>
      </c>
      <c r="R271" s="99">
        <v>51.600979370871805</v>
      </c>
      <c r="S271" s="99">
        <v>47.556162172543097</v>
      </c>
      <c r="T271" s="99">
        <v>47.685056304341124</v>
      </c>
      <c r="U271" s="99">
        <v>47.458477385453051</v>
      </c>
      <c r="V271" s="99">
        <v>44.453886362402379</v>
      </c>
      <c r="W271" s="99">
        <v>46.115621068240806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7.5842770386491827</v>
      </c>
      <c r="C275" s="123">
        <v>7.8255087461135737</v>
      </c>
      <c r="D275" s="123">
        <v>7.3966022909280236</v>
      </c>
      <c r="E275" s="123">
        <v>7.011732853916798</v>
      </c>
      <c r="F275" s="123">
        <v>6.8986629028912079</v>
      </c>
      <c r="G275" s="123">
        <v>7.6317640609542048</v>
      </c>
      <c r="H275" s="123">
        <v>7.4677980409906439</v>
      </c>
      <c r="I275" s="123">
        <v>6.3262894712777955</v>
      </c>
      <c r="J275" s="123">
        <v>6.0870263213033997</v>
      </c>
      <c r="K275" s="123">
        <v>5.7411327535951742</v>
      </c>
      <c r="L275" s="123">
        <v>5.9301091489096756</v>
      </c>
      <c r="M275" s="123">
        <v>5.4981487234679012</v>
      </c>
      <c r="N275" s="123">
        <v>5.7395674595022363</v>
      </c>
      <c r="O275" s="123">
        <v>5.3211595989716542</v>
      </c>
      <c r="P275" s="123">
        <v>5.0900988170369192</v>
      </c>
      <c r="Q275" s="123">
        <v>4.7203042964948931</v>
      </c>
      <c r="R275" s="123">
        <v>5.3437243055798787</v>
      </c>
      <c r="S275" s="123">
        <v>4.9114911679848241</v>
      </c>
      <c r="T275" s="123">
        <v>4.7308198951594678</v>
      </c>
      <c r="U275" s="123">
        <v>4.8587177429285875</v>
      </c>
      <c r="V275" s="123">
        <v>4.4902023270919607</v>
      </c>
      <c r="W275" s="123">
        <v>4.6540141072169199</v>
      </c>
      <c r="DA275" s="130" t="s">
        <v>3145</v>
      </c>
    </row>
    <row r="276" spans="1:105" ht="12" customHeight="1" x14ac:dyDescent="0.25">
      <c r="A276" s="97" t="s">
        <v>134</v>
      </c>
      <c r="B276" s="99">
        <v>7.8300542192944356</v>
      </c>
      <c r="C276" s="99">
        <v>8.0776847680990862</v>
      </c>
      <c r="D276" s="99">
        <v>7.6352479840773189</v>
      </c>
      <c r="E276" s="99">
        <v>7.2364928657247658</v>
      </c>
      <c r="F276" s="99">
        <v>7.1186556484352064</v>
      </c>
      <c r="G276" s="99">
        <v>7.8711838089401338</v>
      </c>
      <c r="H276" s="99">
        <v>7.7041739490723833</v>
      </c>
      <c r="I276" s="99">
        <v>6.5300230248603741</v>
      </c>
      <c r="J276" s="99">
        <v>6.2885089789579416</v>
      </c>
      <c r="K276" s="99">
        <v>5.9360112837982317</v>
      </c>
      <c r="L276" s="99">
        <v>6.1307314407352447</v>
      </c>
      <c r="M276" s="99">
        <v>5.6829149461491424</v>
      </c>
      <c r="N276" s="99">
        <v>5.9307317944941866</v>
      </c>
      <c r="O276" s="99">
        <v>5.497612234984202</v>
      </c>
      <c r="P276" s="99">
        <v>5.2585479212841291</v>
      </c>
      <c r="Q276" s="99">
        <v>4.8764032184506734</v>
      </c>
      <c r="R276" s="99">
        <v>5.5200382345245753</v>
      </c>
      <c r="S276" s="99">
        <v>5.0737554217240906</v>
      </c>
      <c r="T276" s="99">
        <v>4.8865422457739385</v>
      </c>
      <c r="U276" s="99">
        <v>5.018557831762795</v>
      </c>
      <c r="V276" s="99">
        <v>4.6373534618086403</v>
      </c>
      <c r="W276" s="99">
        <v>4.8060843067706118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4.4112202971511181</v>
      </c>
      <c r="C284" s="123">
        <v>4.5628469675897563</v>
      </c>
      <c r="D284" s="123">
        <v>3.6555104663427849</v>
      </c>
      <c r="E284" s="123">
        <v>3.6850695831847506</v>
      </c>
      <c r="F284" s="123">
        <v>3.6692869428036303</v>
      </c>
      <c r="G284" s="123">
        <v>3.6256903257877093</v>
      </c>
      <c r="H284" s="123">
        <v>3.6980961964351806</v>
      </c>
      <c r="I284" s="123">
        <v>3.1808659079000745</v>
      </c>
      <c r="J284" s="123">
        <v>3.1252638634583101</v>
      </c>
      <c r="K284" s="123">
        <v>2.5370614773978333</v>
      </c>
      <c r="L284" s="123">
        <v>3.0541197375573259</v>
      </c>
      <c r="M284" s="123">
        <v>2.8629568142515858</v>
      </c>
      <c r="N284" s="123">
        <v>2.901502798674739</v>
      </c>
      <c r="O284" s="123">
        <v>2.6835950385786802</v>
      </c>
      <c r="P284" s="123">
        <v>2.655534176231459</v>
      </c>
      <c r="Q284" s="123">
        <v>2.6474640733379156</v>
      </c>
      <c r="R284" s="123">
        <v>3.1810384068364286</v>
      </c>
      <c r="S284" s="123">
        <v>2.9331917754348709</v>
      </c>
      <c r="T284" s="123">
        <v>2.7681925556863107</v>
      </c>
      <c r="U284" s="123">
        <v>3.0727882418881487</v>
      </c>
      <c r="V284" s="123">
        <v>2.7194981617126053</v>
      </c>
      <c r="W284" s="123">
        <v>2.9832724513479723</v>
      </c>
      <c r="DA284" s="130" t="s">
        <v>3154</v>
      </c>
    </row>
    <row r="285" spans="1:105" ht="12" customHeight="1" x14ac:dyDescent="0.25">
      <c r="A285" s="97" t="s">
        <v>175</v>
      </c>
      <c r="B285" s="99">
        <v>4.810411380210641</v>
      </c>
      <c r="C285" s="99">
        <v>4.9781023567505027</v>
      </c>
      <c r="D285" s="99">
        <v>3.9730449940180561</v>
      </c>
      <c r="E285" s="99">
        <v>3.9782609900841281</v>
      </c>
      <c r="F285" s="99">
        <v>3.9327532904514912</v>
      </c>
      <c r="G285" s="99">
        <v>3.8679958998541841</v>
      </c>
      <c r="H285" s="99">
        <v>3.941483237039086</v>
      </c>
      <c r="I285" s="99">
        <v>3.4209247423001781</v>
      </c>
      <c r="J285" s="99">
        <v>3.3927747079451542</v>
      </c>
      <c r="K285" s="99">
        <v>2.8008833026367115</v>
      </c>
      <c r="L285" s="99">
        <v>3.3170989694811688</v>
      </c>
      <c r="M285" s="99">
        <v>3.0818925842206344</v>
      </c>
      <c r="N285" s="99">
        <v>3.1002875243915935</v>
      </c>
      <c r="O285" s="99">
        <v>2.8686395424424038</v>
      </c>
      <c r="P285" s="99">
        <v>2.8422636974982374</v>
      </c>
      <c r="Q285" s="99">
        <v>2.8360406400182878</v>
      </c>
      <c r="R285" s="99">
        <v>3.4093537853511338</v>
      </c>
      <c r="S285" s="99">
        <v>3.1458029559132958</v>
      </c>
      <c r="T285" s="99">
        <v>2.9677946915278022</v>
      </c>
      <c r="U285" s="99">
        <v>3.2907711854129356</v>
      </c>
      <c r="V285" s="99">
        <v>2.9090200991510629</v>
      </c>
      <c r="W285" s="99">
        <v>3.1891398315795008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0.72056478207591868</v>
      </c>
      <c r="D290" s="117">
        <f t="shared" si="129"/>
        <v>0.73780939910440668</v>
      </c>
      <c r="E290" s="117">
        <f t="shared" si="129"/>
        <v>1.3827941798056578</v>
      </c>
      <c r="F290" s="117">
        <f t="shared" si="129"/>
        <v>1.8414821214653649</v>
      </c>
      <c r="G290" s="117">
        <f t="shared" si="129"/>
        <v>2.1984252630058894</v>
      </c>
      <c r="H290" s="117">
        <f t="shared" si="129"/>
        <v>2.0102546195733941</v>
      </c>
      <c r="I290" s="117">
        <f t="shared" si="129"/>
        <v>1.6656064717379893</v>
      </c>
      <c r="J290" s="117">
        <f t="shared" si="129"/>
        <v>1.6936848720067335</v>
      </c>
      <c r="K290" s="117">
        <f t="shared" si="129"/>
        <v>1.1441493396320503</v>
      </c>
      <c r="L290" s="117">
        <f t="shared" si="129"/>
        <v>1.2339297007425614</v>
      </c>
      <c r="M290" s="117">
        <f t="shared" si="129"/>
        <v>1.0900559268221541</v>
      </c>
      <c r="N290" s="117">
        <f t="shared" si="129"/>
        <v>1.0617110079178698</v>
      </c>
      <c r="O290" s="117">
        <f t="shared" si="129"/>
        <v>0.87734768947045083</v>
      </c>
      <c r="P290" s="117">
        <f t="shared" si="129"/>
        <v>1.3632223548022053</v>
      </c>
      <c r="Q290" s="117">
        <f t="shared" si="129"/>
        <v>0.94487799192172106</v>
      </c>
      <c r="R290" s="117">
        <f t="shared" ref="R290:V290" si="130">R291+R294+R296+R305</f>
        <v>1.3205138463306842</v>
      </c>
      <c r="S290" s="117">
        <f t="shared" si="130"/>
        <v>1.0773426407059834</v>
      </c>
      <c r="T290" s="117">
        <f t="shared" si="130"/>
        <v>1.2179687755904225</v>
      </c>
      <c r="U290" s="117">
        <f t="shared" si="130"/>
        <v>1.9417372022253589</v>
      </c>
      <c r="V290" s="117">
        <f t="shared" si="130"/>
        <v>1.5096434549461417</v>
      </c>
      <c r="W290" s="117">
        <f t="shared" ref="W290" si="131">W291+W294+W296+W305</f>
        <v>1.0739340580210077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0.60007341294397742</v>
      </c>
      <c r="D291" s="122">
        <f t="shared" si="132"/>
        <v>0.61339426160439781</v>
      </c>
      <c r="E291" s="122">
        <f t="shared" si="132"/>
        <v>1.1502538661569177</v>
      </c>
      <c r="F291" s="122">
        <f t="shared" si="132"/>
        <v>1.5219934921926437</v>
      </c>
      <c r="G291" s="122">
        <f t="shared" si="132"/>
        <v>1.8128271685554957</v>
      </c>
      <c r="H291" s="122">
        <f t="shared" si="132"/>
        <v>1.6387248130478429</v>
      </c>
      <c r="I291" s="122">
        <f t="shared" si="132"/>
        <v>1.4050396695127989</v>
      </c>
      <c r="J291" s="122">
        <f t="shared" si="132"/>
        <v>1.4255220405494997</v>
      </c>
      <c r="K291" s="122">
        <f t="shared" si="132"/>
        <v>0.97899517293331151</v>
      </c>
      <c r="L291" s="122">
        <f t="shared" si="132"/>
        <v>1.0458505062099235</v>
      </c>
      <c r="M291" s="122">
        <f t="shared" si="132"/>
        <v>0.91972371545208265</v>
      </c>
      <c r="N291" s="122">
        <f t="shared" si="132"/>
        <v>0.89456602435754229</v>
      </c>
      <c r="O291" s="122">
        <f t="shared" si="132"/>
        <v>0.73755190140561466</v>
      </c>
      <c r="P291" s="122">
        <f t="shared" si="132"/>
        <v>1.141063360629929</v>
      </c>
      <c r="Q291" s="122">
        <f t="shared" si="132"/>
        <v>0.78051926871781041</v>
      </c>
      <c r="R291" s="122">
        <f t="shared" ref="R291:V291" si="133">SUM(R292:R293)</f>
        <v>1.0797055089563006</v>
      </c>
      <c r="S291" s="122">
        <f t="shared" si="133"/>
        <v>0.87331216726585637</v>
      </c>
      <c r="T291" s="122">
        <f t="shared" si="133"/>
        <v>0.98711052725970894</v>
      </c>
      <c r="U291" s="122">
        <f t="shared" si="133"/>
        <v>1.5390204830195142</v>
      </c>
      <c r="V291" s="122">
        <f t="shared" si="133"/>
        <v>1.1876938560354808</v>
      </c>
      <c r="W291" s="122">
        <f t="shared" ref="W291" si="134">SUM(W292:W293)</f>
        <v>0.80973193201007698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0.59217109870327489</v>
      </c>
      <c r="D292" s="98">
        <v>0.60535788145234792</v>
      </c>
      <c r="E292" s="98">
        <v>1.1352560376838752</v>
      </c>
      <c r="F292" s="98">
        <v>1.5021509027914415</v>
      </c>
      <c r="G292" s="98">
        <v>1.7893680339073716</v>
      </c>
      <c r="H292" s="98">
        <v>1.6174899757792605</v>
      </c>
      <c r="I292" s="98">
        <v>1.3869159557926325</v>
      </c>
      <c r="J292" s="98">
        <v>1.4072028451226328</v>
      </c>
      <c r="K292" s="98">
        <v>0.9664752771784344</v>
      </c>
      <c r="L292" s="98">
        <v>1.0322664759479796</v>
      </c>
      <c r="M292" s="98">
        <v>0.90768754397150209</v>
      </c>
      <c r="N292" s="98">
        <v>0.88267053963431585</v>
      </c>
      <c r="O292" s="98">
        <v>0.72753294171777327</v>
      </c>
      <c r="P292" s="98">
        <v>1.1251606063487991</v>
      </c>
      <c r="Q292" s="98">
        <v>0.76940927118303826</v>
      </c>
      <c r="R292" s="98">
        <v>1.0642305416263151</v>
      </c>
      <c r="S292" s="98">
        <v>0.8607182620100079</v>
      </c>
      <c r="T292" s="98">
        <v>0.97280876339760647</v>
      </c>
      <c r="U292" s="98">
        <v>1.5166047047194924</v>
      </c>
      <c r="V292" s="98">
        <v>1.1702819446668931</v>
      </c>
      <c r="W292" s="98">
        <v>0.79784326217978496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7.9023142407025852E-3</v>
      </c>
      <c r="D293" s="98">
        <v>8.0363801520499135E-3</v>
      </c>
      <c r="E293" s="98">
        <v>1.4997828473042469E-2</v>
      </c>
      <c r="F293" s="98">
        <v>1.984258940120228E-2</v>
      </c>
      <c r="G293" s="98">
        <v>2.3459134648124155E-2</v>
      </c>
      <c r="H293" s="98">
        <v>2.1234837268582527E-2</v>
      </c>
      <c r="I293" s="98">
        <v>1.8123713720166371E-2</v>
      </c>
      <c r="J293" s="98">
        <v>1.8319195426866802E-2</v>
      </c>
      <c r="K293" s="98">
        <v>1.2519895754877122E-2</v>
      </c>
      <c r="L293" s="98">
        <v>1.3584030261943845E-2</v>
      </c>
      <c r="M293" s="98">
        <v>1.2036171480580567E-2</v>
      </c>
      <c r="N293" s="98">
        <v>1.1895484723226456E-2</v>
      </c>
      <c r="O293" s="98">
        <v>1.0018959687841377E-2</v>
      </c>
      <c r="P293" s="98">
        <v>1.5902754281129802E-2</v>
      </c>
      <c r="Q293" s="98">
        <v>1.1109997534772176E-2</v>
      </c>
      <c r="R293" s="98">
        <v>1.5474967329985528E-2</v>
      </c>
      <c r="S293" s="98">
        <v>1.2593905255848446E-2</v>
      </c>
      <c r="T293" s="98">
        <v>1.430176386210247E-2</v>
      </c>
      <c r="U293" s="98">
        <v>2.2415778300021755E-2</v>
      </c>
      <c r="V293" s="98">
        <v>1.741191136858776E-2</v>
      </c>
      <c r="W293" s="98">
        <v>1.1888669830292029E-2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5.0080559772979195E-6</v>
      </c>
      <c r="D294" s="122">
        <f t="shared" si="135"/>
        <v>9.5949967067071143E-6</v>
      </c>
      <c r="E294" s="122">
        <f t="shared" si="135"/>
        <v>1.3537242211681324E-5</v>
      </c>
      <c r="F294" s="122">
        <f t="shared" si="135"/>
        <v>3.4943579153129209E-5</v>
      </c>
      <c r="G294" s="122">
        <f t="shared" si="135"/>
        <v>5.4952889080824443E-5</v>
      </c>
      <c r="H294" s="122">
        <f t="shared" si="135"/>
        <v>3.1194693197461963E-5</v>
      </c>
      <c r="I294" s="122">
        <f t="shared" si="135"/>
        <v>5.9224076073470325E-5</v>
      </c>
      <c r="J294" s="122">
        <f t="shared" si="135"/>
        <v>4.2196928550578415E-5</v>
      </c>
      <c r="K294" s="122">
        <f t="shared" si="135"/>
        <v>2.9612241064659981E-5</v>
      </c>
      <c r="L294" s="122">
        <f t="shared" si="135"/>
        <v>6.4227523902063517E-5</v>
      </c>
      <c r="M294" s="122">
        <f t="shared" si="135"/>
        <v>9.461995687495413E-6</v>
      </c>
      <c r="N294" s="122">
        <f t="shared" si="135"/>
        <v>3.3922592835262345E-5</v>
      </c>
      <c r="O294" s="122">
        <f t="shared" si="135"/>
        <v>4.5551734338083361E-5</v>
      </c>
      <c r="P294" s="122">
        <f t="shared" si="135"/>
        <v>1.0798786939594565E-4</v>
      </c>
      <c r="Q294" s="122">
        <f t="shared" si="135"/>
        <v>4.4928165542307809E-5</v>
      </c>
      <c r="R294" s="122">
        <f t="shared" si="135"/>
        <v>5.414803218377535E-5</v>
      </c>
      <c r="S294" s="122">
        <f t="shared" si="135"/>
        <v>4.9760087594944208E-5</v>
      </c>
      <c r="T294" s="122">
        <f t="shared" si="135"/>
        <v>7.9679235972619436E-5</v>
      </c>
      <c r="U294" s="122">
        <f t="shared" si="135"/>
        <v>8.2043725583272841E-5</v>
      </c>
      <c r="V294" s="122">
        <f t="shared" si="135"/>
        <v>1.3017423669681703E-4</v>
      </c>
      <c r="W294" s="122">
        <f t="shared" si="135"/>
        <v>1.1050076591665614E-4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5.0080559772979195E-6</v>
      </c>
      <c r="D295" s="98">
        <v>9.5949967067071143E-6</v>
      </c>
      <c r="E295" s="98">
        <v>1.3537242211681324E-5</v>
      </c>
      <c r="F295" s="98">
        <v>3.4943579153129209E-5</v>
      </c>
      <c r="G295" s="98">
        <v>5.4952889080824443E-5</v>
      </c>
      <c r="H295" s="98">
        <v>3.1194693197461963E-5</v>
      </c>
      <c r="I295" s="98">
        <v>5.9224076073470325E-5</v>
      </c>
      <c r="J295" s="98">
        <v>4.2196928550578415E-5</v>
      </c>
      <c r="K295" s="98">
        <v>2.9612241064659981E-5</v>
      </c>
      <c r="L295" s="98">
        <v>6.4227523902063517E-5</v>
      </c>
      <c r="M295" s="98">
        <v>9.461995687495413E-6</v>
      </c>
      <c r="N295" s="98">
        <v>3.3922592835262345E-5</v>
      </c>
      <c r="O295" s="98">
        <v>4.5551734338083361E-5</v>
      </c>
      <c r="P295" s="98">
        <v>1.0798786939594565E-4</v>
      </c>
      <c r="Q295" s="98">
        <v>4.4928165542307809E-5</v>
      </c>
      <c r="R295" s="98">
        <v>5.414803218377535E-5</v>
      </c>
      <c r="S295" s="98">
        <v>4.9760087594944208E-5</v>
      </c>
      <c r="T295" s="98">
        <v>7.9679235972619436E-5</v>
      </c>
      <c r="U295" s="98">
        <v>8.2043725583272841E-5</v>
      </c>
      <c r="V295" s="98">
        <v>1.3017423669681703E-4</v>
      </c>
      <c r="W295" s="98">
        <v>1.1050076591665614E-4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7.3402765169734124E-2</v>
      </c>
      <c r="D296" s="122">
        <v>7.9473836817279209E-2</v>
      </c>
      <c r="E296" s="122">
        <v>0.14539822655998971</v>
      </c>
      <c r="F296" s="122">
        <v>0.19928476484467472</v>
      </c>
      <c r="G296" s="122">
        <v>0.25129450877980813</v>
      </c>
      <c r="H296" s="122">
        <v>0.23909515110946841</v>
      </c>
      <c r="I296" s="122">
        <v>0.16717790721320436</v>
      </c>
      <c r="J296" s="122">
        <v>0.17038568821252331</v>
      </c>
      <c r="K296" s="122">
        <v>0.10990817920056986</v>
      </c>
      <c r="L296" s="122">
        <v>0.11745109312253126</v>
      </c>
      <c r="M296" s="122">
        <v>0.10614446658406586</v>
      </c>
      <c r="N296" s="122">
        <v>0.10440107604823219</v>
      </c>
      <c r="O296" s="122">
        <v>8.7100709987480082E-2</v>
      </c>
      <c r="P296" s="122">
        <v>0.13550437227192982</v>
      </c>
      <c r="Q296" s="122">
        <v>9.6167433763233223E-2</v>
      </c>
      <c r="R296" s="122">
        <v>0.13666694547331648</v>
      </c>
      <c r="S296" s="122">
        <v>0.11530015774421237</v>
      </c>
      <c r="T296" s="122">
        <v>0.13078915272345151</v>
      </c>
      <c r="U296" s="122">
        <v>0.2226454402818823</v>
      </c>
      <c r="V296" s="122">
        <v>0.18270101047941237</v>
      </c>
      <c r="W296" s="122">
        <v>0.14762324784803471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6.8357982283542909E-2</v>
      </c>
      <c r="D297" s="98">
        <v>7.3924436580980649E-2</v>
      </c>
      <c r="E297" s="98">
        <v>0.1381312690460893</v>
      </c>
      <c r="F297" s="98">
        <v>0.19006181194091434</v>
      </c>
      <c r="G297" s="98">
        <v>0.24210844802098561</v>
      </c>
      <c r="H297" s="98">
        <v>0.22789887563322014</v>
      </c>
      <c r="I297" s="98">
        <v>0.15969225077774457</v>
      </c>
      <c r="J297" s="98">
        <v>0.16271663386743121</v>
      </c>
      <c r="K297" s="98">
        <v>0.10352883551423979</v>
      </c>
      <c r="L297" s="98">
        <v>0.11115696261073586</v>
      </c>
      <c r="M297" s="98">
        <v>0.10015438687804246</v>
      </c>
      <c r="N297" s="98">
        <v>9.86564232748387E-2</v>
      </c>
      <c r="O297" s="98">
        <v>8.1412929628699407E-2</v>
      </c>
      <c r="P297" s="98">
        <v>0.12383239713449863</v>
      </c>
      <c r="Q297" s="98">
        <v>8.8257428711396552E-2</v>
      </c>
      <c r="R297" s="98">
        <v>0.12794865696404423</v>
      </c>
      <c r="S297" s="98">
        <v>0.10663494549023168</v>
      </c>
      <c r="T297" s="98">
        <v>0.12307923377930885</v>
      </c>
      <c r="U297" s="98">
        <v>0.21049432912503332</v>
      </c>
      <c r="V297" s="98">
        <v>0.17340578525131692</v>
      </c>
      <c r="W297" s="98">
        <v>0.13937953997709271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5.0447828861912205E-3</v>
      </c>
      <c r="D301" s="101">
        <v>5.5494002362985627E-3</v>
      </c>
      <c r="E301" s="101">
        <v>7.2669575139004076E-3</v>
      </c>
      <c r="F301" s="101">
        <v>9.2229529037603786E-3</v>
      </c>
      <c r="G301" s="101">
        <v>9.1860607588225025E-3</v>
      </c>
      <c r="H301" s="101">
        <v>1.1196275476248262E-2</v>
      </c>
      <c r="I301" s="101">
        <v>7.4856564354597935E-3</v>
      </c>
      <c r="J301" s="101">
        <v>7.6690543450920945E-3</v>
      </c>
      <c r="K301" s="101">
        <v>6.3793436863300709E-3</v>
      </c>
      <c r="L301" s="101">
        <v>6.2941305117953953E-3</v>
      </c>
      <c r="M301" s="101">
        <v>5.9900797060233957E-3</v>
      </c>
      <c r="N301" s="101">
        <v>5.7446527733934945E-3</v>
      </c>
      <c r="O301" s="101">
        <v>5.6877803587806796E-3</v>
      </c>
      <c r="P301" s="101">
        <v>1.1671975137431184E-2</v>
      </c>
      <c r="Q301" s="101">
        <v>7.9100050518366698E-3</v>
      </c>
      <c r="R301" s="101">
        <v>8.7182885092722592E-3</v>
      </c>
      <c r="S301" s="101">
        <v>8.6652122539806857E-3</v>
      </c>
      <c r="T301" s="101">
        <v>7.70991894414265E-3</v>
      </c>
      <c r="U301" s="101">
        <v>1.2151111156848965E-2</v>
      </c>
      <c r="V301" s="101">
        <v>9.2952252280954443E-3</v>
      </c>
      <c r="W301" s="101">
        <v>8.243707870941995E-3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4.7083595906229903E-2</v>
      </c>
      <c r="D305" s="122">
        <v>4.493170568602288E-2</v>
      </c>
      <c r="E305" s="122">
        <v>8.7128549846538714E-2</v>
      </c>
      <c r="F305" s="122">
        <v>0.12016892084889341</v>
      </c>
      <c r="G305" s="122">
        <v>0.13424863278150506</v>
      </c>
      <c r="H305" s="122">
        <v>0.13240346072288559</v>
      </c>
      <c r="I305" s="122">
        <v>9.3329670935912531E-2</v>
      </c>
      <c r="J305" s="122">
        <v>9.7734946316159935E-2</v>
      </c>
      <c r="K305" s="122">
        <v>5.5216375257104128E-2</v>
      </c>
      <c r="L305" s="122">
        <v>7.0563873886204567E-2</v>
      </c>
      <c r="M305" s="122">
        <v>6.4178282790318106E-2</v>
      </c>
      <c r="N305" s="122">
        <v>6.2709984919259831E-2</v>
      </c>
      <c r="O305" s="122">
        <v>5.264952634301806E-2</v>
      </c>
      <c r="P305" s="122">
        <v>8.6546634030950725E-2</v>
      </c>
      <c r="Q305" s="122">
        <v>6.8146361275135056E-2</v>
      </c>
      <c r="R305" s="122">
        <v>0.10408724386888336</v>
      </c>
      <c r="S305" s="122">
        <v>8.8680555608319653E-2</v>
      </c>
      <c r="T305" s="122">
        <v>9.9989416371289275E-2</v>
      </c>
      <c r="U305" s="122">
        <v>0.17998923519837928</v>
      </c>
      <c r="V305" s="122">
        <v>0.13911841419455168</v>
      </c>
      <c r="W305" s="122">
        <v>0.11646837739697932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3.8804868257364275E-2</v>
      </c>
      <c r="D306" s="98">
        <v>3.9599243914352329E-2</v>
      </c>
      <c r="E306" s="98">
        <v>8.1066311785672626E-2</v>
      </c>
      <c r="F306" s="98">
        <v>0.11265359042910135</v>
      </c>
      <c r="G306" s="98">
        <v>0.12541377994048331</v>
      </c>
      <c r="H306" s="98">
        <v>0.11995041048770114</v>
      </c>
      <c r="I306" s="98">
        <v>8.0587564859844779E-2</v>
      </c>
      <c r="J306" s="98">
        <v>8.610229800964686E-2</v>
      </c>
      <c r="K306" s="98">
        <v>4.4416200392456355E-2</v>
      </c>
      <c r="L306" s="98">
        <v>6.928395742542004E-2</v>
      </c>
      <c r="M306" s="98">
        <v>6.1610874538498589E-2</v>
      </c>
      <c r="N306" s="98">
        <v>6.2242601712915471E-2</v>
      </c>
      <c r="O306" s="98">
        <v>4.867591286970719E-2</v>
      </c>
      <c r="P306" s="98">
        <v>7.6112292311889512E-2</v>
      </c>
      <c r="Q306" s="98">
        <v>5.972430920072222E-2</v>
      </c>
      <c r="R306" s="98">
        <v>9.4715108960486988E-2</v>
      </c>
      <c r="S306" s="98">
        <v>8.1182720398959352E-2</v>
      </c>
      <c r="T306" s="98">
        <v>9.6107685676823956E-2</v>
      </c>
      <c r="U306" s="98">
        <v>0.17217029260399733</v>
      </c>
      <c r="V306" s="98">
        <v>0.13235580575382999</v>
      </c>
      <c r="W306" s="98">
        <v>0.10838974649528627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8.2787276488656275E-3</v>
      </c>
      <c r="D307" s="33">
        <v>5.3324617716705514E-3</v>
      </c>
      <c r="E307" s="33">
        <v>6.062238060866084E-3</v>
      </c>
      <c r="F307" s="33">
        <v>7.5153304197920663E-3</v>
      </c>
      <c r="G307" s="33">
        <v>8.8348528410217633E-3</v>
      </c>
      <c r="H307" s="33">
        <v>1.2453050235184438E-2</v>
      </c>
      <c r="I307" s="33">
        <v>1.2742106076067747E-2</v>
      </c>
      <c r="J307" s="33">
        <v>1.1632648306513079E-2</v>
      </c>
      <c r="K307" s="33">
        <v>1.0800174864647776E-2</v>
      </c>
      <c r="L307" s="33">
        <v>1.2799164607845308E-3</v>
      </c>
      <c r="M307" s="33">
        <v>2.5674082518195168E-3</v>
      </c>
      <c r="N307" s="33">
        <v>4.6738320634435548E-4</v>
      </c>
      <c r="O307" s="33">
        <v>3.973613473310867E-3</v>
      </c>
      <c r="P307" s="33">
        <v>1.0434341719061213E-2</v>
      </c>
      <c r="Q307" s="33">
        <v>8.4220520744128363E-3</v>
      </c>
      <c r="R307" s="33">
        <v>9.3721349083963797E-3</v>
      </c>
      <c r="S307" s="33">
        <v>7.4978352093603064E-3</v>
      </c>
      <c r="T307" s="33">
        <v>3.881730694465312E-3</v>
      </c>
      <c r="U307" s="33">
        <v>7.8189425943819453E-3</v>
      </c>
      <c r="V307" s="33">
        <v>6.7626084407216708E-3</v>
      </c>
      <c r="W307" s="33">
        <v>8.0786309016930551E-3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0.41974789949537328</v>
      </c>
      <c r="D309" s="117">
        <f t="shared" si="136"/>
        <v>0.43576122972446396</v>
      </c>
      <c r="E309" s="117">
        <f t="shared" si="136"/>
        <v>0.82803356062660805</v>
      </c>
      <c r="F309" s="117">
        <f t="shared" si="136"/>
        <v>1.1184800564939532</v>
      </c>
      <c r="G309" s="117">
        <f t="shared" si="136"/>
        <v>1.3545707348818761</v>
      </c>
      <c r="H309" s="117">
        <f t="shared" si="136"/>
        <v>1.2564239657527565</v>
      </c>
      <c r="I309" s="117">
        <f t="shared" si="136"/>
        <v>1.0580021792334362</v>
      </c>
      <c r="J309" s="117">
        <f t="shared" si="136"/>
        <v>1.0906944956025366</v>
      </c>
      <c r="K309" s="117">
        <f t="shared" si="136"/>
        <v>0.74905980026772001</v>
      </c>
      <c r="L309" s="117">
        <f t="shared" si="136"/>
        <v>0.8171024352253059</v>
      </c>
      <c r="M309" s="117">
        <f t="shared" si="136"/>
        <v>0.73536241324610796</v>
      </c>
      <c r="N309" s="117">
        <f t="shared" si="136"/>
        <v>0.73319506311310512</v>
      </c>
      <c r="O309" s="117">
        <f t="shared" si="136"/>
        <v>0.62455027247228689</v>
      </c>
      <c r="P309" s="117">
        <f t="shared" si="136"/>
        <v>1.001932444281141</v>
      </c>
      <c r="Q309" s="117">
        <f t="shared" si="136"/>
        <v>0.71172797243067654</v>
      </c>
      <c r="R309" s="117">
        <f t="shared" ref="R309:V309" si="137">R310+R313+R315+R324</f>
        <v>1.0080451030714999</v>
      </c>
      <c r="S309" s="117">
        <f t="shared" si="137"/>
        <v>0.83199688232787372</v>
      </c>
      <c r="T309" s="117">
        <f t="shared" si="137"/>
        <v>0.94957711741804607</v>
      </c>
      <c r="U309" s="117">
        <f t="shared" si="137"/>
        <v>1.5239965929461372</v>
      </c>
      <c r="V309" s="117">
        <f t="shared" si="137"/>
        <v>1.1949611327517964</v>
      </c>
      <c r="W309" s="117">
        <f t="shared" ref="W309" si="138">W310+W313+W315+W324</f>
        <v>0.85295110811589914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0.34966912337274514</v>
      </c>
      <c r="D310" s="122">
        <f t="shared" si="139"/>
        <v>0.36331823259706042</v>
      </c>
      <c r="E310" s="122">
        <f t="shared" si="139"/>
        <v>0.6923522321812241</v>
      </c>
      <c r="F310" s="122">
        <f t="shared" si="139"/>
        <v>0.93058331605595657</v>
      </c>
      <c r="G310" s="122">
        <f t="shared" si="139"/>
        <v>1.1255727928754633</v>
      </c>
      <c r="H310" s="122">
        <f t="shared" si="139"/>
        <v>1.0330354446135523</v>
      </c>
      <c r="I310" s="122">
        <f t="shared" si="139"/>
        <v>0.89904116573154691</v>
      </c>
      <c r="J310" s="122">
        <f t="shared" si="139"/>
        <v>0.92584894754146663</v>
      </c>
      <c r="K310" s="122">
        <f t="shared" si="139"/>
        <v>0.6454678880543625</v>
      </c>
      <c r="L310" s="122">
        <f t="shared" si="139"/>
        <v>0.70019664608598475</v>
      </c>
      <c r="M310" s="122">
        <f t="shared" si="139"/>
        <v>0.62768768000542652</v>
      </c>
      <c r="N310" s="122">
        <f t="shared" si="139"/>
        <v>0.62544447278465642</v>
      </c>
      <c r="O310" s="122">
        <f t="shared" si="139"/>
        <v>0.53106225206059365</v>
      </c>
      <c r="P310" s="122">
        <f t="shared" si="139"/>
        <v>0.84807339982117136</v>
      </c>
      <c r="Q310" s="122">
        <f t="shared" si="139"/>
        <v>0.59547524369217875</v>
      </c>
      <c r="R310" s="122">
        <f t="shared" ref="R310:V310" si="140">SUM(R311:R312)</f>
        <v>0.83585898449825058</v>
      </c>
      <c r="S310" s="122">
        <f t="shared" si="140"/>
        <v>0.68370159955652232</v>
      </c>
      <c r="T310" s="122">
        <f t="shared" si="140"/>
        <v>0.77971903222899008</v>
      </c>
      <c r="U310" s="122">
        <f t="shared" si="140"/>
        <v>1.2247687429153515</v>
      </c>
      <c r="V310" s="122">
        <f t="shared" si="140"/>
        <v>0.95135019316327207</v>
      </c>
      <c r="W310" s="122">
        <f t="shared" ref="W310" si="141">SUM(W311:W312)</f>
        <v>0.65159548273460144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0.34176680913204255</v>
      </c>
      <c r="D311" s="98">
        <v>0.35528185244501048</v>
      </c>
      <c r="E311" s="98">
        <v>0.67735440370818167</v>
      </c>
      <c r="F311" s="98">
        <v>0.91074072665475425</v>
      </c>
      <c r="G311" s="98">
        <v>1.1021136582273392</v>
      </c>
      <c r="H311" s="98">
        <v>1.0118006073449699</v>
      </c>
      <c r="I311" s="98">
        <v>0.8809174520113805</v>
      </c>
      <c r="J311" s="98">
        <v>0.90752975211459985</v>
      </c>
      <c r="K311" s="98">
        <v>0.6329479922994854</v>
      </c>
      <c r="L311" s="98">
        <v>0.68661261582404087</v>
      </c>
      <c r="M311" s="98">
        <v>0.61565150852484596</v>
      </c>
      <c r="N311" s="98">
        <v>0.61354898806142999</v>
      </c>
      <c r="O311" s="98">
        <v>0.52104329237275226</v>
      </c>
      <c r="P311" s="98">
        <v>0.83217064554004161</v>
      </c>
      <c r="Q311" s="98">
        <v>0.58436524615740659</v>
      </c>
      <c r="R311" s="98">
        <v>0.82038401716826503</v>
      </c>
      <c r="S311" s="98">
        <v>0.67110769430067385</v>
      </c>
      <c r="T311" s="98">
        <v>0.76541726836688762</v>
      </c>
      <c r="U311" s="98">
        <v>1.2023529646153297</v>
      </c>
      <c r="V311" s="98">
        <v>0.9339382817946843</v>
      </c>
      <c r="W311" s="98">
        <v>0.63970681290430942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7.9023142407025852E-3</v>
      </c>
      <c r="D312" s="98">
        <v>8.0363801520499135E-3</v>
      </c>
      <c r="E312" s="98">
        <v>1.4997828473042469E-2</v>
      </c>
      <c r="F312" s="98">
        <v>1.984258940120228E-2</v>
      </c>
      <c r="G312" s="98">
        <v>2.3459134648124155E-2</v>
      </c>
      <c r="H312" s="98">
        <v>2.1234837268582527E-2</v>
      </c>
      <c r="I312" s="98">
        <v>1.8123713720166371E-2</v>
      </c>
      <c r="J312" s="98">
        <v>1.8319195426866802E-2</v>
      </c>
      <c r="K312" s="98">
        <v>1.2519895754877122E-2</v>
      </c>
      <c r="L312" s="98">
        <v>1.3584030261943845E-2</v>
      </c>
      <c r="M312" s="98">
        <v>1.2036171480580567E-2</v>
      </c>
      <c r="N312" s="98">
        <v>1.1895484723226456E-2</v>
      </c>
      <c r="O312" s="98">
        <v>1.0018959687841377E-2</v>
      </c>
      <c r="P312" s="98">
        <v>1.5902754281129802E-2</v>
      </c>
      <c r="Q312" s="98">
        <v>1.1109997534772176E-2</v>
      </c>
      <c r="R312" s="98">
        <v>1.5474967329985528E-2</v>
      </c>
      <c r="S312" s="98">
        <v>1.2593905255848446E-2</v>
      </c>
      <c r="T312" s="98">
        <v>1.430176386210247E-2</v>
      </c>
      <c r="U312" s="98">
        <v>2.2415778300021755E-2</v>
      </c>
      <c r="V312" s="98">
        <v>1.741191136858776E-2</v>
      </c>
      <c r="W312" s="98">
        <v>1.1888669830292029E-2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1.3700473235449613E-5</v>
      </c>
      <c r="D313" s="122">
        <f t="shared" si="142"/>
        <v>2.7225348735665326E-5</v>
      </c>
      <c r="E313" s="122">
        <f t="shared" si="142"/>
        <v>3.9803456686714742E-5</v>
      </c>
      <c r="F313" s="122">
        <f t="shared" si="142"/>
        <v>1.0634182143478665E-4</v>
      </c>
      <c r="G313" s="122">
        <f t="shared" si="142"/>
        <v>1.7294622109976233E-4</v>
      </c>
      <c r="H313" s="122">
        <f t="shared" si="142"/>
        <v>1.0144414057584982E-4</v>
      </c>
      <c r="I313" s="122">
        <f t="shared" si="142"/>
        <v>1.9886483470288267E-4</v>
      </c>
      <c r="J313" s="122">
        <f t="shared" si="142"/>
        <v>1.4623965759386203E-4</v>
      </c>
      <c r="K313" s="122">
        <f t="shared" si="142"/>
        <v>1.05897019559773E-4</v>
      </c>
      <c r="L313" s="122">
        <f t="shared" si="142"/>
        <v>2.3696397734957223E-4</v>
      </c>
      <c r="M313" s="122">
        <f t="shared" si="142"/>
        <v>3.6190235295862178E-5</v>
      </c>
      <c r="N313" s="122">
        <f t="shared" si="142"/>
        <v>1.3529895800155426E-4</v>
      </c>
      <c r="O313" s="122">
        <f t="shared" si="142"/>
        <v>1.9058405408023822E-4</v>
      </c>
      <c r="P313" s="122">
        <f t="shared" si="142"/>
        <v>4.7469909731183831E-4</v>
      </c>
      <c r="Q313" s="122">
        <f t="shared" si="142"/>
        <v>2.0568132929881501E-4</v>
      </c>
      <c r="R313" s="122">
        <f t="shared" si="142"/>
        <v>2.5407753770906213E-4</v>
      </c>
      <c r="S313" s="122">
        <f t="shared" si="142"/>
        <v>2.3801402447515987E-4</v>
      </c>
      <c r="T313" s="122">
        <f t="shared" si="142"/>
        <v>3.8717958297884844E-4</v>
      </c>
      <c r="U313" s="122">
        <f t="shared" si="142"/>
        <v>4.0434537663267228E-4</v>
      </c>
      <c r="V313" s="122">
        <f t="shared" si="142"/>
        <v>6.5073513634724355E-4</v>
      </c>
      <c r="W313" s="122">
        <f t="shared" si="142"/>
        <v>5.6001967404269355E-4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1.3700473235449613E-5</v>
      </c>
      <c r="D314" s="98">
        <v>2.7225348735665326E-5</v>
      </c>
      <c r="E314" s="98">
        <v>3.9803456686714742E-5</v>
      </c>
      <c r="F314" s="98">
        <v>1.0634182143478665E-4</v>
      </c>
      <c r="G314" s="98">
        <v>1.7294622109976233E-4</v>
      </c>
      <c r="H314" s="98">
        <v>1.0144414057584982E-4</v>
      </c>
      <c r="I314" s="98">
        <v>1.9886483470288267E-4</v>
      </c>
      <c r="J314" s="98">
        <v>1.4623965759386203E-4</v>
      </c>
      <c r="K314" s="98">
        <v>1.05897019559773E-4</v>
      </c>
      <c r="L314" s="98">
        <v>2.3696397734957223E-4</v>
      </c>
      <c r="M314" s="98">
        <v>3.6190235295862178E-5</v>
      </c>
      <c r="N314" s="98">
        <v>1.3529895800155426E-4</v>
      </c>
      <c r="O314" s="98">
        <v>1.9058405408023822E-4</v>
      </c>
      <c r="P314" s="98">
        <v>4.7469909731183831E-4</v>
      </c>
      <c r="Q314" s="98">
        <v>2.0568132929881501E-4</v>
      </c>
      <c r="R314" s="98">
        <v>2.5407753770906213E-4</v>
      </c>
      <c r="S314" s="98">
        <v>2.3801402447515987E-4</v>
      </c>
      <c r="T314" s="98">
        <v>3.8717958297884844E-4</v>
      </c>
      <c r="U314" s="98">
        <v>4.0434537663267228E-4</v>
      </c>
      <c r="V314" s="98">
        <v>6.5073513634724355E-4</v>
      </c>
      <c r="W314" s="98">
        <v>5.6001967404269355E-4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4.1900815819414787E-2</v>
      </c>
      <c r="D315" s="122">
        <v>4.5935182860239031E-2</v>
      </c>
      <c r="E315" s="122">
        <v>8.4945858114317013E-2</v>
      </c>
      <c r="F315" s="122">
        <v>0.11789769058790264</v>
      </c>
      <c r="G315" s="122">
        <v>0.15053379367681255</v>
      </c>
      <c r="H315" s="122">
        <v>0.14528321165116534</v>
      </c>
      <c r="I315" s="122">
        <v>0.1029831909509895</v>
      </c>
      <c r="J315" s="122">
        <v>0.10649158884453463</v>
      </c>
      <c r="K315" s="122">
        <v>6.9787896401662969E-2</v>
      </c>
      <c r="L315" s="122">
        <v>7.5789335554120513E-2</v>
      </c>
      <c r="M315" s="122">
        <v>7.0169999747970085E-2</v>
      </c>
      <c r="N315" s="122">
        <v>7.1376099383111929E-2</v>
      </c>
      <c r="O315" s="122">
        <v>6.2180141692275835E-2</v>
      </c>
      <c r="P315" s="122">
        <v>0.1014076189967399</v>
      </c>
      <c r="Q315" s="122">
        <v>7.5003041625769817E-2</v>
      </c>
      <c r="R315" s="122">
        <v>0.10959024262140442</v>
      </c>
      <c r="S315" s="122">
        <v>9.4563828279597348E-2</v>
      </c>
      <c r="T315" s="122">
        <v>0.10962882633714374</v>
      </c>
      <c r="U315" s="122">
        <v>0.18983109906578244</v>
      </c>
      <c r="V315" s="122">
        <v>0.15776910144832756</v>
      </c>
      <c r="W315" s="122">
        <v>0.12825445158677695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3.8693816243410423E-2</v>
      </c>
      <c r="D316" s="98">
        <v>4.2397473695132727E-2</v>
      </c>
      <c r="E316" s="98">
        <v>8.0299225407460983E-2</v>
      </c>
      <c r="F316" s="98">
        <v>0.11198242911654613</v>
      </c>
      <c r="G316" s="98">
        <v>0.14462316415433241</v>
      </c>
      <c r="H316" s="98">
        <v>0.13805465373140693</v>
      </c>
      <c r="I316" s="98">
        <v>9.8132840119942721E-2</v>
      </c>
      <c r="J316" s="98">
        <v>0.10150255109107643</v>
      </c>
      <c r="K316" s="98">
        <v>6.5619065286247377E-2</v>
      </c>
      <c r="L316" s="98">
        <v>7.1655157452392634E-2</v>
      </c>
      <c r="M316" s="98">
        <v>6.6199284222849236E-2</v>
      </c>
      <c r="N316" s="98">
        <v>6.7511900714469941E-2</v>
      </c>
      <c r="O316" s="98">
        <v>5.8269963921535155E-2</v>
      </c>
      <c r="P316" s="98">
        <v>9.3158619249372784E-2</v>
      </c>
      <c r="Q316" s="98">
        <v>6.9263227247900613E-2</v>
      </c>
      <c r="R316" s="98">
        <v>0.10314575875692344</v>
      </c>
      <c r="S316" s="98">
        <v>8.8042308001760008E-2</v>
      </c>
      <c r="T316" s="98">
        <v>0.10372601622974575</v>
      </c>
      <c r="U316" s="98">
        <v>0.18037963451435626</v>
      </c>
      <c r="V316" s="98">
        <v>0.15043813707772904</v>
      </c>
      <c r="W316" s="98">
        <v>0.12168236614779501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3.2069995760043647E-3</v>
      </c>
      <c r="D320" s="101">
        <v>3.5377091651063049E-3</v>
      </c>
      <c r="E320" s="101">
        <v>4.6466327068560237E-3</v>
      </c>
      <c r="F320" s="101">
        <v>5.91526147135651E-3</v>
      </c>
      <c r="G320" s="101">
        <v>5.9106295224801344E-3</v>
      </c>
      <c r="H320" s="101">
        <v>7.2285579197584162E-3</v>
      </c>
      <c r="I320" s="101">
        <v>4.8503508310467798E-3</v>
      </c>
      <c r="J320" s="101">
        <v>4.9890377534582047E-3</v>
      </c>
      <c r="K320" s="101">
        <v>4.1688311154155985E-3</v>
      </c>
      <c r="L320" s="101">
        <v>4.1341781017278836E-3</v>
      </c>
      <c r="M320" s="101">
        <v>3.9707155251208423E-3</v>
      </c>
      <c r="N320" s="101">
        <v>3.8641986686419822E-3</v>
      </c>
      <c r="O320" s="101">
        <v>3.9101777707406804E-3</v>
      </c>
      <c r="P320" s="101">
        <v>8.248999747367123E-3</v>
      </c>
      <c r="Q320" s="101">
        <v>5.7398143778691988E-3</v>
      </c>
      <c r="R320" s="101">
        <v>6.4444838644809712E-3</v>
      </c>
      <c r="S320" s="101">
        <v>6.5215202778373333E-3</v>
      </c>
      <c r="T320" s="101">
        <v>5.9028101073979808E-3</v>
      </c>
      <c r="U320" s="101">
        <v>9.4514645514261666E-3</v>
      </c>
      <c r="V320" s="101">
        <v>7.3309643705985264E-3</v>
      </c>
      <c r="W320" s="101">
        <v>6.5720854389819403E-3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2.8164259829977889E-2</v>
      </c>
      <c r="D324" s="122">
        <v>2.6480588918428874E-2</v>
      </c>
      <c r="E324" s="122">
        <v>5.0695666874380207E-2</v>
      </c>
      <c r="F324" s="122">
        <v>6.9892708028659351E-2</v>
      </c>
      <c r="G324" s="122">
        <v>7.8291202108500546E-2</v>
      </c>
      <c r="H324" s="122">
        <v>7.8003865347463106E-2</v>
      </c>
      <c r="I324" s="122">
        <v>5.5778957716196828E-2</v>
      </c>
      <c r="J324" s="122">
        <v>5.8207719558941384E-2</v>
      </c>
      <c r="K324" s="122">
        <v>3.3698118792134787E-2</v>
      </c>
      <c r="L324" s="122">
        <v>4.0879489607851066E-2</v>
      </c>
      <c r="M324" s="122">
        <v>3.7468543257415429E-2</v>
      </c>
      <c r="N324" s="122">
        <v>3.6239191987335141E-2</v>
      </c>
      <c r="O324" s="122">
        <v>3.1117294665337171E-2</v>
      </c>
      <c r="P324" s="122">
        <v>5.1976726365917894E-2</v>
      </c>
      <c r="Q324" s="122">
        <v>4.1044005783429267E-2</v>
      </c>
      <c r="R324" s="122">
        <v>6.2341798414135979E-2</v>
      </c>
      <c r="S324" s="122">
        <v>5.3493440467278927E-2</v>
      </c>
      <c r="T324" s="122">
        <v>5.984207926893341E-2</v>
      </c>
      <c r="U324" s="122">
        <v>0.10899240558837048</v>
      </c>
      <c r="V324" s="122">
        <v>8.519110300384955E-2</v>
      </c>
      <c r="W324" s="122">
        <v>7.2541154120478027E-2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2.2034553049143292E-2</v>
      </c>
      <c r="D325" s="98">
        <v>2.2523934969023024E-2</v>
      </c>
      <c r="E325" s="98">
        <v>4.618760757677922E-2</v>
      </c>
      <c r="F325" s="98">
        <v>6.4291733962632255E-2</v>
      </c>
      <c r="G325" s="98">
        <v>7.1691827666643032E-2</v>
      </c>
      <c r="H325" s="98">
        <v>6.8680067986691892E-2</v>
      </c>
      <c r="I325" s="98">
        <v>4.6215742144926804E-2</v>
      </c>
      <c r="J325" s="98">
        <v>4.9454951815606725E-2</v>
      </c>
      <c r="K325" s="98">
        <v>2.5549532642679871E-2</v>
      </c>
      <c r="L325" s="98">
        <v>3.9910980469613964E-2</v>
      </c>
      <c r="M325" s="98">
        <v>3.5518070862305677E-2</v>
      </c>
      <c r="N325" s="98">
        <v>3.5882255443593553E-2</v>
      </c>
      <c r="O325" s="98">
        <v>2.8061191072906465E-2</v>
      </c>
      <c r="P325" s="98">
        <v>4.3877997384000361E-2</v>
      </c>
      <c r="Q325" s="98">
        <v>3.4430484265695366E-2</v>
      </c>
      <c r="R325" s="98">
        <v>5.4866174411826625E-2</v>
      </c>
      <c r="S325" s="98">
        <v>4.7396976670692412E-2</v>
      </c>
      <c r="T325" s="98">
        <v>5.662136511131724E-2</v>
      </c>
      <c r="U325" s="98">
        <v>0.10238089175132169</v>
      </c>
      <c r="V325" s="98">
        <v>7.9383489221904399E-2</v>
      </c>
      <c r="W325" s="98">
        <v>6.5523572598094382E-2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6.1297067808345953E-3</v>
      </c>
      <c r="D326" s="33">
        <v>3.9566539494058492E-3</v>
      </c>
      <c r="E326" s="33">
        <v>4.5080592976009881E-3</v>
      </c>
      <c r="F326" s="33">
        <v>5.6009740660271003E-3</v>
      </c>
      <c r="G326" s="33">
        <v>6.599374441857507E-3</v>
      </c>
      <c r="H326" s="33">
        <v>9.323797360771215E-3</v>
      </c>
      <c r="I326" s="33">
        <v>9.5632155712700277E-3</v>
      </c>
      <c r="J326" s="33">
        <v>8.7527677433346593E-3</v>
      </c>
      <c r="K326" s="33">
        <v>8.1485861494549165E-3</v>
      </c>
      <c r="L326" s="33">
        <v>9.6850913823710481E-4</v>
      </c>
      <c r="M326" s="33">
        <v>1.9504723951097513E-3</v>
      </c>
      <c r="N326" s="33">
        <v>3.5693654374158737E-4</v>
      </c>
      <c r="O326" s="33">
        <v>3.0561035924307044E-3</v>
      </c>
      <c r="P326" s="33">
        <v>8.0987289819175346E-3</v>
      </c>
      <c r="Q326" s="33">
        <v>6.6135215177338998E-3</v>
      </c>
      <c r="R326" s="33">
        <v>7.4756240023093577E-3</v>
      </c>
      <c r="S326" s="33">
        <v>6.0964637965865136E-3</v>
      </c>
      <c r="T326" s="33">
        <v>3.2207141576161714E-3</v>
      </c>
      <c r="U326" s="33">
        <v>6.6115138370487899E-3</v>
      </c>
      <c r="V326" s="33">
        <v>5.8076137819451507E-3</v>
      </c>
      <c r="W326" s="33">
        <v>7.0175815223836443E-3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0.58252624876571979</v>
      </c>
      <c r="D328" s="119">
        <f t="shared" si="143"/>
        <v>0.5906149071202057</v>
      </c>
      <c r="E328" s="119">
        <f t="shared" si="143"/>
        <v>0.59881186420887489</v>
      </c>
      <c r="F328" s="119">
        <f t="shared" si="143"/>
        <v>0.60738035056453299</v>
      </c>
      <c r="G328" s="119">
        <f t="shared" si="143"/>
        <v>0.61615500771210308</v>
      </c>
      <c r="H328" s="119">
        <f t="shared" si="143"/>
        <v>0.62500737643840776</v>
      </c>
      <c r="I328" s="119">
        <f t="shared" si="143"/>
        <v>0.63520537244878506</v>
      </c>
      <c r="J328" s="119">
        <f t="shared" si="143"/>
        <v>0.64397723190988054</v>
      </c>
      <c r="K328" s="119">
        <f t="shared" si="143"/>
        <v>0.65468708875767201</v>
      </c>
      <c r="L328" s="119">
        <f t="shared" si="143"/>
        <v>0.66219528935366845</v>
      </c>
      <c r="M328" s="119">
        <f t="shared" si="143"/>
        <v>0.67460980226025091</v>
      </c>
      <c r="N328" s="119">
        <f t="shared" si="143"/>
        <v>0.6905787522642155</v>
      </c>
      <c r="O328" s="119">
        <f t="shared" si="143"/>
        <v>0.71186176240944188</v>
      </c>
      <c r="P328" s="119">
        <f t="shared" si="143"/>
        <v>0.73497360188647642</v>
      </c>
      <c r="Q328" s="119">
        <f t="shared" si="143"/>
        <v>0.75324854480221615</v>
      </c>
      <c r="R328" s="119">
        <f t="shared" ref="R328:V328" si="144">IF(R309=0,"",R309/R290)</f>
        <v>0.76337336853570892</v>
      </c>
      <c r="S328" s="119">
        <f t="shared" si="144"/>
        <v>0.77226766201574049</v>
      </c>
      <c r="T328" s="119">
        <f t="shared" si="144"/>
        <v>0.77963995173663558</v>
      </c>
      <c r="U328" s="119">
        <f t="shared" si="144"/>
        <v>0.78486243720290083</v>
      </c>
      <c r="V328" s="119">
        <f t="shared" si="144"/>
        <v>0.79155189183026531</v>
      </c>
      <c r="W328" s="119">
        <f t="shared" ref="W328" si="145">IF(W309=0,"",W309/W290)</f>
        <v>0.79423042946200539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0.58271057478993837</v>
      </c>
      <c r="D329" s="124">
        <f t="shared" si="146"/>
        <v>0.59230784397422143</v>
      </c>
      <c r="E329" s="124">
        <f t="shared" si="146"/>
        <v>0.60191254517963377</v>
      </c>
      <c r="F329" s="124">
        <f t="shared" si="146"/>
        <v>0.61142397837412676</v>
      </c>
      <c r="G329" s="124">
        <f t="shared" si="146"/>
        <v>0.62089360331704802</v>
      </c>
      <c r="H329" s="124">
        <f t="shared" si="146"/>
        <v>0.63038982286002199</v>
      </c>
      <c r="I329" s="124">
        <f t="shared" si="146"/>
        <v>0.63986888430224298</v>
      </c>
      <c r="J329" s="124">
        <f t="shared" si="146"/>
        <v>0.64948062618840829</v>
      </c>
      <c r="K329" s="124">
        <f t="shared" si="146"/>
        <v>0.65931672177747436</v>
      </c>
      <c r="L329" s="124">
        <f t="shared" si="146"/>
        <v>0.66949974391984568</v>
      </c>
      <c r="M329" s="124">
        <f t="shared" si="146"/>
        <v>0.68247417073168737</v>
      </c>
      <c r="N329" s="124">
        <f t="shared" si="146"/>
        <v>0.69915965479891429</v>
      </c>
      <c r="O329" s="124">
        <f t="shared" si="146"/>
        <v>0.72003373735258991</v>
      </c>
      <c r="P329" s="124">
        <f t="shared" si="146"/>
        <v>0.74323076972078816</v>
      </c>
      <c r="Q329" s="124">
        <f t="shared" si="146"/>
        <v>0.76292190027593976</v>
      </c>
      <c r="R329" s="124">
        <f t="shared" ref="R329:V329" si="147">IF(R310=0,"",R310/R291)</f>
        <v>0.77415459823506438</v>
      </c>
      <c r="S329" s="124">
        <f t="shared" si="147"/>
        <v>0.78288340090009045</v>
      </c>
      <c r="T329" s="124">
        <f t="shared" si="147"/>
        <v>0.78990043231890883</v>
      </c>
      <c r="U329" s="124">
        <f t="shared" si="147"/>
        <v>0.79581055380912813</v>
      </c>
      <c r="V329" s="124">
        <f t="shared" si="147"/>
        <v>0.80100624275255294</v>
      </c>
      <c r="W329" s="124">
        <f t="shared" ref="W329" si="148">IF(W310=0,"",W310/W291)</f>
        <v>0.80470518325377394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0.57714199473840766</v>
      </c>
      <c r="D330" s="111">
        <f t="shared" si="149"/>
        <v>0.58689555935512716</v>
      </c>
      <c r="E330" s="111">
        <f t="shared" si="149"/>
        <v>0.59665342550399947</v>
      </c>
      <c r="F330" s="111">
        <f t="shared" si="149"/>
        <v>0.60629110228694605</v>
      </c>
      <c r="G330" s="111">
        <f t="shared" si="149"/>
        <v>0.61592340834473136</v>
      </c>
      <c r="H330" s="111">
        <f t="shared" si="149"/>
        <v>0.62553748245488405</v>
      </c>
      <c r="I330" s="111">
        <f t="shared" si="149"/>
        <v>0.63516282175002436</v>
      </c>
      <c r="J330" s="111">
        <f t="shared" si="149"/>
        <v>0.6449175079911893</v>
      </c>
      <c r="K330" s="111">
        <f t="shared" si="149"/>
        <v>0.65490344889870167</v>
      </c>
      <c r="L330" s="111">
        <f t="shared" si="149"/>
        <v>0.66515055155064662</v>
      </c>
      <c r="M330" s="111">
        <f t="shared" si="149"/>
        <v>0.67826369615156368</v>
      </c>
      <c r="N330" s="111">
        <f t="shared" si="149"/>
        <v>0.69510532017486271</v>
      </c>
      <c r="O330" s="111">
        <f t="shared" si="149"/>
        <v>0.71617828210296619</v>
      </c>
      <c r="P330" s="111">
        <f t="shared" si="149"/>
        <v>0.73960165406117073</v>
      </c>
      <c r="Q330" s="111">
        <f t="shared" si="149"/>
        <v>0.75949857643239826</v>
      </c>
      <c r="R330" s="111">
        <f t="shared" ref="R330:V330" si="150">IF(R311=0,"",R311/R292)</f>
        <v>0.77087058215279791</v>
      </c>
      <c r="S330" s="111">
        <f t="shared" si="150"/>
        <v>0.77970658219038769</v>
      </c>
      <c r="T330" s="111">
        <f t="shared" si="150"/>
        <v>0.78681165010645182</v>
      </c>
      <c r="U330" s="111">
        <f t="shared" si="150"/>
        <v>0.79279258522260354</v>
      </c>
      <c r="V330" s="111">
        <f t="shared" si="150"/>
        <v>0.79804553599305406</v>
      </c>
      <c r="W330" s="111">
        <f t="shared" ref="W330" si="151">IF(W311=0,"",W311/W292)</f>
        <v>0.80179509338283883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2.7356869207443761</v>
      </c>
      <c r="D332" s="124">
        <f t="shared" si="155"/>
        <v>2.837452639940377</v>
      </c>
      <c r="E332" s="124">
        <f t="shared" si="155"/>
        <v>2.9402928649949271</v>
      </c>
      <c r="F332" s="124">
        <f t="shared" si="155"/>
        <v>3.043243537497323</v>
      </c>
      <c r="G332" s="124">
        <f t="shared" si="155"/>
        <v>3.1471724961611001</v>
      </c>
      <c r="H332" s="124">
        <f t="shared" si="155"/>
        <v>3.2519678886953578</v>
      </c>
      <c r="I332" s="124">
        <f t="shared" si="155"/>
        <v>3.3578376884458483</v>
      </c>
      <c r="J332" s="124">
        <f t="shared" si="155"/>
        <v>3.4656469704560395</v>
      </c>
      <c r="K332" s="124">
        <f t="shared" si="155"/>
        <v>3.5761231082963612</v>
      </c>
      <c r="L332" s="124">
        <f t="shared" si="155"/>
        <v>3.6894459408228721</v>
      </c>
      <c r="M332" s="124">
        <f t="shared" si="155"/>
        <v>3.8247993859994796</v>
      </c>
      <c r="N332" s="124">
        <f t="shared" si="155"/>
        <v>3.9884615736363096</v>
      </c>
      <c r="O332" s="124">
        <f t="shared" si="155"/>
        <v>4.1839033540573913</v>
      </c>
      <c r="P332" s="124">
        <f t="shared" si="155"/>
        <v>4.3958557564583325</v>
      </c>
      <c r="Q332" s="124">
        <f t="shared" si="155"/>
        <v>4.5780041721296119</v>
      </c>
      <c r="R332" s="124">
        <f t="shared" ref="R332:V332" si="156">IF(R313=0,"",R313/R294)</f>
        <v>4.6922764773193855</v>
      </c>
      <c r="S332" s="124">
        <f t="shared" si="156"/>
        <v>4.7832316215484898</v>
      </c>
      <c r="T332" s="124">
        <f t="shared" si="156"/>
        <v>4.8592281069549514</v>
      </c>
      <c r="U332" s="124">
        <f t="shared" si="156"/>
        <v>4.9284131572288157</v>
      </c>
      <c r="V332" s="124">
        <f t="shared" si="156"/>
        <v>4.9989548843127967</v>
      </c>
      <c r="W332" s="124">
        <f t="shared" ref="W332" si="157">IF(W313=0,"",W313/W294)</f>
        <v>5.0680162204946306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2.7356869207443761</v>
      </c>
      <c r="D333" s="111">
        <f t="shared" si="158"/>
        <v>2.837452639940377</v>
      </c>
      <c r="E333" s="111">
        <f t="shared" si="158"/>
        <v>2.9402928649949271</v>
      </c>
      <c r="F333" s="111">
        <f t="shared" si="158"/>
        <v>3.043243537497323</v>
      </c>
      <c r="G333" s="111">
        <f t="shared" si="158"/>
        <v>3.1471724961611001</v>
      </c>
      <c r="H333" s="111">
        <f t="shared" si="158"/>
        <v>3.2519678886953578</v>
      </c>
      <c r="I333" s="111">
        <f t="shared" si="158"/>
        <v>3.3578376884458483</v>
      </c>
      <c r="J333" s="111">
        <f t="shared" si="158"/>
        <v>3.4656469704560395</v>
      </c>
      <c r="K333" s="111">
        <f t="shared" si="158"/>
        <v>3.5761231082963612</v>
      </c>
      <c r="L333" s="111">
        <f t="shared" si="158"/>
        <v>3.6894459408228721</v>
      </c>
      <c r="M333" s="111">
        <f t="shared" si="158"/>
        <v>3.8247993859994796</v>
      </c>
      <c r="N333" s="111">
        <f t="shared" si="158"/>
        <v>3.9884615736363096</v>
      </c>
      <c r="O333" s="111">
        <f t="shared" si="158"/>
        <v>4.1839033540573913</v>
      </c>
      <c r="P333" s="111">
        <f t="shared" si="158"/>
        <v>4.3958557564583325</v>
      </c>
      <c r="Q333" s="111">
        <f t="shared" si="158"/>
        <v>4.5780041721296119</v>
      </c>
      <c r="R333" s="111">
        <f t="shared" ref="R333:V333" si="159">IF(R314=0,"",R314/R295)</f>
        <v>4.6922764773193855</v>
      </c>
      <c r="S333" s="111">
        <f t="shared" si="159"/>
        <v>4.7832316215484898</v>
      </c>
      <c r="T333" s="111">
        <f t="shared" si="159"/>
        <v>4.8592281069549514</v>
      </c>
      <c r="U333" s="111">
        <f t="shared" si="159"/>
        <v>4.9284131572288157</v>
      </c>
      <c r="V333" s="111">
        <f t="shared" si="159"/>
        <v>4.9989548843127967</v>
      </c>
      <c r="W333" s="111">
        <f t="shared" ref="W333" si="160">IF(W314=0,"",W314/W295)</f>
        <v>5.0680162204946306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0.57083429653535156</v>
      </c>
      <c r="D334" s="124">
        <f t="shared" si="161"/>
        <v>0.57799125724670941</v>
      </c>
      <c r="E334" s="124">
        <f t="shared" si="161"/>
        <v>0.58422898355826425</v>
      </c>
      <c r="F334" s="124">
        <f t="shared" si="161"/>
        <v>0.59160413331040995</v>
      </c>
      <c r="G334" s="124">
        <f t="shared" si="161"/>
        <v>0.59903335893708221</v>
      </c>
      <c r="H334" s="124">
        <f t="shared" si="161"/>
        <v>0.60763763287130912</v>
      </c>
      <c r="I334" s="124">
        <f t="shared" si="161"/>
        <v>0.61600957128655509</v>
      </c>
      <c r="J334" s="124">
        <f t="shared" si="161"/>
        <v>0.62500313237404603</v>
      </c>
      <c r="K334" s="124">
        <f t="shared" si="161"/>
        <v>0.63496544942581601</v>
      </c>
      <c r="L334" s="124">
        <f t="shared" si="161"/>
        <v>0.64528420757270455</v>
      </c>
      <c r="M334" s="124">
        <f t="shared" si="161"/>
        <v>0.66108014865189246</v>
      </c>
      <c r="N334" s="124">
        <f t="shared" si="161"/>
        <v>0.68367206627388522</v>
      </c>
      <c r="O334" s="124">
        <f t="shared" si="161"/>
        <v>0.71388788565803485</v>
      </c>
      <c r="P334" s="124">
        <f t="shared" si="161"/>
        <v>0.74837156393179227</v>
      </c>
      <c r="Q334" s="124">
        <f t="shared" si="161"/>
        <v>0.77992142132470021</v>
      </c>
      <c r="R334" s="124">
        <f t="shared" ref="R334:V334" si="162">IF(R315=0,"",R315/R296)</f>
        <v>0.80187818818853573</v>
      </c>
      <c r="S334" s="124">
        <f t="shared" si="162"/>
        <v>0.8201535030800432</v>
      </c>
      <c r="T334" s="124">
        <f t="shared" si="162"/>
        <v>0.8382103871331712</v>
      </c>
      <c r="U334" s="124">
        <f t="shared" si="162"/>
        <v>0.85261615430095961</v>
      </c>
      <c r="V334" s="124">
        <f t="shared" si="162"/>
        <v>0.86353710378687665</v>
      </c>
      <c r="W334" s="124">
        <f t="shared" ref="W334" si="163">IF(W315=0,"",W315/W296)</f>
        <v>0.86879575850277835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0.5660467870878908</v>
      </c>
      <c r="D335" s="111">
        <f t="shared" si="164"/>
        <v>0.57352447520771221</v>
      </c>
      <c r="E335" s="111">
        <f t="shared" si="164"/>
        <v>0.58132547367437926</v>
      </c>
      <c r="F335" s="111">
        <f t="shared" si="164"/>
        <v>0.58918952720159679</v>
      </c>
      <c r="G335" s="111">
        <f t="shared" si="164"/>
        <v>0.59734868955005105</v>
      </c>
      <c r="H335" s="111">
        <f t="shared" si="164"/>
        <v>0.60577154383855647</v>
      </c>
      <c r="I335" s="111">
        <f t="shared" si="164"/>
        <v>0.61451222361767199</v>
      </c>
      <c r="J335" s="111">
        <f t="shared" si="164"/>
        <v>0.62379947691010362</v>
      </c>
      <c r="K335" s="111">
        <f t="shared" si="164"/>
        <v>0.63382404486933364</v>
      </c>
      <c r="L335" s="111">
        <f t="shared" si="164"/>
        <v>0.6446304016359653</v>
      </c>
      <c r="M335" s="111">
        <f t="shared" si="164"/>
        <v>0.66097238759456245</v>
      </c>
      <c r="N335" s="111">
        <f t="shared" si="164"/>
        <v>0.68431328111697465</v>
      </c>
      <c r="O335" s="111">
        <f t="shared" si="164"/>
        <v>0.71573353504520032</v>
      </c>
      <c r="P335" s="111">
        <f t="shared" si="164"/>
        <v>0.75229601788447975</v>
      </c>
      <c r="Q335" s="111">
        <f t="shared" si="164"/>
        <v>0.78478637163102349</v>
      </c>
      <c r="R335" s="111">
        <f t="shared" ref="R335:V335" si="165">IF(R316=0,"",R316/R297)</f>
        <v>0.80614960097556299</v>
      </c>
      <c r="S335" s="111">
        <f t="shared" si="165"/>
        <v>0.82564217196345957</v>
      </c>
      <c r="T335" s="111">
        <f t="shared" si="165"/>
        <v>0.84275805954183136</v>
      </c>
      <c r="U335" s="111">
        <f t="shared" si="165"/>
        <v>0.85693346354813682</v>
      </c>
      <c r="V335" s="111">
        <f t="shared" si="165"/>
        <v>0.8675497006036974</v>
      </c>
      <c r="W335" s="111">
        <f t="shared" ref="W335" si="166">IF(W316=0,"",W316/W297)</f>
        <v>0.87302889769756553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0.63570616384358003</v>
      </c>
      <c r="D339" s="112">
        <f t="shared" si="176"/>
        <v>0.63749396591836904</v>
      </c>
      <c r="E339" s="112">
        <f t="shared" si="176"/>
        <v>0.63941927525623143</v>
      </c>
      <c r="F339" s="112">
        <f t="shared" si="176"/>
        <v>0.6413630789489061</v>
      </c>
      <c r="G339" s="112">
        <f t="shared" si="176"/>
        <v>0.64343462096126791</v>
      </c>
      <c r="H339" s="112">
        <f t="shared" si="176"/>
        <v>0.64562165651363734</v>
      </c>
      <c r="I339" s="112">
        <f t="shared" si="176"/>
        <v>0.64795263753630383</v>
      </c>
      <c r="J339" s="112">
        <f t="shared" si="176"/>
        <v>0.65054145256526974</v>
      </c>
      <c r="K339" s="112">
        <f t="shared" si="176"/>
        <v>0.65348902965500155</v>
      </c>
      <c r="L339" s="112">
        <f t="shared" si="176"/>
        <v>0.6568306923379339</v>
      </c>
      <c r="M339" s="112">
        <f t="shared" si="176"/>
        <v>0.66288191810336716</v>
      </c>
      <c r="N339" s="112">
        <f t="shared" si="176"/>
        <v>0.67266009297187057</v>
      </c>
      <c r="O339" s="112">
        <f t="shared" si="176"/>
        <v>0.68746989582750462</v>
      </c>
      <c r="P339" s="112">
        <f t="shared" si="176"/>
        <v>0.70673554820324924</v>
      </c>
      <c r="Q339" s="112">
        <f t="shared" si="176"/>
        <v>0.72563978660625994</v>
      </c>
      <c r="R339" s="112">
        <f t="shared" ref="R339:V339" si="177">IF(R320=0,"",R320/R301)</f>
        <v>0.73919139721368443</v>
      </c>
      <c r="S339" s="112">
        <f t="shared" si="177"/>
        <v>0.75260940952039945</v>
      </c>
      <c r="T339" s="112">
        <f t="shared" si="177"/>
        <v>0.76561247273324984</v>
      </c>
      <c r="U339" s="112">
        <f t="shared" si="177"/>
        <v>0.77782718217492852</v>
      </c>
      <c r="V339" s="112">
        <f t="shared" si="177"/>
        <v>0.78868066030720729</v>
      </c>
      <c r="W339" s="112">
        <f t="shared" ref="W339" si="178">IF(W320=0,"",W320/W301)</f>
        <v>0.79722444582827734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0.59817563395261641</v>
      </c>
      <c r="D343" s="124">
        <f t="shared" si="188"/>
        <v>0.5893519623642135</v>
      </c>
      <c r="E343" s="124">
        <f t="shared" si="188"/>
        <v>0.5818490834941189</v>
      </c>
      <c r="F343" s="124">
        <f t="shared" si="188"/>
        <v>0.58162050166486923</v>
      </c>
      <c r="G343" s="124">
        <f t="shared" si="188"/>
        <v>0.5831806290044127</v>
      </c>
      <c r="H343" s="124">
        <f t="shared" si="188"/>
        <v>0.58913766242652554</v>
      </c>
      <c r="I343" s="124">
        <f t="shared" si="188"/>
        <v>0.59765514178764256</v>
      </c>
      <c r="J343" s="124">
        <f t="shared" si="188"/>
        <v>0.59556711036241761</v>
      </c>
      <c r="K343" s="124">
        <f t="shared" si="188"/>
        <v>0.61029212140829892</v>
      </c>
      <c r="L343" s="124">
        <f t="shared" si="188"/>
        <v>0.57932603974911756</v>
      </c>
      <c r="M343" s="124">
        <f t="shared" si="188"/>
        <v>0.58381966030209687</v>
      </c>
      <c r="N343" s="124">
        <f t="shared" si="188"/>
        <v>0.5778855159029892</v>
      </c>
      <c r="O343" s="124">
        <f t="shared" si="188"/>
        <v>0.59102705810882739</v>
      </c>
      <c r="P343" s="124">
        <f t="shared" si="188"/>
        <v>0.60056323331222827</v>
      </c>
      <c r="Q343" s="124">
        <f t="shared" si="188"/>
        <v>0.60229196416984954</v>
      </c>
      <c r="R343" s="124">
        <f t="shared" ref="R343:V343" si="189">IF(R324=0,"",R324/R305)</f>
        <v>0.59893793030649078</v>
      </c>
      <c r="S343" s="124">
        <f t="shared" si="189"/>
        <v>0.60321499003170864</v>
      </c>
      <c r="T343" s="124">
        <f t="shared" si="189"/>
        <v>0.59848413402797218</v>
      </c>
      <c r="U343" s="124">
        <f t="shared" si="189"/>
        <v>0.60554957894144046</v>
      </c>
      <c r="V343" s="124">
        <f t="shared" si="189"/>
        <v>0.61236395984727887</v>
      </c>
      <c r="W343" s="124">
        <f t="shared" ref="W343" si="190">IF(W324=0,"",W324/W305)</f>
        <v>0.62283991364646096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0.56782960588873121</v>
      </c>
      <c r="D344" s="111">
        <f t="shared" si="191"/>
        <v>0.56879709667536005</v>
      </c>
      <c r="E344" s="111">
        <f t="shared" si="191"/>
        <v>0.56975094289342343</v>
      </c>
      <c r="F344" s="111">
        <f t="shared" si="191"/>
        <v>0.57070292848850057</v>
      </c>
      <c r="G344" s="111">
        <f t="shared" si="191"/>
        <v>0.57164234823848936</v>
      </c>
      <c r="H344" s="111">
        <f t="shared" si="191"/>
        <v>0.57257051232629053</v>
      </c>
      <c r="I344" s="111">
        <f t="shared" si="191"/>
        <v>0.57348478298486483</v>
      </c>
      <c r="J344" s="111">
        <f t="shared" si="191"/>
        <v>0.57437435421370309</v>
      </c>
      <c r="K344" s="111">
        <f t="shared" si="191"/>
        <v>0.57523003807005524</v>
      </c>
      <c r="L344" s="111">
        <f t="shared" si="191"/>
        <v>0.57604937640254894</v>
      </c>
      <c r="M344" s="111">
        <f t="shared" si="191"/>
        <v>0.5764902889036515</v>
      </c>
      <c r="N344" s="111">
        <f t="shared" si="191"/>
        <v>0.5764902889036515</v>
      </c>
      <c r="O344" s="111">
        <f t="shared" si="191"/>
        <v>0.5764902889036515</v>
      </c>
      <c r="P344" s="111">
        <f t="shared" si="191"/>
        <v>0.5764902889036515</v>
      </c>
      <c r="Q344" s="111">
        <f t="shared" si="191"/>
        <v>0.5764902889036515</v>
      </c>
      <c r="R344" s="111">
        <f t="shared" ref="R344:V344" si="192">IF(R325=0,"",R325/R306)</f>
        <v>0.5792758411407789</v>
      </c>
      <c r="S344" s="111">
        <f t="shared" si="192"/>
        <v>0.58383085018299008</v>
      </c>
      <c r="T344" s="111">
        <f t="shared" si="192"/>
        <v>0.58914502739889918</v>
      </c>
      <c r="U344" s="111">
        <f t="shared" si="192"/>
        <v>0.59464899665823467</v>
      </c>
      <c r="V344" s="111">
        <f t="shared" si="192"/>
        <v>0.59977338183071938</v>
      </c>
      <c r="W344" s="111">
        <f t="shared" ref="W344" si="193">IF(W325=0,"",W325/W306)</f>
        <v>0.60451818291635107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0.74041652785552181</v>
      </c>
      <c r="D345" s="45">
        <f t="shared" si="194"/>
        <v>0.74199387052826637</v>
      </c>
      <c r="E345" s="45">
        <f t="shared" si="194"/>
        <v>0.74362953950985922</v>
      </c>
      <c r="F345" s="45">
        <f t="shared" si="194"/>
        <v>0.74527316207902239</v>
      </c>
      <c r="G345" s="45">
        <f t="shared" si="194"/>
        <v>0.74697049974793694</v>
      </c>
      <c r="H345" s="45">
        <f t="shared" si="194"/>
        <v>0.7487159518900891</v>
      </c>
      <c r="I345" s="45">
        <f t="shared" si="194"/>
        <v>0.75052079414341721</v>
      </c>
      <c r="J345" s="45">
        <f t="shared" si="194"/>
        <v>0.75243121881661423</v>
      </c>
      <c r="K345" s="45">
        <f t="shared" si="194"/>
        <v>0.7544865015220904</v>
      </c>
      <c r="L345" s="45">
        <f t="shared" si="194"/>
        <v>0.75669715009638405</v>
      </c>
      <c r="M345" s="45">
        <f t="shared" si="194"/>
        <v>0.75970480881934366</v>
      </c>
      <c r="N345" s="45">
        <f t="shared" si="194"/>
        <v>0.76369141829757148</v>
      </c>
      <c r="O345" s="45">
        <f t="shared" si="194"/>
        <v>0.76909936332693141</v>
      </c>
      <c r="P345" s="45">
        <f t="shared" si="194"/>
        <v>0.77616098839498082</v>
      </c>
      <c r="Q345" s="45">
        <f t="shared" si="194"/>
        <v>0.7852624822668266</v>
      </c>
      <c r="R345" s="45">
        <f t="shared" ref="R345:V345" si="195">IF(R326=0,"",R326/R307)</f>
        <v>0.79764366127636921</v>
      </c>
      <c r="S345" s="45">
        <f t="shared" si="195"/>
        <v>0.8130965307127157</v>
      </c>
      <c r="T345" s="45">
        <f t="shared" si="195"/>
        <v>0.82971087154715861</v>
      </c>
      <c r="U345" s="45">
        <f t="shared" si="195"/>
        <v>0.84557646475103743</v>
      </c>
      <c r="V345" s="45">
        <f t="shared" si="195"/>
        <v>0.85878309129567054</v>
      </c>
      <c r="W345" s="45">
        <f t="shared" ref="W345" si="196">IF(W326=0,"",W326/W307)</f>
        <v>0.86865975284413044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1.6425919434481988</v>
      </c>
      <c r="D347" s="117">
        <f t="shared" si="197"/>
        <v>1.6885052745185909</v>
      </c>
      <c r="E347" s="117">
        <f t="shared" si="197"/>
        <v>3.1813336160107122</v>
      </c>
      <c r="F347" s="117">
        <f t="shared" si="197"/>
        <v>4.2392605922584439</v>
      </c>
      <c r="G347" s="117">
        <f t="shared" si="197"/>
        <v>5.0660926312481722</v>
      </c>
      <c r="H347" s="117">
        <f t="shared" si="197"/>
        <v>4.6161786385869856</v>
      </c>
      <c r="I347" s="117">
        <f t="shared" si="197"/>
        <v>3.8219489665172941</v>
      </c>
      <c r="J347" s="117">
        <f t="shared" si="197"/>
        <v>3.8896553385036809</v>
      </c>
      <c r="K347" s="117">
        <f t="shared" si="197"/>
        <v>2.6175446363887271</v>
      </c>
      <c r="L347" s="117">
        <f t="shared" si="197"/>
        <v>2.8484008256090787</v>
      </c>
      <c r="M347" s="117">
        <f t="shared" si="197"/>
        <v>2.511925188140848</v>
      </c>
      <c r="N347" s="117">
        <f t="shared" si="197"/>
        <v>2.4511307668225828</v>
      </c>
      <c r="O347" s="117">
        <f t="shared" si="197"/>
        <v>2.0143775871336858</v>
      </c>
      <c r="P347" s="117">
        <f t="shared" si="197"/>
        <v>3.1124004282161981</v>
      </c>
      <c r="Q347" s="117">
        <f t="shared" si="197"/>
        <v>2.1547632317294578</v>
      </c>
      <c r="R347" s="117">
        <f t="shared" ref="R347:V347" si="198">R348+R351+R353+R362</f>
        <v>3.0226506577250292</v>
      </c>
      <c r="S347" s="117">
        <f t="shared" si="198"/>
        <v>2.4627957350628136</v>
      </c>
      <c r="T347" s="117">
        <f t="shared" si="198"/>
        <v>2.7997532615093128</v>
      </c>
      <c r="U347" s="117">
        <f t="shared" si="198"/>
        <v>4.4609939177617939</v>
      </c>
      <c r="V347" s="117">
        <f t="shared" si="198"/>
        <v>3.466923381160103</v>
      </c>
      <c r="W347" s="117">
        <f t="shared" ref="W347" si="199">W348+W351+W353+W362</f>
        <v>2.45592931708895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1.390888397344539</v>
      </c>
      <c r="D348" s="122">
        <f t="shared" si="200"/>
        <v>1.4218614440942914</v>
      </c>
      <c r="E348" s="122">
        <f t="shared" si="200"/>
        <v>2.6664834779804902</v>
      </c>
      <c r="F348" s="122">
        <f t="shared" si="200"/>
        <v>3.5282442292918437</v>
      </c>
      <c r="G348" s="122">
        <f t="shared" si="200"/>
        <v>4.2028583333278586</v>
      </c>
      <c r="H348" s="122">
        <f t="shared" si="200"/>
        <v>3.7991520441624536</v>
      </c>
      <c r="I348" s="122">
        <f t="shared" si="200"/>
        <v>3.2575809850027655</v>
      </c>
      <c r="J348" s="122">
        <f t="shared" si="200"/>
        <v>3.3052307251692459</v>
      </c>
      <c r="K348" s="122">
        <f t="shared" si="200"/>
        <v>2.2700521053652656</v>
      </c>
      <c r="L348" s="122">
        <f t="shared" si="200"/>
        <v>2.4245821309209399</v>
      </c>
      <c r="M348" s="122">
        <f t="shared" si="200"/>
        <v>2.1319717833050356</v>
      </c>
      <c r="N348" s="122">
        <f t="shared" si="200"/>
        <v>2.0732119736062757</v>
      </c>
      <c r="O348" s="122">
        <f t="shared" si="200"/>
        <v>1.708825590335409</v>
      </c>
      <c r="P348" s="122">
        <f t="shared" si="200"/>
        <v>2.6427713813569067</v>
      </c>
      <c r="Q348" s="122">
        <f t="shared" si="200"/>
        <v>1.8071844952265104</v>
      </c>
      <c r="R348" s="122">
        <f t="shared" ref="R348:V348" si="201">SUM(R349:R350)</f>
        <v>2.499659162173073</v>
      </c>
      <c r="S348" s="122">
        <f t="shared" si="201"/>
        <v>2.0216505780741443</v>
      </c>
      <c r="T348" s="122">
        <f t="shared" si="201"/>
        <v>2.2849281648627291</v>
      </c>
      <c r="U348" s="122">
        <f t="shared" si="201"/>
        <v>3.5621932441006794</v>
      </c>
      <c r="V348" s="122">
        <f t="shared" si="201"/>
        <v>2.7487521461674866</v>
      </c>
      <c r="W348" s="122">
        <f t="shared" ref="W348" si="202">SUM(W349:W350)</f>
        <v>1.8739701054229159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1.390888397344539</v>
      </c>
      <c r="D349" s="98">
        <v>1.4218614440942914</v>
      </c>
      <c r="E349" s="98">
        <v>2.6664834779804902</v>
      </c>
      <c r="F349" s="98">
        <v>3.5282442292918437</v>
      </c>
      <c r="G349" s="98">
        <v>4.2028583333278586</v>
      </c>
      <c r="H349" s="98">
        <v>3.7991520441624536</v>
      </c>
      <c r="I349" s="98">
        <v>3.2575809850027655</v>
      </c>
      <c r="J349" s="98">
        <v>3.3052307251692459</v>
      </c>
      <c r="K349" s="98">
        <v>2.2700521053652656</v>
      </c>
      <c r="L349" s="98">
        <v>2.4245821309209399</v>
      </c>
      <c r="M349" s="98">
        <v>2.1319717833050356</v>
      </c>
      <c r="N349" s="98">
        <v>2.0732119736062757</v>
      </c>
      <c r="O349" s="98">
        <v>1.708825590335409</v>
      </c>
      <c r="P349" s="98">
        <v>2.6427713813569067</v>
      </c>
      <c r="Q349" s="98">
        <v>1.8071844952265104</v>
      </c>
      <c r="R349" s="98">
        <v>2.499659162173073</v>
      </c>
      <c r="S349" s="98">
        <v>2.0216505780741443</v>
      </c>
      <c r="T349" s="98">
        <v>2.2849281648627291</v>
      </c>
      <c r="U349" s="98">
        <v>3.5621932441006794</v>
      </c>
      <c r="V349" s="98">
        <v>2.7487521461674866</v>
      </c>
      <c r="W349" s="98">
        <v>1.8739701054229159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0.16055887332607774</v>
      </c>
      <c r="D353" s="122">
        <v>0.17363333223433713</v>
      </c>
      <c r="E353" s="122">
        <v>0.32444200645285554</v>
      </c>
      <c r="F353" s="122">
        <v>0.44641619556539758</v>
      </c>
      <c r="G353" s="122">
        <v>0.56866306374776132</v>
      </c>
      <c r="H353" s="122">
        <v>0.53528769401315424</v>
      </c>
      <c r="I353" s="122">
        <v>0.37508432822706245</v>
      </c>
      <c r="J353" s="122">
        <v>0.38218798350132638</v>
      </c>
      <c r="K353" s="122">
        <v>0.24316799050590177</v>
      </c>
      <c r="L353" s="122">
        <v>0.26108489576389088</v>
      </c>
      <c r="M353" s="122">
        <v>0.23524210309633439</v>
      </c>
      <c r="N353" s="122">
        <v>0.23172369397454018</v>
      </c>
      <c r="O353" s="122">
        <v>0.19122226576465512</v>
      </c>
      <c r="P353" s="122">
        <v>0.29085689046104535</v>
      </c>
      <c r="Q353" s="122">
        <v>0.20729858961869896</v>
      </c>
      <c r="R353" s="122">
        <v>0.3005251401441309</v>
      </c>
      <c r="S353" s="122">
        <v>0.25046360546573965</v>
      </c>
      <c r="T353" s="122">
        <v>0.28908786428882505</v>
      </c>
      <c r="U353" s="122">
        <v>0.49440798567836691</v>
      </c>
      <c r="V353" s="122">
        <v>0.40729460668820994</v>
      </c>
      <c r="W353" s="122">
        <v>0.32737393872458753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0.16055887332607774</v>
      </c>
      <c r="D354" s="98">
        <v>0.17363333223433713</v>
      </c>
      <c r="E354" s="98">
        <v>0.32444200645285554</v>
      </c>
      <c r="F354" s="98">
        <v>0.44641619556539758</v>
      </c>
      <c r="G354" s="98">
        <v>0.56866306374776132</v>
      </c>
      <c r="H354" s="98">
        <v>0.53528769401315424</v>
      </c>
      <c r="I354" s="98">
        <v>0.37508432822706245</v>
      </c>
      <c r="J354" s="98">
        <v>0.38218798350132638</v>
      </c>
      <c r="K354" s="98">
        <v>0.24316799050590177</v>
      </c>
      <c r="L354" s="98">
        <v>0.26108489576389088</v>
      </c>
      <c r="M354" s="98">
        <v>0.23524210309633439</v>
      </c>
      <c r="N354" s="98">
        <v>0.23172369397454018</v>
      </c>
      <c r="O354" s="98">
        <v>0.19122226576465512</v>
      </c>
      <c r="P354" s="98">
        <v>0.29085689046104535</v>
      </c>
      <c r="Q354" s="98">
        <v>0.20729858961869896</v>
      </c>
      <c r="R354" s="98">
        <v>0.3005251401441309</v>
      </c>
      <c r="S354" s="98">
        <v>0.25046360546573965</v>
      </c>
      <c r="T354" s="98">
        <v>0.28908786428882505</v>
      </c>
      <c r="U354" s="98">
        <v>0.49440798567836691</v>
      </c>
      <c r="V354" s="98">
        <v>0.40729460668820994</v>
      </c>
      <c r="W354" s="98">
        <v>0.32737393872458753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9.1144672777582286E-2</v>
      </c>
      <c r="D362" s="122">
        <v>9.3010498189962404E-2</v>
      </c>
      <c r="E362" s="122">
        <v>0.19040813157736661</v>
      </c>
      <c r="F362" s="122">
        <v>0.26460016740120307</v>
      </c>
      <c r="G362" s="122">
        <v>0.29457123417255154</v>
      </c>
      <c r="H362" s="122">
        <v>0.28173890041137795</v>
      </c>
      <c r="I362" s="122">
        <v>0.18928365328746616</v>
      </c>
      <c r="J362" s="122">
        <v>0.20223662983310892</v>
      </c>
      <c r="K362" s="122">
        <v>0.10432454051755946</v>
      </c>
      <c r="L362" s="122">
        <v>0.162733798924248</v>
      </c>
      <c r="M362" s="122">
        <v>0.14471130173947791</v>
      </c>
      <c r="N362" s="122">
        <v>0.14619509924176699</v>
      </c>
      <c r="O362" s="122">
        <v>0.11432973103362135</v>
      </c>
      <c r="P362" s="122">
        <v>0.17877215639824609</v>
      </c>
      <c r="Q362" s="122">
        <v>0.14028014688424853</v>
      </c>
      <c r="R362" s="122">
        <v>0.22246635540782528</v>
      </c>
      <c r="S362" s="122">
        <v>0.19068155152292968</v>
      </c>
      <c r="T362" s="122">
        <v>0.22573723235775867</v>
      </c>
      <c r="U362" s="122">
        <v>0.40439268798274741</v>
      </c>
      <c r="V362" s="122">
        <v>0.31087662830440599</v>
      </c>
      <c r="W362" s="122">
        <v>0.25458527294144662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9.1144672777582286E-2</v>
      </c>
      <c r="D363" s="98">
        <v>9.3010498189962404E-2</v>
      </c>
      <c r="E363" s="98">
        <v>0.19040813157736661</v>
      </c>
      <c r="F363" s="98">
        <v>0.26460016740120307</v>
      </c>
      <c r="G363" s="98">
        <v>0.29457123417255154</v>
      </c>
      <c r="H363" s="98">
        <v>0.28173890041137795</v>
      </c>
      <c r="I363" s="98">
        <v>0.18928365328746616</v>
      </c>
      <c r="J363" s="98">
        <v>0.20223662983310892</v>
      </c>
      <c r="K363" s="98">
        <v>0.10432454051755946</v>
      </c>
      <c r="L363" s="98">
        <v>0.162733798924248</v>
      </c>
      <c r="M363" s="98">
        <v>0.14471130173947791</v>
      </c>
      <c r="N363" s="98">
        <v>0.14619509924176699</v>
      </c>
      <c r="O363" s="98">
        <v>0.11432973103362135</v>
      </c>
      <c r="P363" s="98">
        <v>0.17877215639824609</v>
      </c>
      <c r="Q363" s="98">
        <v>0.14028014688424853</v>
      </c>
      <c r="R363" s="98">
        <v>0.22246635540782528</v>
      </c>
      <c r="S363" s="98">
        <v>0.19068155152292968</v>
      </c>
      <c r="T363" s="98">
        <v>0.22573723235775867</v>
      </c>
      <c r="U363" s="98">
        <v>0.40439268798274741</v>
      </c>
      <c r="V363" s="98">
        <v>0.31087662830440599</v>
      </c>
      <c r="W363" s="98">
        <v>0.25458527294144662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20096.327135594573</v>
      </c>
      <c r="D366" s="117">
        <f t="shared" si="204"/>
        <v>17913.827372827243</v>
      </c>
      <c r="E366" s="117">
        <f t="shared" si="204"/>
        <v>17461.342357372203</v>
      </c>
      <c r="F366" s="117">
        <f t="shared" si="204"/>
        <v>16770.898255788721</v>
      </c>
      <c r="G366" s="117">
        <f t="shared" si="204"/>
        <v>17596.48025379112</v>
      </c>
      <c r="H366" s="117">
        <f t="shared" si="204"/>
        <v>16604.588938663761</v>
      </c>
      <c r="I366" s="117">
        <f t="shared" si="204"/>
        <v>16800.523214495068</v>
      </c>
      <c r="J366" s="117">
        <f t="shared" si="204"/>
        <v>16158.781838751691</v>
      </c>
      <c r="K366" s="117">
        <f t="shared" si="204"/>
        <v>15954.984196547653</v>
      </c>
      <c r="L366" s="117">
        <f t="shared" si="204"/>
        <v>16628.739767828494</v>
      </c>
      <c r="M366" s="117">
        <f t="shared" si="204"/>
        <v>14949.705694506667</v>
      </c>
      <c r="N366" s="117">
        <f t="shared" si="204"/>
        <v>15225.276229451078</v>
      </c>
      <c r="O366" s="117">
        <f t="shared" si="204"/>
        <v>13659.375674084797</v>
      </c>
      <c r="P366" s="117">
        <f t="shared" si="204"/>
        <v>12542.939862618392</v>
      </c>
      <c r="Q366" s="117">
        <f t="shared" si="204"/>
        <v>11099.930349545066</v>
      </c>
      <c r="R366" s="117">
        <f t="shared" ref="R366:V366" si="205">R367+R370+R372+R381</f>
        <v>12207.93007378844</v>
      </c>
      <c r="S366" s="117">
        <f t="shared" si="205"/>
        <v>10866.864623946736</v>
      </c>
      <c r="T366" s="117">
        <f t="shared" si="205"/>
        <v>10446.148126929653</v>
      </c>
      <c r="U366" s="117">
        <f t="shared" si="205"/>
        <v>10222.907950149807</v>
      </c>
      <c r="V366" s="117">
        <f t="shared" si="205"/>
        <v>9111.1330467169846</v>
      </c>
      <c r="W366" s="117">
        <f t="shared" ref="W366" si="206">W367+W370+W372+W381</f>
        <v>8422.0182702524071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16735.860413761293</v>
      </c>
      <c r="D367" s="122">
        <f t="shared" si="207"/>
        <v>14893.059003046237</v>
      </c>
      <c r="E367" s="122">
        <f t="shared" si="207"/>
        <v>14524.921241482032</v>
      </c>
      <c r="F367" s="122">
        <f t="shared" si="207"/>
        <v>13861.224991543027</v>
      </c>
      <c r="G367" s="122">
        <f t="shared" si="207"/>
        <v>14510.103214246674</v>
      </c>
      <c r="H367" s="122">
        <f t="shared" si="207"/>
        <v>13535.773846410804</v>
      </c>
      <c r="I367" s="122">
        <f t="shared" si="207"/>
        <v>14172.256163429185</v>
      </c>
      <c r="J367" s="122">
        <f t="shared" si="207"/>
        <v>13600.345637071929</v>
      </c>
      <c r="K367" s="122">
        <f t="shared" si="207"/>
        <v>13651.935085388985</v>
      </c>
      <c r="L367" s="122">
        <f t="shared" si="207"/>
        <v>14094.138339769885</v>
      </c>
      <c r="M367" s="122">
        <f t="shared" si="207"/>
        <v>12613.663691872314</v>
      </c>
      <c r="N367" s="122">
        <f t="shared" si="207"/>
        <v>12828.363579874498</v>
      </c>
      <c r="O367" s="122">
        <f t="shared" si="207"/>
        <v>11482.903096850467</v>
      </c>
      <c r="P367" s="122">
        <f t="shared" si="207"/>
        <v>10498.866205795945</v>
      </c>
      <c r="Q367" s="122">
        <f t="shared" si="207"/>
        <v>9169.1303991799341</v>
      </c>
      <c r="R367" s="122">
        <f t="shared" ref="R367:V367" si="208">SUM(R368:R369)</f>
        <v>9981.6971932923516</v>
      </c>
      <c r="S367" s="122">
        <f t="shared" si="208"/>
        <v>8808.8642717275889</v>
      </c>
      <c r="T367" s="122">
        <f t="shared" si="208"/>
        <v>8466.1470737687414</v>
      </c>
      <c r="U367" s="122">
        <f t="shared" si="208"/>
        <v>8102.6746118229739</v>
      </c>
      <c r="V367" s="122">
        <f t="shared" si="208"/>
        <v>7168.0744917969087</v>
      </c>
      <c r="W367" s="122">
        <f t="shared" ref="W367" si="209">SUM(W368:W369)</f>
        <v>6350.0892577728901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16515.467333139299</v>
      </c>
      <c r="D368" s="98">
        <v>14697.937706243856</v>
      </c>
      <c r="E368" s="98">
        <v>14335.53498182787</v>
      </c>
      <c r="F368" s="98">
        <v>13680.512920489009</v>
      </c>
      <c r="G368" s="98">
        <v>14322.333265204908</v>
      </c>
      <c r="H368" s="98">
        <v>13360.375297097158</v>
      </c>
      <c r="I368" s="98">
        <v>13989.44715166376</v>
      </c>
      <c r="J368" s="98">
        <v>13425.569391941115</v>
      </c>
      <c r="K368" s="98">
        <v>13477.347090629726</v>
      </c>
      <c r="L368" s="98">
        <v>13911.076610979146</v>
      </c>
      <c r="M368" s="98">
        <v>12448.592141967654</v>
      </c>
      <c r="N368" s="98">
        <v>12657.778515347834</v>
      </c>
      <c r="O368" s="98">
        <v>11326.91849019773</v>
      </c>
      <c r="P368" s="98">
        <v>10352.545768858017</v>
      </c>
      <c r="Q368" s="98">
        <v>9038.6159836956904</v>
      </c>
      <c r="R368" s="98">
        <v>9838.6337035882716</v>
      </c>
      <c r="S368" s="98">
        <v>8681.8329463802183</v>
      </c>
      <c r="T368" s="98">
        <v>8343.4851904971692</v>
      </c>
      <c r="U368" s="98">
        <v>7984.6594458522841</v>
      </c>
      <c r="V368" s="98">
        <v>7062.9885918401487</v>
      </c>
      <c r="W368" s="98">
        <v>6256.8557917403232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220.39308062199297</v>
      </c>
      <c r="D369" s="98">
        <v>195.12129680238098</v>
      </c>
      <c r="E369" s="98">
        <v>189.38625965416279</v>
      </c>
      <c r="F369" s="98">
        <v>180.71207105401919</v>
      </c>
      <c r="G369" s="98">
        <v>187.76994904176459</v>
      </c>
      <c r="H369" s="98">
        <v>175.39854931364687</v>
      </c>
      <c r="I369" s="98">
        <v>182.80901176542488</v>
      </c>
      <c r="J369" s="98">
        <v>174.7762451308129</v>
      </c>
      <c r="K369" s="98">
        <v>174.58799475925773</v>
      </c>
      <c r="L369" s="98">
        <v>183.06172879073804</v>
      </c>
      <c r="M369" s="98">
        <v>165.07154990466037</v>
      </c>
      <c r="N369" s="98">
        <v>170.58506452666299</v>
      </c>
      <c r="O369" s="98">
        <v>155.98460665273791</v>
      </c>
      <c r="P369" s="98">
        <v>146.32043693792687</v>
      </c>
      <c r="Q369" s="98">
        <v>130.51441548424285</v>
      </c>
      <c r="R369" s="98">
        <v>143.06348970407925</v>
      </c>
      <c r="S369" s="98">
        <v>127.03132534736983</v>
      </c>
      <c r="T369" s="98">
        <v>122.66188327157208</v>
      </c>
      <c r="U369" s="98">
        <v>118.01516597068945</v>
      </c>
      <c r="V369" s="98">
        <v>105.08589995675955</v>
      </c>
      <c r="W369" s="98">
        <v>93.233466032566611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0.13967311994238563</v>
      </c>
      <c r="D370" s="122">
        <f t="shared" si="210"/>
        <v>0.23296411628184499</v>
      </c>
      <c r="E370" s="122">
        <f t="shared" si="210"/>
        <v>0.1709425916632506</v>
      </c>
      <c r="F370" s="122">
        <f t="shared" si="210"/>
        <v>0.3182410536812002</v>
      </c>
      <c r="G370" s="122">
        <f t="shared" si="210"/>
        <v>0.43985003441843651</v>
      </c>
      <c r="H370" s="122">
        <f t="shared" si="210"/>
        <v>0.25766639338528596</v>
      </c>
      <c r="I370" s="122">
        <f t="shared" si="210"/>
        <v>0.59737728077576746</v>
      </c>
      <c r="J370" s="122">
        <f t="shared" si="210"/>
        <v>0.40258431422742169</v>
      </c>
      <c r="K370" s="122">
        <f t="shared" si="210"/>
        <v>0.41293808582973091</v>
      </c>
      <c r="L370" s="122">
        <f t="shared" si="210"/>
        <v>0.86554588989686987</v>
      </c>
      <c r="M370" s="122">
        <f t="shared" si="210"/>
        <v>0.1297677002895892</v>
      </c>
      <c r="N370" s="122">
        <f t="shared" si="210"/>
        <v>0.48646085656485955</v>
      </c>
      <c r="O370" s="122">
        <f t="shared" si="210"/>
        <v>0.7091923297883661</v>
      </c>
      <c r="P370" s="122">
        <f t="shared" si="210"/>
        <v>0.99359091857187343</v>
      </c>
      <c r="Q370" s="122">
        <f t="shared" si="210"/>
        <v>0.52779249015862617</v>
      </c>
      <c r="R370" s="122">
        <f t="shared" si="210"/>
        <v>0.5005895185193221</v>
      </c>
      <c r="S370" s="122">
        <f t="shared" si="210"/>
        <v>0.50191658172523956</v>
      </c>
      <c r="T370" s="122">
        <f t="shared" si="210"/>
        <v>0.68338459761177284</v>
      </c>
      <c r="U370" s="122">
        <f t="shared" si="210"/>
        <v>0.43194591604049937</v>
      </c>
      <c r="V370" s="122">
        <f t="shared" si="210"/>
        <v>0.78563901026672645</v>
      </c>
      <c r="W370" s="122">
        <f t="shared" si="210"/>
        <v>0.86657040297418131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0.13967311994238563</v>
      </c>
      <c r="D371" s="98">
        <f>RES_hhdet_in_fech!D67</f>
        <v>0.23296411628184499</v>
      </c>
      <c r="E371" s="98">
        <f>RES_hhdet_in_fech!E67</f>
        <v>0.1709425916632506</v>
      </c>
      <c r="F371" s="98">
        <f>RES_hhdet_in_fech!F67</f>
        <v>0.3182410536812002</v>
      </c>
      <c r="G371" s="98">
        <f>RES_hhdet_in_fech!G67</f>
        <v>0.43985003441843651</v>
      </c>
      <c r="H371" s="98">
        <f>RES_hhdet_in_fech!H67</f>
        <v>0.25766639338528596</v>
      </c>
      <c r="I371" s="98">
        <f>RES_hhdet_in_fech!I67</f>
        <v>0.59737728077576746</v>
      </c>
      <c r="J371" s="98">
        <f>RES_hhdet_in_fech!J67</f>
        <v>0.40258431422742169</v>
      </c>
      <c r="K371" s="98">
        <f>RES_hhdet_in_fech!K67</f>
        <v>0.41293808582973091</v>
      </c>
      <c r="L371" s="98">
        <f>RES_hhdet_in_fech!L67</f>
        <v>0.86554588989686987</v>
      </c>
      <c r="M371" s="98">
        <f>RES_hhdet_in_fech!M67</f>
        <v>0.1297677002895892</v>
      </c>
      <c r="N371" s="98">
        <f>RES_hhdet_in_fech!N67</f>
        <v>0.48646085656485955</v>
      </c>
      <c r="O371" s="98">
        <f>RES_hhdet_in_fech!O67</f>
        <v>0.7091923297883661</v>
      </c>
      <c r="P371" s="98">
        <f>RES_hhdet_in_fech!P67</f>
        <v>0.99359091857187343</v>
      </c>
      <c r="Q371" s="98">
        <f>RES_hhdet_in_fech!Q67</f>
        <v>0.52779249015862617</v>
      </c>
      <c r="R371" s="98">
        <f>RES_hhdet_in_fech!R67</f>
        <v>0.5005895185193221</v>
      </c>
      <c r="S371" s="98">
        <f>RES_hhdet_in_fech!S67</f>
        <v>0.50191658172523956</v>
      </c>
      <c r="T371" s="98">
        <f>RES_hhdet_in_fech!T67</f>
        <v>0.68338459761177284</v>
      </c>
      <c r="U371" s="98">
        <f>RES_hhdet_in_fech!U67</f>
        <v>0.43194591604049937</v>
      </c>
      <c r="V371" s="98">
        <f>RES_hhdet_in_fech!V67</f>
        <v>0.78563901026672645</v>
      </c>
      <c r="W371" s="98">
        <f>RES_hhdet_in_fech!W67</f>
        <v>0.86657040297418131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2047.1802372278366</v>
      </c>
      <c r="D372" s="122">
        <v>1929.6048479852971</v>
      </c>
      <c r="E372" s="122">
        <v>1836.0275514578507</v>
      </c>
      <c r="F372" s="122">
        <v>1814.9426900106241</v>
      </c>
      <c r="G372" s="122">
        <v>2011.3937626353536</v>
      </c>
      <c r="H372" s="122">
        <v>1974.9123632124415</v>
      </c>
      <c r="I372" s="122">
        <v>1686.2784569727378</v>
      </c>
      <c r="J372" s="122">
        <v>1625.5828990251405</v>
      </c>
      <c r="K372" s="122">
        <v>1532.6524269815677</v>
      </c>
      <c r="L372" s="122">
        <v>1582.7997833314466</v>
      </c>
      <c r="M372" s="122">
        <v>1455.7313046847714</v>
      </c>
      <c r="N372" s="122">
        <v>1497.1449006670043</v>
      </c>
      <c r="O372" s="122">
        <v>1356.0659399657206</v>
      </c>
      <c r="P372" s="122">
        <v>1246.7688682931519</v>
      </c>
      <c r="Q372" s="122">
        <v>1129.7244996630327</v>
      </c>
      <c r="R372" s="122">
        <v>1263.4630968638082</v>
      </c>
      <c r="S372" s="122">
        <v>1163.0015911233218</v>
      </c>
      <c r="T372" s="122">
        <v>1121.7388246119035</v>
      </c>
      <c r="U372" s="122">
        <v>1172.1894388765463</v>
      </c>
      <c r="V372" s="122">
        <v>1102.6532184097384</v>
      </c>
      <c r="W372" s="122">
        <v>1157.6927663335425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2064.9437245652052</v>
      </c>
      <c r="D373" s="98">
        <v>1940.7250506474152</v>
      </c>
      <c r="E373" s="98">
        <v>1840.1679942795172</v>
      </c>
      <c r="F373" s="98">
        <v>1819.2747924879288</v>
      </c>
      <c r="G373" s="98">
        <v>2025.6987413554409</v>
      </c>
      <c r="H373" s="98">
        <v>1989.8377804912539</v>
      </c>
      <c r="I373" s="98">
        <v>1688.382615041063</v>
      </c>
      <c r="J373" s="98">
        <v>1627.1663386743121</v>
      </c>
      <c r="K373" s="98">
        <v>1533.8093720135143</v>
      </c>
      <c r="L373" s="98">
        <v>1582.3200430389941</v>
      </c>
      <c r="M373" s="98">
        <v>1455.994399239542</v>
      </c>
      <c r="N373" s="98">
        <v>1497.8775491989218</v>
      </c>
      <c r="O373" s="98">
        <v>1352.6176736882487</v>
      </c>
      <c r="P373" s="98">
        <v>1244.7457032620734</v>
      </c>
      <c r="Q373" s="98">
        <v>1120.5610217396745</v>
      </c>
      <c r="R373" s="98">
        <v>1258.9195266428378</v>
      </c>
      <c r="S373" s="98">
        <v>1152.5691598990657</v>
      </c>
      <c r="T373" s="98">
        <v>1115.6753615380842</v>
      </c>
      <c r="U373" s="98">
        <v>1165.7376417733988</v>
      </c>
      <c r="V373" s="98">
        <v>1097.827589805561</v>
      </c>
      <c r="W373" s="98">
        <v>1151.2670809187418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1833.4632802001215</v>
      </c>
      <c r="D377" s="101">
        <v>1792.7645763375635</v>
      </c>
      <c r="E377" s="101">
        <v>1760.7232476387862</v>
      </c>
      <c r="F377" s="101">
        <v>1730.047455979568</v>
      </c>
      <c r="G377" s="101">
        <v>1695.7759781762811</v>
      </c>
      <c r="H377" s="101">
        <v>1713.3247866943063</v>
      </c>
      <c r="I377" s="101">
        <v>1642.6072517810831</v>
      </c>
      <c r="J377" s="101">
        <v>1592.6982505968047</v>
      </c>
      <c r="K377" s="101">
        <v>1514.1176953473207</v>
      </c>
      <c r="L377" s="101">
        <v>1591.3203880908793</v>
      </c>
      <c r="M377" s="101">
        <v>1451.3463954385852</v>
      </c>
      <c r="N377" s="101">
        <v>1484.6735945459186</v>
      </c>
      <c r="O377" s="101">
        <v>1407.4230972897724</v>
      </c>
      <c r="P377" s="101">
        <v>1268.6455219469597</v>
      </c>
      <c r="Q377" s="101">
        <v>1243.1534966602767</v>
      </c>
      <c r="R377" s="101">
        <v>1334.1275705636365</v>
      </c>
      <c r="S377" s="101">
        <v>1308.7846560233165</v>
      </c>
      <c r="T377" s="101">
        <v>1228.3062646627263</v>
      </c>
      <c r="U377" s="101">
        <v>1296.4901170105823</v>
      </c>
      <c r="V377" s="101">
        <v>1201.1496600305559</v>
      </c>
      <c r="W377" s="101">
        <v>1278.3243005207387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1313.1468114855008</v>
      </c>
      <c r="D381" s="122">
        <v>1090.9305576794281</v>
      </c>
      <c r="E381" s="122">
        <v>1100.2226218406572</v>
      </c>
      <c r="F381" s="122">
        <v>1094.4123331813864</v>
      </c>
      <c r="G381" s="122">
        <v>1074.5434268746758</v>
      </c>
      <c r="H381" s="122">
        <v>1093.6450626471303</v>
      </c>
      <c r="I381" s="122">
        <v>941.39121681236998</v>
      </c>
      <c r="J381" s="122">
        <v>932.45071834039368</v>
      </c>
      <c r="K381" s="122">
        <v>769.98374609127211</v>
      </c>
      <c r="L381" s="122">
        <v>950.93609883726424</v>
      </c>
      <c r="M381" s="122">
        <v>880.18093024929192</v>
      </c>
      <c r="N381" s="122">
        <v>899.28128805301094</v>
      </c>
      <c r="O381" s="122">
        <v>819.69744493882206</v>
      </c>
      <c r="P381" s="122">
        <v>796.31119761072546</v>
      </c>
      <c r="Q381" s="122">
        <v>800.54765821194007</v>
      </c>
      <c r="R381" s="122">
        <v>962.26919411376264</v>
      </c>
      <c r="S381" s="122">
        <v>894.49684451410019</v>
      </c>
      <c r="T381" s="122">
        <v>857.57884395139683</v>
      </c>
      <c r="U381" s="122">
        <v>947.61195353424671</v>
      </c>
      <c r="V381" s="122">
        <v>839.61969750007063</v>
      </c>
      <c r="W381" s="122">
        <v>913.36967574300036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1392.9031414603287</v>
      </c>
      <c r="D382" s="98">
        <v>1115.1070380724395</v>
      </c>
      <c r="E382" s="98">
        <v>1121.047807452286</v>
      </c>
      <c r="F382" s="98">
        <v>1113.1361569162691</v>
      </c>
      <c r="G382" s="98">
        <v>1099.1426229900685</v>
      </c>
      <c r="H382" s="98">
        <v>1125.0187693322293</v>
      </c>
      <c r="I382" s="98">
        <v>979.34522394983787</v>
      </c>
      <c r="J382" s="98">
        <v>974.09506405855359</v>
      </c>
      <c r="K382" s="98">
        <v>805.86647513926266</v>
      </c>
      <c r="L382" s="98">
        <v>956.97437631548109</v>
      </c>
      <c r="M382" s="98">
        <v>892.32188154761968</v>
      </c>
      <c r="N382" s="98">
        <v>901.47130500772971</v>
      </c>
      <c r="O382" s="98">
        <v>837.42731756611647</v>
      </c>
      <c r="P382" s="98">
        <v>832.72432698708849</v>
      </c>
      <c r="Q382" s="98">
        <v>833.84599760432104</v>
      </c>
      <c r="R382" s="98">
        <v>1002.3082049230788</v>
      </c>
      <c r="S382" s="98">
        <v>923.83076148717942</v>
      </c>
      <c r="T382" s="98">
        <v>870.50808755565629</v>
      </c>
      <c r="U382" s="98">
        <v>966.84717671872954</v>
      </c>
      <c r="V382" s="98">
        <v>856.59322254704671</v>
      </c>
      <c r="W382" s="98">
        <v>941.4284927111122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1035.2860489925511</v>
      </c>
      <c r="D383" s="33">
        <v>939.64440006861378</v>
      </c>
      <c r="E383" s="33">
        <v>881.29785809840689</v>
      </c>
      <c r="F383" s="33">
        <v>874.03292782181745</v>
      </c>
      <c r="G383" s="33">
        <v>815.4709408022469</v>
      </c>
      <c r="H383" s="33">
        <v>862.07722759044645</v>
      </c>
      <c r="I383" s="33">
        <v>756.07496767687701</v>
      </c>
      <c r="J383" s="33">
        <v>708.31256442275981</v>
      </c>
      <c r="K383" s="33">
        <v>650.80846464172873</v>
      </c>
      <c r="L383" s="33">
        <v>708.82992566305211</v>
      </c>
      <c r="M383" s="33">
        <v>663.53239930357734</v>
      </c>
      <c r="N383" s="33">
        <v>679.45833622310681</v>
      </c>
      <c r="O383" s="33">
        <v>650.88908020570966</v>
      </c>
      <c r="P383" s="33">
        <v>603.73827956558159</v>
      </c>
      <c r="Q383" s="33">
        <v>623.87557723198279</v>
      </c>
      <c r="R383" s="33">
        <v>685.52156594119424</v>
      </c>
      <c r="S383" s="33">
        <v>665.64750751801807</v>
      </c>
      <c r="T383" s="33">
        <v>627.00733300877198</v>
      </c>
      <c r="U383" s="33">
        <v>658.94422009175378</v>
      </c>
      <c r="V383" s="33">
        <v>604.9933551199465</v>
      </c>
      <c r="W383" s="33">
        <v>652.46164851868207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11706.638060266645</v>
      </c>
      <c r="D385" s="117">
        <f t="shared" si="211"/>
        <v>10580.173489969762</v>
      </c>
      <c r="E385" s="117">
        <f t="shared" si="211"/>
        <v>10456.058968607438</v>
      </c>
      <c r="F385" s="117">
        <f t="shared" si="211"/>
        <v>10186.314061883068</v>
      </c>
      <c r="G385" s="117">
        <f t="shared" si="211"/>
        <v>10842.159426480539</v>
      </c>
      <c r="H385" s="117">
        <f t="shared" si="211"/>
        <v>10377.990569392441</v>
      </c>
      <c r="I385" s="117">
        <f t="shared" si="211"/>
        <v>10671.782605797798</v>
      </c>
      <c r="J385" s="117">
        <f t="shared" si="211"/>
        <v>10405.887599554964</v>
      </c>
      <c r="K385" s="117">
        <f t="shared" si="211"/>
        <v>10445.52215481245</v>
      </c>
      <c r="L385" s="117">
        <f t="shared" si="211"/>
        <v>11011.473142144043</v>
      </c>
      <c r="M385" s="117">
        <f t="shared" si="211"/>
        <v>10085.218002420088</v>
      </c>
      <c r="N385" s="117">
        <f t="shared" si="211"/>
        <v>10514.252261412346</v>
      </c>
      <c r="O385" s="117">
        <f t="shared" si="211"/>
        <v>9723.5872407666611</v>
      </c>
      <c r="P385" s="117">
        <f t="shared" si="211"/>
        <v>9218.7296890741054</v>
      </c>
      <c r="Q385" s="117">
        <f t="shared" si="211"/>
        <v>8361.0063832007781</v>
      </c>
      <c r="R385" s="117">
        <f t="shared" ref="R385:V385" si="212">R386+R389+R391+R400</f>
        <v>9319.2087032762684</v>
      </c>
      <c r="S385" s="117">
        <f t="shared" si="212"/>
        <v>8392.1281365769046</v>
      </c>
      <c r="T385" s="117">
        <f t="shared" si="212"/>
        <v>8144.2344215131834</v>
      </c>
      <c r="U385" s="117">
        <f t="shared" si="212"/>
        <v>8023.5764490554893</v>
      </c>
      <c r="V385" s="117">
        <f t="shared" si="212"/>
        <v>7211.9345998460785</v>
      </c>
      <c r="W385" s="117">
        <f t="shared" ref="W385" si="213">W386+W389+W391+W400</f>
        <v>6689.0231877194246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9752.1628413070157</v>
      </c>
      <c r="D386" s="122">
        <f t="shared" si="214"/>
        <v>8821.2756682751824</v>
      </c>
      <c r="E386" s="122">
        <f t="shared" si="214"/>
        <v>8742.732312994176</v>
      </c>
      <c r="F386" s="122">
        <f t="shared" si="214"/>
        <v>8475.0853294681074</v>
      </c>
      <c r="G386" s="122">
        <f t="shared" si="214"/>
        <v>9009.2302691958994</v>
      </c>
      <c r="H386" s="122">
        <f t="shared" si="214"/>
        <v>8532.814077312225</v>
      </c>
      <c r="I386" s="122">
        <f t="shared" si="214"/>
        <v>9068.3857393390208</v>
      </c>
      <c r="J386" s="122">
        <f t="shared" si="214"/>
        <v>8833.1610007442632</v>
      </c>
      <c r="K386" s="122">
        <f t="shared" si="214"/>
        <v>9000.9490864175496</v>
      </c>
      <c r="L386" s="122">
        <f t="shared" si="214"/>
        <v>9436.0220092468171</v>
      </c>
      <c r="M386" s="122">
        <f t="shared" si="214"/>
        <v>8608.4996679989508</v>
      </c>
      <c r="N386" s="122">
        <f t="shared" si="214"/>
        <v>8969.0742521400189</v>
      </c>
      <c r="O386" s="122">
        <f t="shared" si="214"/>
        <v>8268.0776324828694</v>
      </c>
      <c r="P386" s="122">
        <f t="shared" si="214"/>
        <v>7803.0804113292907</v>
      </c>
      <c r="Q386" s="122">
        <f t="shared" si="214"/>
        <v>6995.330388020242</v>
      </c>
      <c r="R386" s="122">
        <f t="shared" ref="R386:V386" si="215">SUM(R387:R388)</f>
        <v>7727.3767803773089</v>
      </c>
      <c r="S386" s="122">
        <f t="shared" si="215"/>
        <v>6896.3136191173935</v>
      </c>
      <c r="T386" s="122">
        <f t="shared" si="215"/>
        <v>6687.413233645394</v>
      </c>
      <c r="U386" s="122">
        <f t="shared" si="215"/>
        <v>6448.1939701700039</v>
      </c>
      <c r="V386" s="122">
        <f t="shared" si="215"/>
        <v>5741.6724164446578</v>
      </c>
      <c r="W386" s="122">
        <f t="shared" ref="W386" si="216">SUM(W387:W388)</f>
        <v>5109.9497398539552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9531.7697606850234</v>
      </c>
      <c r="D387" s="98">
        <v>8626.1543714728014</v>
      </c>
      <c r="E387" s="98">
        <v>8553.3460533400139</v>
      </c>
      <c r="F387" s="98">
        <v>8294.3732584140889</v>
      </c>
      <c r="G387" s="98">
        <v>8821.460320154134</v>
      </c>
      <c r="H387" s="98">
        <v>8357.4155279985789</v>
      </c>
      <c r="I387" s="98">
        <v>8885.5767275735961</v>
      </c>
      <c r="J387" s="98">
        <v>8658.3847556134497</v>
      </c>
      <c r="K387" s="98">
        <v>8826.3610916582911</v>
      </c>
      <c r="L387" s="98">
        <v>9252.9602804560782</v>
      </c>
      <c r="M387" s="98">
        <v>8443.4281180942908</v>
      </c>
      <c r="N387" s="98">
        <v>8798.4891876133552</v>
      </c>
      <c r="O387" s="98">
        <v>8112.0930258301314</v>
      </c>
      <c r="P387" s="98">
        <v>7656.7599743913634</v>
      </c>
      <c r="Q387" s="98">
        <v>6864.8159725359992</v>
      </c>
      <c r="R387" s="98">
        <v>7584.3132906732299</v>
      </c>
      <c r="S387" s="98">
        <v>6769.2822937700239</v>
      </c>
      <c r="T387" s="98">
        <v>6564.7513503738219</v>
      </c>
      <c r="U387" s="98">
        <v>6330.1788041993141</v>
      </c>
      <c r="V387" s="98">
        <v>5636.5865164878978</v>
      </c>
      <c r="W387" s="98">
        <v>5016.7162738213883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220.39308062199297</v>
      </c>
      <c r="D388" s="98">
        <v>195.12129680238098</v>
      </c>
      <c r="E388" s="98">
        <v>189.38625965416279</v>
      </c>
      <c r="F388" s="98">
        <v>180.71207105401919</v>
      </c>
      <c r="G388" s="98">
        <v>187.76994904176459</v>
      </c>
      <c r="H388" s="98">
        <v>175.39854931364687</v>
      </c>
      <c r="I388" s="98">
        <v>182.80901176542488</v>
      </c>
      <c r="J388" s="98">
        <v>174.7762451308129</v>
      </c>
      <c r="K388" s="98">
        <v>174.58799475925773</v>
      </c>
      <c r="L388" s="98">
        <v>183.06172879073804</v>
      </c>
      <c r="M388" s="98">
        <v>165.07154990466037</v>
      </c>
      <c r="N388" s="98">
        <v>170.58506452666299</v>
      </c>
      <c r="O388" s="98">
        <v>155.98460665273791</v>
      </c>
      <c r="P388" s="98">
        <v>146.32043693792687</v>
      </c>
      <c r="Q388" s="98">
        <v>130.51441548424285</v>
      </c>
      <c r="R388" s="98">
        <v>143.06348970407925</v>
      </c>
      <c r="S388" s="98">
        <v>127.03132534736983</v>
      </c>
      <c r="T388" s="98">
        <v>122.66188327157208</v>
      </c>
      <c r="U388" s="98">
        <v>118.01516597068945</v>
      </c>
      <c r="V388" s="98">
        <v>105.08589995675955</v>
      </c>
      <c r="W388" s="98">
        <v>93.233466032566611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0.38210192740594479</v>
      </c>
      <c r="D389" s="122">
        <f t="shared" si="217"/>
        <v>0.66102464675529804</v>
      </c>
      <c r="E389" s="122">
        <f t="shared" si="217"/>
        <v>0.50262128259119698</v>
      </c>
      <c r="F389" s="122">
        <f t="shared" si="217"/>
        <v>0.96848502998165131</v>
      </c>
      <c r="G389" s="122">
        <f t="shared" si="217"/>
        <v>1.3842839307572168</v>
      </c>
      <c r="H389" s="122">
        <f t="shared" si="217"/>
        <v>0.83792283728489592</v>
      </c>
      <c r="I389" s="122">
        <f t="shared" si="217"/>
        <v>2.0058959476101692</v>
      </c>
      <c r="J389" s="122">
        <f t="shared" si="217"/>
        <v>1.3952151089553861</v>
      </c>
      <c r="K389" s="122">
        <f t="shared" si="217"/>
        <v>1.4767174310313669</v>
      </c>
      <c r="L389" s="122">
        <f t="shared" si="217"/>
        <v>3.193384770075927</v>
      </c>
      <c r="M389" s="122">
        <f t="shared" si="217"/>
        <v>0.4963354203901853</v>
      </c>
      <c r="N389" s="122">
        <f t="shared" si="217"/>
        <v>1.9402304334871467</v>
      </c>
      <c r="O389" s="122">
        <f t="shared" si="217"/>
        <v>2.9671921672733204</v>
      </c>
      <c r="P389" s="122">
        <f t="shared" si="217"/>
        <v>4.3676823589688922</v>
      </c>
      <c r="Q389" s="122">
        <f t="shared" si="217"/>
        <v>2.416236221964867</v>
      </c>
      <c r="R389" s="122">
        <f t="shared" si="217"/>
        <v>2.3489044225408522</v>
      </c>
      <c r="S389" s="122">
        <f t="shared" si="217"/>
        <v>2.4007832650876924</v>
      </c>
      <c r="T389" s="122">
        <f t="shared" si="217"/>
        <v>3.3207216445752263</v>
      </c>
      <c r="U389" s="122">
        <f t="shared" si="217"/>
        <v>2.1288079358252503</v>
      </c>
      <c r="V389" s="122">
        <f t="shared" si="217"/>
        <v>3.9273739676795243</v>
      </c>
      <c r="W389" s="122">
        <f t="shared" si="217"/>
        <v>4.3917928584737203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0.38210192740594479</v>
      </c>
      <c r="D390" s="98">
        <f>RES_hhdet_in_tesh!D67</f>
        <v>0.66102464675529804</v>
      </c>
      <c r="E390" s="98">
        <f>RES_hhdet_in_tesh!E67</f>
        <v>0.50262128259119698</v>
      </c>
      <c r="F390" s="98">
        <f>RES_hhdet_in_tesh!F67</f>
        <v>0.96848502998165131</v>
      </c>
      <c r="G390" s="98">
        <f>RES_hhdet_in_tesh!G67</f>
        <v>1.3842839307572168</v>
      </c>
      <c r="H390" s="98">
        <f>RES_hhdet_in_tesh!H67</f>
        <v>0.83792283728489592</v>
      </c>
      <c r="I390" s="98">
        <f>RES_hhdet_in_tesh!I67</f>
        <v>2.0058959476101692</v>
      </c>
      <c r="J390" s="98">
        <f>RES_hhdet_in_tesh!J67</f>
        <v>1.3952151089553861</v>
      </c>
      <c r="K390" s="98">
        <f>RES_hhdet_in_tesh!K67</f>
        <v>1.4767174310313669</v>
      </c>
      <c r="L390" s="98">
        <f>RES_hhdet_in_tesh!L67</f>
        <v>3.193384770075927</v>
      </c>
      <c r="M390" s="98">
        <f>RES_hhdet_in_tesh!M67</f>
        <v>0.4963354203901853</v>
      </c>
      <c r="N390" s="98">
        <f>RES_hhdet_in_tesh!N67</f>
        <v>1.9402304334871467</v>
      </c>
      <c r="O390" s="98">
        <f>RES_hhdet_in_tesh!O67</f>
        <v>2.9671921672733204</v>
      </c>
      <c r="P390" s="98">
        <f>RES_hhdet_in_tesh!P67</f>
        <v>4.3676823589688922</v>
      </c>
      <c r="Q390" s="98">
        <f>RES_hhdet_in_tesh!Q67</f>
        <v>2.416236221964867</v>
      </c>
      <c r="R390" s="98">
        <f>RES_hhdet_in_tesh!R67</f>
        <v>2.3489044225408522</v>
      </c>
      <c r="S390" s="98">
        <f>RES_hhdet_in_tesh!S67</f>
        <v>2.4007832650876924</v>
      </c>
      <c r="T390" s="98">
        <f>RES_hhdet_in_tesh!T67</f>
        <v>3.3207216445752263</v>
      </c>
      <c r="U390" s="98">
        <f>RES_hhdet_in_tesh!U67</f>
        <v>2.1288079358252503</v>
      </c>
      <c r="V390" s="98">
        <f>RES_hhdet_in_tesh!V67</f>
        <v>3.9273739676795243</v>
      </c>
      <c r="W390" s="98">
        <f>RES_hhdet_in_tesh!W67</f>
        <v>4.3917928584737203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1168.6006905990264</v>
      </c>
      <c r="D391" s="122">
        <v>1115.2947320763674</v>
      </c>
      <c r="E391" s="122">
        <v>1072.6605101731889</v>
      </c>
      <c r="F391" s="122">
        <v>1073.7275971317993</v>
      </c>
      <c r="G391" s="122">
        <v>1204.8919617765519</v>
      </c>
      <c r="H391" s="122">
        <v>1200.0310735106909</v>
      </c>
      <c r="I391" s="122">
        <v>1038.7636693495299</v>
      </c>
      <c r="J391" s="122">
        <v>1015.9944038243952</v>
      </c>
      <c r="K391" s="122">
        <v>973.18133711191877</v>
      </c>
      <c r="L391" s="122">
        <v>1021.355703933281</v>
      </c>
      <c r="M391" s="122">
        <v>962.3550672982218</v>
      </c>
      <c r="N391" s="122">
        <v>1023.5561477504214</v>
      </c>
      <c r="O391" s="122">
        <v>968.07904669500397</v>
      </c>
      <c r="P391" s="122">
        <v>933.04636782601665</v>
      </c>
      <c r="Q391" s="122">
        <v>881.09633748252827</v>
      </c>
      <c r="R391" s="122">
        <v>1013.1434989562269</v>
      </c>
      <c r="S391" s="122">
        <v>953.83982904745631</v>
      </c>
      <c r="T391" s="122">
        <v>940.2531344402521</v>
      </c>
      <c r="U391" s="122">
        <v>999.4276514871209</v>
      </c>
      <c r="V391" s="122">
        <v>952.18196670682391</v>
      </c>
      <c r="W391" s="122">
        <v>1005.7985650399299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1168.8547608074368</v>
      </c>
      <c r="D392" s="98">
        <v>1113.0533161950195</v>
      </c>
      <c r="E392" s="98">
        <v>1069.7365309149727</v>
      </c>
      <c r="F392" s="98">
        <v>1071.8976548357462</v>
      </c>
      <c r="G392" s="98">
        <v>1210.0484885718604</v>
      </c>
      <c r="H392" s="98">
        <v>1205.3871042764736</v>
      </c>
      <c r="I392" s="98">
        <v>1037.5317550863035</v>
      </c>
      <c r="J392" s="98">
        <v>1015.0255109107643</v>
      </c>
      <c r="K392" s="98">
        <v>972.16526022809796</v>
      </c>
      <c r="L392" s="98">
        <v>1020.0116048608646</v>
      </c>
      <c r="M392" s="98">
        <v>962.37209438967068</v>
      </c>
      <c r="N392" s="98">
        <v>1025.0175004037669</v>
      </c>
      <c r="O392" s="98">
        <v>968.11382915350543</v>
      </c>
      <c r="P392" s="98">
        <v>936.41723584287411</v>
      </c>
      <c r="Q392" s="98">
        <v>879.40101844223159</v>
      </c>
      <c r="R392" s="98">
        <v>1014.8774740634684</v>
      </c>
      <c r="S392" s="98">
        <v>951.60970451716446</v>
      </c>
      <c r="T392" s="98">
        <v>940.2444027684669</v>
      </c>
      <c r="U392" s="98">
        <v>998.95959495331601</v>
      </c>
      <c r="V392" s="98">
        <v>952.41999685029316</v>
      </c>
      <c r="W392" s="98">
        <v>1005.0894306099831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1165.5439084040863</v>
      </c>
      <c r="D396" s="101">
        <v>1142.8765997273979</v>
      </c>
      <c r="E396" s="101">
        <v>1125.8403829319907</v>
      </c>
      <c r="F396" s="101">
        <v>1109.5885630947776</v>
      </c>
      <c r="G396" s="101">
        <v>1091.1209737530787</v>
      </c>
      <c r="H396" s="101">
        <v>1106.1595869314524</v>
      </c>
      <c r="I396" s="101">
        <v>1064.3317012278121</v>
      </c>
      <c r="J396" s="101">
        <v>1036.1162334414091</v>
      </c>
      <c r="K396" s="101">
        <v>989.45930351598793</v>
      </c>
      <c r="L396" s="101">
        <v>1045.228072241202</v>
      </c>
      <c r="M396" s="101">
        <v>962.07128244073738</v>
      </c>
      <c r="N396" s="101">
        <v>998.68067814013887</v>
      </c>
      <c r="O396" s="101">
        <v>967.56101007902362</v>
      </c>
      <c r="P396" s="101">
        <v>896.59688842878165</v>
      </c>
      <c r="Q396" s="101">
        <v>902.08163803538878</v>
      </c>
      <c r="R396" s="101">
        <v>986.17562294623292</v>
      </c>
      <c r="S396" s="101">
        <v>985.00364715906744</v>
      </c>
      <c r="T396" s="101">
        <v>940.40659656217156</v>
      </c>
      <c r="U396" s="101">
        <v>1008.4452544319846</v>
      </c>
      <c r="V396" s="101">
        <v>947.32350700067616</v>
      </c>
      <c r="W396" s="101">
        <v>1019.1113820714662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785.49242643319621</v>
      </c>
      <c r="D400" s="122">
        <v>642.94206497145672</v>
      </c>
      <c r="E400" s="122">
        <v>640.16352415748304</v>
      </c>
      <c r="F400" s="122">
        <v>636.53265025317808</v>
      </c>
      <c r="G400" s="122">
        <v>626.65291157733054</v>
      </c>
      <c r="H400" s="122">
        <v>644.30749573224148</v>
      </c>
      <c r="I400" s="122">
        <v>562.62730116163846</v>
      </c>
      <c r="J400" s="122">
        <v>555.33697987734899</v>
      </c>
      <c r="K400" s="122">
        <v>469.91501385195147</v>
      </c>
      <c r="L400" s="122">
        <v>550.90204419386782</v>
      </c>
      <c r="M400" s="122">
        <v>513.86693170252533</v>
      </c>
      <c r="N400" s="122">
        <v>519.68163108841884</v>
      </c>
      <c r="O400" s="122">
        <v>484.46336942151447</v>
      </c>
      <c r="P400" s="122">
        <v>478.23522755983004</v>
      </c>
      <c r="Q400" s="122">
        <v>482.1634214760428</v>
      </c>
      <c r="R400" s="122">
        <v>576.33951952019197</v>
      </c>
      <c r="S400" s="122">
        <v>539.57390514696783</v>
      </c>
      <c r="T400" s="122">
        <v>513.24733178296128</v>
      </c>
      <c r="U400" s="122">
        <v>573.82601946253897</v>
      </c>
      <c r="V400" s="122">
        <v>514.15284272691758</v>
      </c>
      <c r="W400" s="122">
        <v>568.88308996706633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790.93164185659407</v>
      </c>
      <c r="D401" s="98">
        <v>634.26964573786381</v>
      </c>
      <c r="E401" s="98">
        <v>638.71804532454507</v>
      </c>
      <c r="F401" s="98">
        <v>635.27006455854985</v>
      </c>
      <c r="G401" s="98">
        <v>628.31647005505545</v>
      </c>
      <c r="H401" s="98">
        <v>644.1525731332473</v>
      </c>
      <c r="I401" s="98">
        <v>561.63958322413669</v>
      </c>
      <c r="J401" s="98">
        <v>559.49522336138727</v>
      </c>
      <c r="K401" s="98">
        <v>463.5586031737393</v>
      </c>
      <c r="L401" s="98">
        <v>551.26449270975104</v>
      </c>
      <c r="M401" s="98">
        <v>514.41489928843714</v>
      </c>
      <c r="N401" s="98">
        <v>519.68945306225783</v>
      </c>
      <c r="O401" s="98">
        <v>482.76871623950024</v>
      </c>
      <c r="P401" s="98">
        <v>480.05748784188546</v>
      </c>
      <c r="Q401" s="98">
        <v>480.70412006006853</v>
      </c>
      <c r="R401" s="98">
        <v>580.61292848912069</v>
      </c>
      <c r="S401" s="98">
        <v>539.36089890425899</v>
      </c>
      <c r="T401" s="98">
        <v>512.85551109394044</v>
      </c>
      <c r="U401" s="98">
        <v>574.93470355763941</v>
      </c>
      <c r="V401" s="98">
        <v>513.76181394031619</v>
      </c>
      <c r="W401" s="98">
        <v>569.11064175940078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766.54290173232619</v>
      </c>
      <c r="D402" s="33">
        <v>697.21038532712168</v>
      </c>
      <c r="E402" s="33">
        <v>655.35912038874369</v>
      </c>
      <c r="F402" s="33">
        <v>651.39328387895182</v>
      </c>
      <c r="G402" s="33">
        <v>609.13273618097458</v>
      </c>
      <c r="H402" s="33">
        <v>645.45097205815023</v>
      </c>
      <c r="I402" s="33">
        <v>567.44998517280828</v>
      </c>
      <c r="J402" s="33">
        <v>532.95648615173866</v>
      </c>
      <c r="K402" s="33">
        <v>491.02620164850094</v>
      </c>
      <c r="L402" s="33">
        <v>536.36958465226326</v>
      </c>
      <c r="M402" s="33">
        <v>504.0887545583646</v>
      </c>
      <c r="N402" s="33">
        <v>518.89650046433269</v>
      </c>
      <c r="O402" s="33">
        <v>500.59837718266323</v>
      </c>
      <c r="P402" s="33">
        <v>468.59809979950711</v>
      </c>
      <c r="Q402" s="33">
        <v>489.90608440283603</v>
      </c>
      <c r="R402" s="33">
        <v>546.80193174124418</v>
      </c>
      <c r="S402" s="33">
        <v>541.23567904046672</v>
      </c>
      <c r="T402" s="33">
        <v>520.23480073716769</v>
      </c>
      <c r="U402" s="33">
        <v>557.18772409331461</v>
      </c>
      <c r="V402" s="33">
        <v>519.55806372324696</v>
      </c>
      <c r="W402" s="33">
        <v>566.76717434251236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3939.0694087486786</v>
      </c>
      <c r="D404" s="117">
        <f t="shared" si="218"/>
        <v>3525.0632035878721</v>
      </c>
      <c r="E404" s="117">
        <f t="shared" si="218"/>
        <v>3454.2167383395358</v>
      </c>
      <c r="F404" s="117">
        <f t="shared" si="218"/>
        <v>3319.7028913535191</v>
      </c>
      <c r="G404" s="117">
        <f t="shared" si="218"/>
        <v>3486.6432424281979</v>
      </c>
      <c r="H404" s="117">
        <f t="shared" si="218"/>
        <v>3278.5359649055299</v>
      </c>
      <c r="I404" s="117">
        <f t="shared" si="218"/>
        <v>3314.7866144989543</v>
      </c>
      <c r="J404" s="117">
        <f t="shared" si="218"/>
        <v>3190.8575377388693</v>
      </c>
      <c r="K404" s="117">
        <f t="shared" si="218"/>
        <v>3138.542729482886</v>
      </c>
      <c r="L404" s="117">
        <f t="shared" si="218"/>
        <v>3300.5803309491066</v>
      </c>
      <c r="M404" s="117">
        <f t="shared" si="218"/>
        <v>2962.1759294113772</v>
      </c>
      <c r="N404" s="117">
        <f t="shared" si="218"/>
        <v>3022.356062666563</v>
      </c>
      <c r="O404" s="117">
        <f t="shared" si="218"/>
        <v>2696.6232759487089</v>
      </c>
      <c r="P404" s="117">
        <f t="shared" si="218"/>
        <v>2462.3421109305364</v>
      </c>
      <c r="Q404" s="117">
        <f t="shared" si="218"/>
        <v>2176.5285168984424</v>
      </c>
      <c r="R404" s="117">
        <f t="shared" ref="R404:V404" si="219">R405+R408+R410+R419</f>
        <v>2402.7429711645705</v>
      </c>
      <c r="S404" s="117">
        <f t="shared" si="219"/>
        <v>2135.9893625870022</v>
      </c>
      <c r="T404" s="117">
        <f t="shared" si="219"/>
        <v>2064.7147946233872</v>
      </c>
      <c r="U404" s="117">
        <f t="shared" si="219"/>
        <v>2019.463068248888</v>
      </c>
      <c r="V404" s="117">
        <f t="shared" si="219"/>
        <v>1799.1299331396483</v>
      </c>
      <c r="W404" s="117">
        <f t="shared" ref="W404" si="220">W405+W408+W410+W419</f>
        <v>1656.0548328313894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3335.4637826008129</v>
      </c>
      <c r="D405" s="122">
        <f t="shared" si="221"/>
        <v>2968.395499153009</v>
      </c>
      <c r="E405" s="122">
        <f t="shared" si="221"/>
        <v>2895.2046449299569</v>
      </c>
      <c r="F405" s="122">
        <f t="shared" si="221"/>
        <v>2762.9163894219605</v>
      </c>
      <c r="G405" s="122">
        <f t="shared" si="221"/>
        <v>2892.5384262407838</v>
      </c>
      <c r="H405" s="122">
        <f t="shared" si="221"/>
        <v>2698.2613950017426</v>
      </c>
      <c r="I405" s="122">
        <f t="shared" si="221"/>
        <v>2825.3087467500136</v>
      </c>
      <c r="J405" s="122">
        <f t="shared" si="221"/>
        <v>2711.4279943964284</v>
      </c>
      <c r="K405" s="122">
        <f t="shared" si="221"/>
        <v>2721.8850184235798</v>
      </c>
      <c r="L405" s="122">
        <f t="shared" si="221"/>
        <v>2809.4810323533488</v>
      </c>
      <c r="M405" s="122">
        <f t="shared" si="221"/>
        <v>2514.117668991787</v>
      </c>
      <c r="N405" s="122">
        <f t="shared" si="221"/>
        <v>2556.3649489596492</v>
      </c>
      <c r="O405" s="122">
        <f t="shared" si="221"/>
        <v>2287.5844582803334</v>
      </c>
      <c r="P405" s="122">
        <f t="shared" si="221"/>
        <v>2090.8001434785651</v>
      </c>
      <c r="Q405" s="122">
        <f t="shared" si="221"/>
        <v>1825.4388840671822</v>
      </c>
      <c r="R405" s="122">
        <f t="shared" ref="R405:V405" si="222">SUM(R406:R407)</f>
        <v>1987.0104627766877</v>
      </c>
      <c r="S405" s="122">
        <f t="shared" si="222"/>
        <v>1753.3829818509489</v>
      </c>
      <c r="T405" s="122">
        <f t="shared" si="222"/>
        <v>1685.0502690728092</v>
      </c>
      <c r="U405" s="122">
        <f t="shared" si="222"/>
        <v>1612.5818216843275</v>
      </c>
      <c r="V405" s="122">
        <f t="shared" si="222"/>
        <v>1426.4411760080366</v>
      </c>
      <c r="W405" s="122">
        <f t="shared" ref="W405" si="223">SUM(W406:W407)</f>
        <v>1263.6345956998759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3335.4637826008129</v>
      </c>
      <c r="D406" s="98">
        <v>2968.395499153009</v>
      </c>
      <c r="E406" s="98">
        <v>2895.2046449299569</v>
      </c>
      <c r="F406" s="98">
        <v>2762.9163894219605</v>
      </c>
      <c r="G406" s="98">
        <v>2892.5384262407838</v>
      </c>
      <c r="H406" s="98">
        <v>2698.2613950017426</v>
      </c>
      <c r="I406" s="98">
        <v>2825.3087467500136</v>
      </c>
      <c r="J406" s="98">
        <v>2711.4279943964284</v>
      </c>
      <c r="K406" s="98">
        <v>2721.8850184235798</v>
      </c>
      <c r="L406" s="98">
        <v>2809.4810323533488</v>
      </c>
      <c r="M406" s="98">
        <v>2514.117668991787</v>
      </c>
      <c r="N406" s="98">
        <v>2556.3649489596492</v>
      </c>
      <c r="O406" s="98">
        <v>2287.5844582803334</v>
      </c>
      <c r="P406" s="98">
        <v>2090.8001434785651</v>
      </c>
      <c r="Q406" s="98">
        <v>1825.4388840671822</v>
      </c>
      <c r="R406" s="98">
        <v>1987.0104627766877</v>
      </c>
      <c r="S406" s="98">
        <v>1753.3829818509489</v>
      </c>
      <c r="T406" s="98">
        <v>1685.0502690728092</v>
      </c>
      <c r="U406" s="98">
        <v>1612.5818216843275</v>
      </c>
      <c r="V406" s="98">
        <v>1426.4411760080366</v>
      </c>
      <c r="W406" s="98">
        <v>1263.6345956998759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385.03326936709288</v>
      </c>
      <c r="D410" s="122">
        <v>362.4912990278437</v>
      </c>
      <c r="E410" s="122">
        <v>352.2714510888768</v>
      </c>
      <c r="F410" s="122">
        <v>349.58198556413276</v>
      </c>
      <c r="G410" s="122">
        <v>391.37168874587837</v>
      </c>
      <c r="H410" s="122">
        <v>380.1759190434334</v>
      </c>
      <c r="I410" s="122">
        <v>325.31164633743487</v>
      </c>
      <c r="J410" s="122">
        <v>313.52582731856143</v>
      </c>
      <c r="K410" s="122">
        <v>291.5683339399302</v>
      </c>
      <c r="L410" s="122">
        <v>302.53174480172754</v>
      </c>
      <c r="M410" s="122">
        <v>277.40814044379056</v>
      </c>
      <c r="N410" s="122">
        <v>285.7258865284096</v>
      </c>
      <c r="O410" s="122">
        <v>255.98696889512064</v>
      </c>
      <c r="P410" s="122">
        <v>230.10829941538401</v>
      </c>
      <c r="Q410" s="122">
        <v>209.39251476636258</v>
      </c>
      <c r="R410" s="122">
        <v>238.8912083816621</v>
      </c>
      <c r="S410" s="122">
        <v>217.22775842648713</v>
      </c>
      <c r="T410" s="122">
        <v>213.19164033099193</v>
      </c>
      <c r="U410" s="122">
        <v>223.81529455788453</v>
      </c>
      <c r="V410" s="122">
        <v>211.3620169632641</v>
      </c>
      <c r="W410" s="122">
        <v>220.75113872190664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417.03603461318892</v>
      </c>
      <c r="D411" s="98">
        <v>391.948831228752</v>
      </c>
      <c r="E411" s="98">
        <v>371.64032812469134</v>
      </c>
      <c r="F411" s="98">
        <v>367.42073709086219</v>
      </c>
      <c r="G411" s="98">
        <v>409.11011780414481</v>
      </c>
      <c r="H411" s="98">
        <v>401.86763814801373</v>
      </c>
      <c r="I411" s="98">
        <v>340.98575293369311</v>
      </c>
      <c r="J411" s="98">
        <v>328.62251375866413</v>
      </c>
      <c r="K411" s="98">
        <v>309.7681407718494</v>
      </c>
      <c r="L411" s="98">
        <v>319.56535589215531</v>
      </c>
      <c r="M411" s="98">
        <v>294.05262887041795</v>
      </c>
      <c r="N411" s="98">
        <v>302.51134983621432</v>
      </c>
      <c r="O411" s="98">
        <v>273.17466537807871</v>
      </c>
      <c r="P411" s="98">
        <v>251.38884223080845</v>
      </c>
      <c r="Q411" s="98">
        <v>226.30850395054472</v>
      </c>
      <c r="R411" s="98">
        <v>254.25138760078758</v>
      </c>
      <c r="S411" s="98">
        <v>232.77286753321528</v>
      </c>
      <c r="T411" s="98">
        <v>225.32179601623156</v>
      </c>
      <c r="U411" s="98">
        <v>235.43237413255568</v>
      </c>
      <c r="V411" s="98">
        <v>221.71726003713115</v>
      </c>
      <c r="W411" s="98">
        <v>232.50989966234911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218.57235678077285</v>
      </c>
      <c r="D419" s="122">
        <v>194.17640540701964</v>
      </c>
      <c r="E419" s="122">
        <v>206.74064232070208</v>
      </c>
      <c r="F419" s="122">
        <v>207.20451636742607</v>
      </c>
      <c r="G419" s="122">
        <v>202.73312744153583</v>
      </c>
      <c r="H419" s="122">
        <v>200.09865086035367</v>
      </c>
      <c r="I419" s="122">
        <v>164.16622141150577</v>
      </c>
      <c r="J419" s="122">
        <v>165.90371602387935</v>
      </c>
      <c r="K419" s="122">
        <v>125.08937711937585</v>
      </c>
      <c r="L419" s="122">
        <v>188.56755379403012</v>
      </c>
      <c r="M419" s="122">
        <v>170.65011997579941</v>
      </c>
      <c r="N419" s="122">
        <v>180.26522717850432</v>
      </c>
      <c r="O419" s="122">
        <v>153.05184877325482</v>
      </c>
      <c r="P419" s="122">
        <v>141.43366803658711</v>
      </c>
      <c r="Q419" s="122">
        <v>141.6971180648975</v>
      </c>
      <c r="R419" s="122">
        <v>176.84130000622039</v>
      </c>
      <c r="S419" s="122">
        <v>165.37862230956608</v>
      </c>
      <c r="T419" s="122">
        <v>166.47288521958603</v>
      </c>
      <c r="U419" s="122">
        <v>183.06595200667604</v>
      </c>
      <c r="V419" s="122">
        <v>161.3267401683477</v>
      </c>
      <c r="W419" s="122">
        <v>171.66909840960662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281.31071844932802</v>
      </c>
      <c r="D420" s="98">
        <v>225.20701740910997</v>
      </c>
      <c r="E420" s="98">
        <v>226.40681519306375</v>
      </c>
      <c r="F420" s="98">
        <v>224.80897825080976</v>
      </c>
      <c r="G420" s="98">
        <v>221.98284413907427</v>
      </c>
      <c r="H420" s="98">
        <v>227.20879065433707</v>
      </c>
      <c r="I420" s="98">
        <v>197.78856142890925</v>
      </c>
      <c r="J420" s="98">
        <v>196.72823913726549</v>
      </c>
      <c r="K420" s="98">
        <v>162.75279331912552</v>
      </c>
      <c r="L420" s="98">
        <v>193.27054504067459</v>
      </c>
      <c r="M420" s="98">
        <v>180.21332719735727</v>
      </c>
      <c r="N420" s="98">
        <v>182.06114475936113</v>
      </c>
      <c r="O420" s="98">
        <v>169.12682105565287</v>
      </c>
      <c r="P420" s="98">
        <v>168.17700507831242</v>
      </c>
      <c r="Q420" s="98">
        <v>168.4035376761687</v>
      </c>
      <c r="R420" s="98">
        <v>202.42616506626501</v>
      </c>
      <c r="S420" s="98">
        <v>186.57686058995077</v>
      </c>
      <c r="T420" s="98">
        <v>175.8078133627404</v>
      </c>
      <c r="U420" s="98">
        <v>195.26445581011461</v>
      </c>
      <c r="V420" s="98">
        <v>172.99756722560156</v>
      </c>
      <c r="W420" s="98">
        <v>190.13089838793624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324.08698642139967</v>
      </c>
      <c r="D423" s="118">
        <f t="shared" si="225"/>
        <v>288.77389273636823</v>
      </c>
      <c r="E423" s="118">
        <f t="shared" si="225"/>
        <v>281.27198935933927</v>
      </c>
      <c r="F423" s="118">
        <f t="shared" si="225"/>
        <v>269.95192293275744</v>
      </c>
      <c r="G423" s="118">
        <f t="shared" si="225"/>
        <v>283.08374500569806</v>
      </c>
      <c r="H423" s="118">
        <f t="shared" si="225"/>
        <v>266.66813849730192</v>
      </c>
      <c r="I423" s="118">
        <f t="shared" si="225"/>
        <v>269.42969959319396</v>
      </c>
      <c r="J423" s="118">
        <f t="shared" si="225"/>
        <v>258.69899430170875</v>
      </c>
      <c r="K423" s="118">
        <f t="shared" si="225"/>
        <v>254.35606640755847</v>
      </c>
      <c r="L423" s="118">
        <f t="shared" si="225"/>
        <v>263.42954316811705</v>
      </c>
      <c r="M423" s="118">
        <f t="shared" si="225"/>
        <v>234.93756986799156</v>
      </c>
      <c r="N423" s="118">
        <f t="shared" si="225"/>
        <v>237.61672595152078</v>
      </c>
      <c r="O423" s="118">
        <f t="shared" si="225"/>
        <v>212.37346882673836</v>
      </c>
      <c r="P423" s="118">
        <f t="shared" si="225"/>
        <v>194.64776689313473</v>
      </c>
      <c r="Q423" s="118">
        <f t="shared" si="225"/>
        <v>171.89786984512233</v>
      </c>
      <c r="R423" s="118">
        <f t="shared" ref="R423:V423" si="226">R424+R427+R429+R438</f>
        <v>188.40211123197761</v>
      </c>
      <c r="S423" s="118">
        <f t="shared" si="226"/>
        <v>167.53730791226573</v>
      </c>
      <c r="T423" s="118">
        <f t="shared" si="226"/>
        <v>160.46406166864259</v>
      </c>
      <c r="U423" s="118">
        <f t="shared" si="226"/>
        <v>156.60828705243827</v>
      </c>
      <c r="V423" s="118">
        <f t="shared" si="226"/>
        <v>139.58523311724079</v>
      </c>
      <c r="W423" s="118">
        <f t="shared" ref="W423" si="227">W424+W427+W429+W438</f>
        <v>127.99220874982673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269.89382338717712</v>
      </c>
      <c r="D424" s="123">
        <f t="shared" si="228"/>
        <v>240.07860149337347</v>
      </c>
      <c r="E424" s="123">
        <f t="shared" si="228"/>
        <v>233.97132988200593</v>
      </c>
      <c r="F424" s="123">
        <f t="shared" si="228"/>
        <v>223.11651311694507</v>
      </c>
      <c r="G424" s="123">
        <f t="shared" si="228"/>
        <v>233.43158967391773</v>
      </c>
      <c r="H424" s="123">
        <f t="shared" si="228"/>
        <v>217.38325640437742</v>
      </c>
      <c r="I424" s="123">
        <f t="shared" si="228"/>
        <v>227.280226450095</v>
      </c>
      <c r="J424" s="123">
        <f t="shared" si="228"/>
        <v>217.73892200390929</v>
      </c>
      <c r="K424" s="123">
        <f t="shared" si="228"/>
        <v>217.64061088335322</v>
      </c>
      <c r="L424" s="123">
        <f t="shared" si="228"/>
        <v>223.27683733297559</v>
      </c>
      <c r="M424" s="123">
        <f t="shared" si="228"/>
        <v>198.22620962963322</v>
      </c>
      <c r="N424" s="123">
        <f t="shared" si="228"/>
        <v>200.20876516310059</v>
      </c>
      <c r="O424" s="123">
        <f t="shared" si="228"/>
        <v>178.53407220552378</v>
      </c>
      <c r="P424" s="123">
        <f t="shared" si="228"/>
        <v>162.92678464946195</v>
      </c>
      <c r="Q424" s="123">
        <f t="shared" si="228"/>
        <v>141.99674541343282</v>
      </c>
      <c r="R424" s="123">
        <f t="shared" ref="R424:V424" si="229">SUM(R425:R426)</f>
        <v>154.04518321515852</v>
      </c>
      <c r="S424" s="123">
        <f t="shared" si="229"/>
        <v>135.80857560308695</v>
      </c>
      <c r="T424" s="123">
        <f t="shared" si="229"/>
        <v>130.04911759185643</v>
      </c>
      <c r="U424" s="123">
        <f t="shared" si="229"/>
        <v>124.12769416380013</v>
      </c>
      <c r="V424" s="123">
        <f t="shared" si="229"/>
        <v>109.81700561378035</v>
      </c>
      <c r="W424" s="123">
        <f t="shared" ref="W424" si="230">SUM(W425:W426)</f>
        <v>96.504415423993322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266.33961525526433</v>
      </c>
      <c r="D425" s="99">
        <v>236.93321356143099</v>
      </c>
      <c r="E425" s="99">
        <v>230.92064517976365</v>
      </c>
      <c r="F425" s="99">
        <v>220.20769032557459</v>
      </c>
      <c r="G425" s="99">
        <v>230.41083668197663</v>
      </c>
      <c r="H425" s="99">
        <v>214.5663721795782</v>
      </c>
      <c r="I425" s="99">
        <v>224.34852149697832</v>
      </c>
      <c r="J425" s="99">
        <v>214.94078788127774</v>
      </c>
      <c r="K425" s="99">
        <v>214.85731037726077</v>
      </c>
      <c r="L425" s="99">
        <v>220.37680592589277</v>
      </c>
      <c r="M425" s="99">
        <v>195.63207770614028</v>
      </c>
      <c r="N425" s="99">
        <v>197.54649067177493</v>
      </c>
      <c r="O425" s="99">
        <v>176.10885213772329</v>
      </c>
      <c r="P425" s="99">
        <v>160.65610914493556</v>
      </c>
      <c r="Q425" s="99">
        <v>139.97554804558249</v>
      </c>
      <c r="R425" s="99">
        <v>151.83731805394382</v>
      </c>
      <c r="S425" s="99">
        <v>133.8501002741198</v>
      </c>
      <c r="T425" s="99">
        <v>128.16489924050643</v>
      </c>
      <c r="U425" s="99">
        <v>122.31977873709339</v>
      </c>
      <c r="V425" s="99">
        <v>108.20705877538084</v>
      </c>
      <c r="W425" s="99">
        <v>95.087515476262325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3.5542081319128096</v>
      </c>
      <c r="D426" s="99">
        <v>3.1453879319424889</v>
      </c>
      <c r="E426" s="99">
        <v>3.0506847022422918</v>
      </c>
      <c r="F426" s="99">
        <v>2.9088227913704752</v>
      </c>
      <c r="G426" s="99">
        <v>3.0207529919410878</v>
      </c>
      <c r="H426" s="99">
        <v>2.8168842247992107</v>
      </c>
      <c r="I426" s="99">
        <v>2.9317049531166881</v>
      </c>
      <c r="J426" s="99">
        <v>2.7981341226315584</v>
      </c>
      <c r="K426" s="99">
        <v>2.7833005060924569</v>
      </c>
      <c r="L426" s="99">
        <v>2.9000314070828299</v>
      </c>
      <c r="M426" s="99">
        <v>2.5941319234929305</v>
      </c>
      <c r="N426" s="99">
        <v>2.6622744913256624</v>
      </c>
      <c r="O426" s="99">
        <v>2.4252200678004887</v>
      </c>
      <c r="P426" s="99">
        <v>2.2706755045263916</v>
      </c>
      <c r="Q426" s="99">
        <v>2.0211973678503408</v>
      </c>
      <c r="R426" s="99">
        <v>2.2078651612147095</v>
      </c>
      <c r="S426" s="99">
        <v>1.9584753289671439</v>
      </c>
      <c r="T426" s="99">
        <v>1.8842183513500097</v>
      </c>
      <c r="U426" s="99">
        <v>1.8079154267067465</v>
      </c>
      <c r="V426" s="99">
        <v>1.6099468383995124</v>
      </c>
      <c r="W426" s="99">
        <v>1.4168999477309978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2.2524633591392428E-3</v>
      </c>
      <c r="D427" s="123">
        <f t="shared" si="231"/>
        <v>3.7554205098929024E-3</v>
      </c>
      <c r="E427" s="123">
        <f t="shared" si="231"/>
        <v>2.7535891479192995E-3</v>
      </c>
      <c r="F427" s="123">
        <f t="shared" si="231"/>
        <v>5.1225511649463295E-3</v>
      </c>
      <c r="G427" s="123">
        <f t="shared" si="231"/>
        <v>7.0760966504781458E-3</v>
      </c>
      <c r="H427" s="123">
        <f t="shared" si="231"/>
        <v>4.1380980722367216E-3</v>
      </c>
      <c r="I427" s="123">
        <f t="shared" si="231"/>
        <v>9.5801290976669992E-3</v>
      </c>
      <c r="J427" s="123">
        <f t="shared" si="231"/>
        <v>6.4452975633664984E-3</v>
      </c>
      <c r="K427" s="123">
        <f t="shared" si="231"/>
        <v>6.5831031787699466E-3</v>
      </c>
      <c r="L427" s="123">
        <f t="shared" si="231"/>
        <v>1.3711824320427689E-2</v>
      </c>
      <c r="M427" s="123">
        <f t="shared" si="231"/>
        <v>2.0393249724371923E-3</v>
      </c>
      <c r="N427" s="123">
        <f t="shared" si="231"/>
        <v>7.5920616676182131E-3</v>
      </c>
      <c r="O427" s="123">
        <f t="shared" si="231"/>
        <v>1.1026392328327472E-2</v>
      </c>
      <c r="P427" s="123">
        <f t="shared" si="231"/>
        <v>1.541905291930025E-2</v>
      </c>
      <c r="Q427" s="123">
        <f t="shared" si="231"/>
        <v>8.1736012678889462E-3</v>
      </c>
      <c r="R427" s="123">
        <f t="shared" si="231"/>
        <v>7.7254802066843674E-3</v>
      </c>
      <c r="S427" s="123">
        <f t="shared" si="231"/>
        <v>7.7381798530432762E-3</v>
      </c>
      <c r="T427" s="123">
        <f t="shared" si="231"/>
        <v>1.0497521850363331E-2</v>
      </c>
      <c r="U427" s="123">
        <f t="shared" si="231"/>
        <v>6.6171299145276596E-3</v>
      </c>
      <c r="V427" s="123">
        <f t="shared" si="231"/>
        <v>1.2036220284764082E-2</v>
      </c>
      <c r="W427" s="123">
        <f t="shared" si="231"/>
        <v>1.3169558216900993E-2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2.2524633591392428E-3</v>
      </c>
      <c r="D428" s="99">
        <f>RES_hhdet_in_fecs!D67</f>
        <v>3.7554205098929024E-3</v>
      </c>
      <c r="E428" s="99">
        <f>RES_hhdet_in_fecs!E67</f>
        <v>2.7535891479192995E-3</v>
      </c>
      <c r="F428" s="99">
        <f>RES_hhdet_in_fecs!F67</f>
        <v>5.1225511649463295E-3</v>
      </c>
      <c r="G428" s="99">
        <f>RES_hhdet_in_fecs!G67</f>
        <v>7.0760966504781458E-3</v>
      </c>
      <c r="H428" s="99">
        <f>RES_hhdet_in_fecs!H67</f>
        <v>4.1380980722367216E-3</v>
      </c>
      <c r="I428" s="99">
        <f>RES_hhdet_in_fecs!I67</f>
        <v>9.5801290976669992E-3</v>
      </c>
      <c r="J428" s="99">
        <f>RES_hhdet_in_fecs!J67</f>
        <v>6.4452975633664984E-3</v>
      </c>
      <c r="K428" s="99">
        <f>RES_hhdet_in_fecs!K67</f>
        <v>6.5831031787699466E-3</v>
      </c>
      <c r="L428" s="99">
        <f>RES_hhdet_in_fecs!L67</f>
        <v>1.3711824320427689E-2</v>
      </c>
      <c r="M428" s="99">
        <f>RES_hhdet_in_fecs!M67</f>
        <v>2.0393249724371923E-3</v>
      </c>
      <c r="N428" s="99">
        <f>RES_hhdet_in_fecs!N67</f>
        <v>7.5920616676182131E-3</v>
      </c>
      <c r="O428" s="99">
        <f>RES_hhdet_in_fecs!O67</f>
        <v>1.1026392328327472E-2</v>
      </c>
      <c r="P428" s="99">
        <f>RES_hhdet_in_fecs!P67</f>
        <v>1.541905291930025E-2</v>
      </c>
      <c r="Q428" s="99">
        <f>RES_hhdet_in_fecs!Q67</f>
        <v>8.1736012678889462E-3</v>
      </c>
      <c r="R428" s="99">
        <f>RES_hhdet_in_fecs!R67</f>
        <v>7.7254802066843674E-3</v>
      </c>
      <c r="S428" s="99">
        <f>RES_hhdet_in_fecs!S67</f>
        <v>7.7381798530432762E-3</v>
      </c>
      <c r="T428" s="99">
        <f>RES_hhdet_in_fecs!T67</f>
        <v>1.0497521850363331E-2</v>
      </c>
      <c r="U428" s="99">
        <f>RES_hhdet_in_fecs!U67</f>
        <v>6.6171299145276596E-3</v>
      </c>
      <c r="V428" s="99">
        <f>RES_hhdet_in_fecs!V67</f>
        <v>1.2036220284764082E-2</v>
      </c>
      <c r="W428" s="99">
        <f>RES_hhdet_in_fecs!W67</f>
        <v>1.3169558216900993E-2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33.014215446835998</v>
      </c>
      <c r="D429" s="123">
        <v>31.105552811171215</v>
      </c>
      <c r="E429" s="123">
        <v>29.575224593146569</v>
      </c>
      <c r="F429" s="123">
        <v>29.214134014080432</v>
      </c>
      <c r="G429" s="123">
        <v>32.35833932670959</v>
      </c>
      <c r="H429" s="123">
        <v>31.71690702724198</v>
      </c>
      <c r="I429" s="123">
        <v>27.04281838679</v>
      </c>
      <c r="J429" s="123">
        <v>26.025270056145992</v>
      </c>
      <c r="K429" s="123">
        <v>24.433709096457957</v>
      </c>
      <c r="L429" s="123">
        <v>25.074433160369736</v>
      </c>
      <c r="M429" s="123">
        <v>22.877104211427554</v>
      </c>
      <c r="N429" s="123">
        <v>23.3655313841445</v>
      </c>
      <c r="O429" s="123">
        <v>21.08386462894525</v>
      </c>
      <c r="P429" s="123">
        <v>19.347998053343304</v>
      </c>
      <c r="Q429" s="123">
        <v>17.495356176886389</v>
      </c>
      <c r="R429" s="123">
        <v>19.498728570204229</v>
      </c>
      <c r="S429" s="123">
        <v>17.930301187806343</v>
      </c>
      <c r="T429" s="123">
        <v>17.231113874846102</v>
      </c>
      <c r="U429" s="123">
        <v>17.957178233295608</v>
      </c>
      <c r="V429" s="123">
        <v>16.892971022375647</v>
      </c>
      <c r="W429" s="123">
        <v>17.593841459606136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33.300681478198804</v>
      </c>
      <c r="D430" s="99">
        <v>31.284812337565231</v>
      </c>
      <c r="E430" s="99">
        <v>29.641919957422907</v>
      </c>
      <c r="F430" s="99">
        <v>29.283865484408</v>
      </c>
      <c r="G430" s="99">
        <v>32.588470971783131</v>
      </c>
      <c r="H430" s="99">
        <v>31.956607826625735</v>
      </c>
      <c r="I430" s="99">
        <v>27.076562733261085</v>
      </c>
      <c r="J430" s="99">
        <v>26.050620620864663</v>
      </c>
      <c r="K430" s="99">
        <v>24.452153238034693</v>
      </c>
      <c r="L430" s="99">
        <v>25.066833199828853</v>
      </c>
      <c r="M430" s="99">
        <v>22.881238794181648</v>
      </c>
      <c r="N430" s="99">
        <v>23.37696562959291</v>
      </c>
      <c r="O430" s="99">
        <v>21.03025161702887</v>
      </c>
      <c r="P430" s="99">
        <v>19.31660154186601</v>
      </c>
      <c r="Q430" s="99">
        <v>17.353446967927919</v>
      </c>
      <c r="R430" s="99">
        <v>19.428608720484615</v>
      </c>
      <c r="S430" s="99">
        <v>17.769461653793915</v>
      </c>
      <c r="T430" s="99">
        <v>17.137972565649591</v>
      </c>
      <c r="U430" s="99">
        <v>17.858340906611176</v>
      </c>
      <c r="V430" s="99">
        <v>16.8190409754542</v>
      </c>
      <c r="W430" s="99">
        <v>17.49618818427701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29.567671007002229</v>
      </c>
      <c r="D434" s="102">
        <v>28.899664750267036</v>
      </c>
      <c r="E434" s="102">
        <v>28.362202655370652</v>
      </c>
      <c r="F434" s="102">
        <v>27.847622135886926</v>
      </c>
      <c r="G434" s="102">
        <v>27.280831602070965</v>
      </c>
      <c r="H434" s="102">
        <v>27.51583512225297</v>
      </c>
      <c r="I434" s="102">
        <v>26.34246402606934</v>
      </c>
      <c r="J434" s="102">
        <v>25.498793149577832</v>
      </c>
      <c r="K434" s="102">
        <v>24.138226420177592</v>
      </c>
      <c r="L434" s="102">
        <v>25.209415068237224</v>
      </c>
      <c r="M434" s="102">
        <v>22.808194498859152</v>
      </c>
      <c r="N434" s="102">
        <v>23.170895117178169</v>
      </c>
      <c r="O434" s="102">
        <v>21.882356295784934</v>
      </c>
      <c r="P434" s="102">
        <v>19.687491172775299</v>
      </c>
      <c r="Q434" s="102">
        <v>19.251962060750714</v>
      </c>
      <c r="R434" s="102">
        <v>20.589276759264482</v>
      </c>
      <c r="S434" s="102">
        <v>20.177877013746251</v>
      </c>
      <c r="T434" s="102">
        <v>18.868104281683337</v>
      </c>
      <c r="U434" s="102">
        <v>19.861383609784649</v>
      </c>
      <c r="V434" s="102">
        <v>18.401965424538894</v>
      </c>
      <c r="W434" s="102">
        <v>19.42711894845166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21.176695124027439</v>
      </c>
      <c r="D438" s="123">
        <v>17.585983011313662</v>
      </c>
      <c r="E438" s="123">
        <v>17.722681295038836</v>
      </c>
      <c r="F438" s="123">
        <v>17.616153250566999</v>
      </c>
      <c r="G438" s="123">
        <v>17.286739908420238</v>
      </c>
      <c r="H438" s="123">
        <v>17.563836967610282</v>
      </c>
      <c r="I438" s="123">
        <v>15.097074627211317</v>
      </c>
      <c r="J438" s="123">
        <v>14.928356944090098</v>
      </c>
      <c r="K438" s="123">
        <v>12.275163324568531</v>
      </c>
      <c r="L438" s="123">
        <v>15.064560850451313</v>
      </c>
      <c r="M438" s="123">
        <v>13.832216701958338</v>
      </c>
      <c r="N438" s="123">
        <v>14.034837342608066</v>
      </c>
      <c r="O438" s="123">
        <v>12.744505599941032</v>
      </c>
      <c r="P438" s="123">
        <v>12.357565137410175</v>
      </c>
      <c r="Q438" s="123">
        <v>12.397594653535251</v>
      </c>
      <c r="R438" s="123">
        <v>14.850473966408165</v>
      </c>
      <c r="S438" s="123">
        <v>13.790692941519376</v>
      </c>
      <c r="T438" s="123">
        <v>13.173332680089697</v>
      </c>
      <c r="U438" s="123">
        <v>14.516797525428016</v>
      </c>
      <c r="V438" s="123">
        <v>12.863220260800023</v>
      </c>
      <c r="W438" s="123">
        <v>13.880782308010362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22.4628997352069</v>
      </c>
      <c r="D439" s="99">
        <v>17.975711917953927</v>
      </c>
      <c r="E439" s="99">
        <v>18.058138974401455</v>
      </c>
      <c r="F439" s="99">
        <v>17.917540340560283</v>
      </c>
      <c r="G439" s="99">
        <v>17.682479991666412</v>
      </c>
      <c r="H439" s="99">
        <v>18.067695749684354</v>
      </c>
      <c r="I439" s="99">
        <v>15.705742381831199</v>
      </c>
      <c r="J439" s="99">
        <v>15.595074922162194</v>
      </c>
      <c r="K439" s="99">
        <v>12.847209633118934</v>
      </c>
      <c r="L439" s="99">
        <v>15.160218170237291</v>
      </c>
      <c r="M439" s="99">
        <v>14.023014143205819</v>
      </c>
      <c r="N439" s="99">
        <v>14.069016338819116</v>
      </c>
      <c r="O439" s="99">
        <v>13.02016640915785</v>
      </c>
      <c r="P439" s="99">
        <v>12.922642734554953</v>
      </c>
      <c r="Q439" s="99">
        <v>12.913265782153172</v>
      </c>
      <c r="R439" s="99">
        <v>15.468386595536963</v>
      </c>
      <c r="S439" s="99">
        <v>14.242941648967312</v>
      </c>
      <c r="T439" s="99">
        <v>13.371939756864185</v>
      </c>
      <c r="U439" s="99">
        <v>14.811468608126072</v>
      </c>
      <c r="V439" s="99">
        <v>13.123259647598045</v>
      </c>
      <c r="W439" s="99">
        <v>14.307201468289401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16.695724220563484</v>
      </c>
      <c r="D440" s="110">
        <v>15.147224853095034</v>
      </c>
      <c r="E440" s="110">
        <v>14.196182440739239</v>
      </c>
      <c r="F440" s="110">
        <v>14.068827201346064</v>
      </c>
      <c r="G440" s="110">
        <v>13.118905857089493</v>
      </c>
      <c r="H440" s="110">
        <v>13.844879290396891</v>
      </c>
      <c r="I440" s="110">
        <v>12.125161151847925</v>
      </c>
      <c r="J440" s="110">
        <v>11.339948140644495</v>
      </c>
      <c r="K440" s="110">
        <v>10.375258227258648</v>
      </c>
      <c r="L440" s="110">
        <v>11.229157838080258</v>
      </c>
      <c r="M440" s="110">
        <v>10.427542361475531</v>
      </c>
      <c r="N440" s="110">
        <v>10.60412059792383</v>
      </c>
      <c r="O440" s="110">
        <v>10.119904092468227</v>
      </c>
      <c r="P440" s="110">
        <v>9.3691199345997251</v>
      </c>
      <c r="Q440" s="110">
        <v>9.6615815953267976</v>
      </c>
      <c r="R440" s="110">
        <v>10.579492963813525</v>
      </c>
      <c r="S440" s="110">
        <v>10.262462567383595</v>
      </c>
      <c r="T440" s="110">
        <v>9.6315064776113584</v>
      </c>
      <c r="U440" s="110">
        <v>10.094595987256463</v>
      </c>
      <c r="V440" s="110">
        <v>9.2686758140611918</v>
      </c>
      <c r="W440" s="110">
        <v>9.9156763662490182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188.78917647384469</v>
      </c>
      <c r="D442" s="118">
        <f t="shared" si="232"/>
        <v>170.55416583723039</v>
      </c>
      <c r="E442" s="118">
        <f t="shared" si="232"/>
        <v>168.42900429800477</v>
      </c>
      <c r="F442" s="118">
        <f t="shared" si="232"/>
        <v>163.96349358646796</v>
      </c>
      <c r="G442" s="118">
        <f t="shared" si="232"/>
        <v>174.42346708715692</v>
      </c>
      <c r="H442" s="118">
        <f t="shared" si="232"/>
        <v>166.66955362191263</v>
      </c>
      <c r="I442" s="118">
        <f t="shared" si="232"/>
        <v>171.14319267885907</v>
      </c>
      <c r="J442" s="118">
        <f t="shared" si="232"/>
        <v>166.59626224828435</v>
      </c>
      <c r="K442" s="118">
        <f t="shared" si="232"/>
        <v>166.52363262421758</v>
      </c>
      <c r="L442" s="118">
        <f t="shared" si="232"/>
        <v>174.44180256251593</v>
      </c>
      <c r="M442" s="118">
        <f t="shared" si="232"/>
        <v>158.49118755214963</v>
      </c>
      <c r="N442" s="118">
        <f t="shared" si="232"/>
        <v>164.09306212470929</v>
      </c>
      <c r="O442" s="118">
        <f t="shared" si="232"/>
        <v>151.1805518080086</v>
      </c>
      <c r="P442" s="118">
        <f t="shared" si="232"/>
        <v>143.06097033260647</v>
      </c>
      <c r="Q442" s="118">
        <f t="shared" si="232"/>
        <v>129.48182031543922</v>
      </c>
      <c r="R442" s="118">
        <f t="shared" ref="R442:V442" si="233">R443+R446+R448+R457</f>
        <v>143.82115429039408</v>
      </c>
      <c r="S442" s="118">
        <f t="shared" si="233"/>
        <v>129.38364508181667</v>
      </c>
      <c r="T442" s="118">
        <f t="shared" si="233"/>
        <v>125.10419329480506</v>
      </c>
      <c r="U442" s="118">
        <f t="shared" si="233"/>
        <v>122.91596186214819</v>
      </c>
      <c r="V442" s="118">
        <f t="shared" si="233"/>
        <v>110.48895534552055</v>
      </c>
      <c r="W442" s="118">
        <f t="shared" ref="W442" si="234">W443+W446+W448+W457</f>
        <v>101.65530692316551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157.26998495819609</v>
      </c>
      <c r="D443" s="123">
        <f t="shared" si="235"/>
        <v>142.20043883488631</v>
      </c>
      <c r="E443" s="123">
        <f t="shared" si="235"/>
        <v>140.83027866834189</v>
      </c>
      <c r="F443" s="123">
        <f t="shared" si="235"/>
        <v>136.41878609092555</v>
      </c>
      <c r="G443" s="123">
        <f t="shared" si="235"/>
        <v>144.93618084066543</v>
      </c>
      <c r="H443" s="123">
        <f t="shared" si="235"/>
        <v>137.03619249749022</v>
      </c>
      <c r="I443" s="123">
        <f t="shared" si="235"/>
        <v>145.42954492258346</v>
      </c>
      <c r="J443" s="123">
        <f t="shared" si="235"/>
        <v>141.41721140868799</v>
      </c>
      <c r="K443" s="123">
        <f t="shared" si="235"/>
        <v>143.49409409325935</v>
      </c>
      <c r="L443" s="123">
        <f t="shared" si="235"/>
        <v>149.48378541766019</v>
      </c>
      <c r="M443" s="123">
        <f t="shared" si="235"/>
        <v>135.28426803426953</v>
      </c>
      <c r="N443" s="123">
        <f t="shared" si="235"/>
        <v>139.97789113915033</v>
      </c>
      <c r="O443" s="123">
        <f t="shared" si="235"/>
        <v>128.5505552549204</v>
      </c>
      <c r="P443" s="123">
        <f t="shared" si="235"/>
        <v>121.09219956315269</v>
      </c>
      <c r="Q443" s="123">
        <f t="shared" si="235"/>
        <v>108.33242684381501</v>
      </c>
      <c r="R443" s="123">
        <f t="shared" ref="R443:V443" si="236">SUM(R444:R445)</f>
        <v>119.25478692197792</v>
      </c>
      <c r="S443" s="123">
        <f t="shared" si="236"/>
        <v>106.32227953954175</v>
      </c>
      <c r="T443" s="123">
        <f t="shared" si="236"/>
        <v>102.72585420850002</v>
      </c>
      <c r="U443" s="123">
        <f t="shared" si="236"/>
        <v>98.782129035543861</v>
      </c>
      <c r="V443" s="123">
        <f t="shared" si="236"/>
        <v>87.964107057030219</v>
      </c>
      <c r="W443" s="123">
        <f t="shared" ref="W443" si="237">SUM(W444:W445)</f>
        <v>77.657603298562876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153.71577682628327</v>
      </c>
      <c r="D444" s="99">
        <v>139.05505090294383</v>
      </c>
      <c r="E444" s="99">
        <v>137.77959396609961</v>
      </c>
      <c r="F444" s="99">
        <v>133.50996329955507</v>
      </c>
      <c r="G444" s="99">
        <v>141.91542784872433</v>
      </c>
      <c r="H444" s="99">
        <v>134.21930827269099</v>
      </c>
      <c r="I444" s="99">
        <v>142.49783996946678</v>
      </c>
      <c r="J444" s="99">
        <v>138.61907728605644</v>
      </c>
      <c r="K444" s="99">
        <v>140.7107935871669</v>
      </c>
      <c r="L444" s="99">
        <v>146.58375401057737</v>
      </c>
      <c r="M444" s="99">
        <v>132.69013611077659</v>
      </c>
      <c r="N444" s="99">
        <v>137.31561664782467</v>
      </c>
      <c r="O444" s="99">
        <v>126.12533518711992</v>
      </c>
      <c r="P444" s="99">
        <v>118.8215240586263</v>
      </c>
      <c r="Q444" s="99">
        <v>106.31122947596468</v>
      </c>
      <c r="R444" s="99">
        <v>117.04692176076321</v>
      </c>
      <c r="S444" s="99">
        <v>104.36380421057461</v>
      </c>
      <c r="T444" s="99">
        <v>100.84163585715001</v>
      </c>
      <c r="U444" s="99">
        <v>96.974213608837118</v>
      </c>
      <c r="V444" s="99">
        <v>86.35416021863071</v>
      </c>
      <c r="W444" s="99">
        <v>76.240703350831879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3.5542081319128096</v>
      </c>
      <c r="D445" s="99">
        <v>3.1453879319424889</v>
      </c>
      <c r="E445" s="99">
        <v>3.0506847022422918</v>
      </c>
      <c r="F445" s="99">
        <v>2.9088227913704752</v>
      </c>
      <c r="G445" s="99">
        <v>3.0207529919410878</v>
      </c>
      <c r="H445" s="99">
        <v>2.8168842247992107</v>
      </c>
      <c r="I445" s="99">
        <v>2.9317049531166881</v>
      </c>
      <c r="J445" s="99">
        <v>2.7981341226315584</v>
      </c>
      <c r="K445" s="99">
        <v>2.7833005060924569</v>
      </c>
      <c r="L445" s="99">
        <v>2.9000314070828299</v>
      </c>
      <c r="M445" s="99">
        <v>2.5941319234929305</v>
      </c>
      <c r="N445" s="99">
        <v>2.6622744913256624</v>
      </c>
      <c r="O445" s="99">
        <v>2.4252200678004887</v>
      </c>
      <c r="P445" s="99">
        <v>2.2706755045263916</v>
      </c>
      <c r="Q445" s="99">
        <v>2.0211973678503408</v>
      </c>
      <c r="R445" s="99">
        <v>2.2078651612147095</v>
      </c>
      <c r="S445" s="99">
        <v>1.9584753289671439</v>
      </c>
      <c r="T445" s="99">
        <v>1.8842183513500097</v>
      </c>
      <c r="U445" s="99">
        <v>1.8079154267067465</v>
      </c>
      <c r="V445" s="99">
        <v>1.6099468383995124</v>
      </c>
      <c r="W445" s="99">
        <v>1.4168999477309978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6.1620345510531678E-3</v>
      </c>
      <c r="D446" s="123">
        <f t="shared" si="238"/>
        <v>1.0655827839881853E-2</v>
      </c>
      <c r="E446" s="123">
        <f t="shared" si="238"/>
        <v>8.0963585247545763E-3</v>
      </c>
      <c r="F446" s="123">
        <f t="shared" si="238"/>
        <v>1.5589170728222305E-2</v>
      </c>
      <c r="G446" s="123">
        <f t="shared" si="238"/>
        <v>2.2269696758562506E-2</v>
      </c>
      <c r="H446" s="123">
        <f t="shared" si="238"/>
        <v>1.3456962051185984E-2</v>
      </c>
      <c r="I446" s="123">
        <f t="shared" si="238"/>
        <v>3.2168518544322962E-2</v>
      </c>
      <c r="J446" s="123">
        <f t="shared" si="238"/>
        <v>2.2337125974168797E-2</v>
      </c>
      <c r="K446" s="123">
        <f t="shared" si="238"/>
        <v>2.3541987401898438E-2</v>
      </c>
      <c r="L446" s="123">
        <f t="shared" si="238"/>
        <v>5.0589034580278275E-2</v>
      </c>
      <c r="M446" s="123">
        <f t="shared" si="238"/>
        <v>7.8000089024311799E-3</v>
      </c>
      <c r="N446" s="123">
        <f t="shared" si="238"/>
        <v>3.0280646225972443E-2</v>
      </c>
      <c r="O446" s="123">
        <f t="shared" si="238"/>
        <v>4.6133359845642E-2</v>
      </c>
      <c r="P446" s="123">
        <f t="shared" si="238"/>
        <v>6.7779932534441659E-2</v>
      </c>
      <c r="Q446" s="123">
        <f t="shared" si="238"/>
        <v>3.7418780705719468E-2</v>
      </c>
      <c r="R446" s="123">
        <f t="shared" si="238"/>
        <v>3.6250089049821563E-2</v>
      </c>
      <c r="S446" s="123">
        <f t="shared" si="238"/>
        <v>3.7013506566306038E-2</v>
      </c>
      <c r="T446" s="123">
        <f t="shared" si="238"/>
        <v>5.1009853228659252E-2</v>
      </c>
      <c r="U446" s="123">
        <f t="shared" si="238"/>
        <v>3.2611950133850508E-2</v>
      </c>
      <c r="V446" s="123">
        <f t="shared" si="238"/>
        <v>6.0168522181186179E-2</v>
      </c>
      <c r="W446" s="123">
        <f t="shared" si="238"/>
        <v>6.6743534660002587E-2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6.1620345510531678E-3</v>
      </c>
      <c r="D447" s="99">
        <f>RES_hhdet_in_tess!D67</f>
        <v>1.0655827839881853E-2</v>
      </c>
      <c r="E447" s="99">
        <f>RES_hhdet_in_tess!E67</f>
        <v>8.0963585247545763E-3</v>
      </c>
      <c r="F447" s="99">
        <f>RES_hhdet_in_tess!F67</f>
        <v>1.5589170728222305E-2</v>
      </c>
      <c r="G447" s="99">
        <f>RES_hhdet_in_tess!G67</f>
        <v>2.2269696758562506E-2</v>
      </c>
      <c r="H447" s="99">
        <f>RES_hhdet_in_tess!H67</f>
        <v>1.3456962051185984E-2</v>
      </c>
      <c r="I447" s="99">
        <f>RES_hhdet_in_tess!I67</f>
        <v>3.2168518544322962E-2</v>
      </c>
      <c r="J447" s="99">
        <f>RES_hhdet_in_tess!J67</f>
        <v>2.2337125974168797E-2</v>
      </c>
      <c r="K447" s="99">
        <f>RES_hhdet_in_tess!K67</f>
        <v>2.3541987401898438E-2</v>
      </c>
      <c r="L447" s="99">
        <f>RES_hhdet_in_tess!L67</f>
        <v>5.0589034580278275E-2</v>
      </c>
      <c r="M447" s="99">
        <f>RES_hhdet_in_tess!M67</f>
        <v>7.8000089024311799E-3</v>
      </c>
      <c r="N447" s="99">
        <f>RES_hhdet_in_tess!N67</f>
        <v>3.0280646225972443E-2</v>
      </c>
      <c r="O447" s="99">
        <f>RES_hhdet_in_tess!O67</f>
        <v>4.6133359845642E-2</v>
      </c>
      <c r="P447" s="99">
        <f>RES_hhdet_in_tess!P67</f>
        <v>6.7779932534441659E-2</v>
      </c>
      <c r="Q447" s="99">
        <f>RES_hhdet_in_tess!Q67</f>
        <v>3.7418780705719468E-2</v>
      </c>
      <c r="R447" s="99">
        <f>RES_hhdet_in_tess!R67</f>
        <v>3.6250089049821563E-2</v>
      </c>
      <c r="S447" s="99">
        <f>RES_hhdet_in_tess!S67</f>
        <v>3.7013506566306038E-2</v>
      </c>
      <c r="T447" s="99">
        <f>RES_hhdet_in_tess!T67</f>
        <v>5.1009853228659252E-2</v>
      </c>
      <c r="U447" s="99">
        <f>RES_hhdet_in_tess!U67</f>
        <v>3.2611950133850508E-2</v>
      </c>
      <c r="V447" s="99">
        <f>RES_hhdet_in_tess!V67</f>
        <v>6.0168522181186179E-2</v>
      </c>
      <c r="W447" s="99">
        <f>RES_hhdet_in_tess!W67</f>
        <v>6.6743534660002587E-2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18.845646450261167</v>
      </c>
      <c r="D448" s="123">
        <v>17.978737576682764</v>
      </c>
      <c r="E448" s="123">
        <v>17.278703402561401</v>
      </c>
      <c r="F448" s="123">
        <v>17.283202433814221</v>
      </c>
      <c r="G448" s="123">
        <v>19.383724696504725</v>
      </c>
      <c r="H448" s="123">
        <v>19.272386308032704</v>
      </c>
      <c r="I448" s="123">
        <v>16.658634960826678</v>
      </c>
      <c r="J448" s="123">
        <v>16.265875305971708</v>
      </c>
      <c r="K448" s="123">
        <v>15.514561077572075</v>
      </c>
      <c r="L448" s="123">
        <v>16.180135732223931</v>
      </c>
      <c r="M448" s="123">
        <v>15.123599452815357</v>
      </c>
      <c r="N448" s="123">
        <v>15.974361120985382</v>
      </c>
      <c r="O448" s="123">
        <v>15.051515541457951</v>
      </c>
      <c r="P448" s="123">
        <v>14.479491562129798</v>
      </c>
      <c r="Q448" s="123">
        <v>13.645003056059107</v>
      </c>
      <c r="R448" s="123">
        <v>15.635605137855404</v>
      </c>
      <c r="S448" s="123">
        <v>14.705599330459631</v>
      </c>
      <c r="T448" s="123">
        <v>14.443298631770508</v>
      </c>
      <c r="U448" s="123">
        <v>15.310580247369403</v>
      </c>
      <c r="V448" s="123">
        <v>14.5877072710179</v>
      </c>
      <c r="W448" s="123">
        <v>15.285454835876143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18.849743758571666</v>
      </c>
      <c r="D449" s="99">
        <v>17.942605577873859</v>
      </c>
      <c r="E449" s="99">
        <v>17.231603159866907</v>
      </c>
      <c r="F449" s="99">
        <v>17.253746859393512</v>
      </c>
      <c r="G449" s="99">
        <v>19.466680429434533</v>
      </c>
      <c r="H449" s="99">
        <v>19.358403658978371</v>
      </c>
      <c r="I449" s="99">
        <v>16.638878773139659</v>
      </c>
      <c r="J449" s="99">
        <v>16.250363516478934</v>
      </c>
      <c r="K449" s="99">
        <v>15.49836267109592</v>
      </c>
      <c r="L449" s="99">
        <v>16.158842753347422</v>
      </c>
      <c r="M449" s="99">
        <v>15.123867036911571</v>
      </c>
      <c r="N449" s="99">
        <v>15.99716805254547</v>
      </c>
      <c r="O449" s="99">
        <v>15.052056332746114</v>
      </c>
      <c r="P449" s="99">
        <v>14.531802419007001</v>
      </c>
      <c r="Q449" s="99">
        <v>13.618748681251537</v>
      </c>
      <c r="R449" s="99">
        <v>15.662365167529018</v>
      </c>
      <c r="S449" s="99">
        <v>14.671216914459816</v>
      </c>
      <c r="T449" s="99">
        <v>14.44316450390799</v>
      </c>
      <c r="U449" s="99">
        <v>15.303409926325692</v>
      </c>
      <c r="V449" s="99">
        <v>14.59135396269661</v>
      </c>
      <c r="W449" s="99">
        <v>15.274677884428527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18.796350709650433</v>
      </c>
      <c r="D453" s="102">
        <v>18.423361895359022</v>
      </c>
      <c r="E453" s="102">
        <v>18.135339066567465</v>
      </c>
      <c r="F453" s="102">
        <v>17.860436674478148</v>
      </c>
      <c r="G453" s="102">
        <v>17.553431541386708</v>
      </c>
      <c r="H453" s="102">
        <v>17.764819051985086</v>
      </c>
      <c r="I453" s="102">
        <v>17.068669044896829</v>
      </c>
      <c r="J453" s="102">
        <v>16.588021934187708</v>
      </c>
      <c r="K453" s="102">
        <v>15.774066160914577</v>
      </c>
      <c r="L453" s="102">
        <v>16.558317552704601</v>
      </c>
      <c r="M453" s="102">
        <v>15.11913971787842</v>
      </c>
      <c r="N453" s="102">
        <v>15.586136463762529</v>
      </c>
      <c r="O453" s="102">
        <v>15.043461203123606</v>
      </c>
      <c r="P453" s="102">
        <v>13.913849866737978</v>
      </c>
      <c r="Q453" s="102">
        <v>13.969989641514955</v>
      </c>
      <c r="R453" s="102">
        <v>15.219416255299954</v>
      </c>
      <c r="S453" s="102">
        <v>15.186060104690808</v>
      </c>
      <c r="T453" s="102">
        <v>14.445655974888398</v>
      </c>
      <c r="U453" s="102">
        <v>15.448724047294103</v>
      </c>
      <c r="V453" s="102">
        <v>14.513274241975731</v>
      </c>
      <c r="W453" s="102">
        <v>15.487774137719402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12.667383030836392</v>
      </c>
      <c r="D457" s="123">
        <v>10.364333597821426</v>
      </c>
      <c r="E457" s="123">
        <v>10.311925868576711</v>
      </c>
      <c r="F457" s="123">
        <v>10.245915890999996</v>
      </c>
      <c r="G457" s="123">
        <v>10.081291853228198</v>
      </c>
      <c r="H457" s="123">
        <v>10.347517854338516</v>
      </c>
      <c r="I457" s="123">
        <v>9.0228442769046016</v>
      </c>
      <c r="J457" s="123">
        <v>8.8908384076504738</v>
      </c>
      <c r="K457" s="123">
        <v>7.491435465984277</v>
      </c>
      <c r="L457" s="123">
        <v>8.7272923780515583</v>
      </c>
      <c r="M457" s="123">
        <v>8.0755200561623095</v>
      </c>
      <c r="N457" s="123">
        <v>8.110529218347601</v>
      </c>
      <c r="O457" s="123">
        <v>7.5323476517846233</v>
      </c>
      <c r="P457" s="123">
        <v>7.4214992747895252</v>
      </c>
      <c r="Q457" s="123">
        <v>7.4669716348593722</v>
      </c>
      <c r="R457" s="123">
        <v>8.8945121415109316</v>
      </c>
      <c r="S457" s="123">
        <v>8.3187527052489667</v>
      </c>
      <c r="T457" s="123">
        <v>7.8840306013058683</v>
      </c>
      <c r="U457" s="123">
        <v>8.7906406291010803</v>
      </c>
      <c r="V457" s="123">
        <v>7.8769724952912474</v>
      </c>
      <c r="W457" s="123">
        <v>8.6455052540664958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12.75509950376062</v>
      </c>
      <c r="D458" s="99">
        <v>10.224532749604862</v>
      </c>
      <c r="E458" s="99">
        <v>10.288641707565711</v>
      </c>
      <c r="F458" s="99">
        <v>10.225592743668598</v>
      </c>
      <c r="G458" s="99">
        <v>10.108054385116294</v>
      </c>
      <c r="H458" s="99">
        <v>10.34502981195231</v>
      </c>
      <c r="I458" s="99">
        <v>9.0070042614606596</v>
      </c>
      <c r="J458" s="99">
        <v>8.9574110873312236</v>
      </c>
      <c r="K458" s="99">
        <v>7.390100886352986</v>
      </c>
      <c r="L458" s="99">
        <v>8.7330342230917832</v>
      </c>
      <c r="M458" s="99">
        <v>8.0841314747167132</v>
      </c>
      <c r="N458" s="99">
        <v>8.1106512937560247</v>
      </c>
      <c r="O458" s="99">
        <v>7.5059994947890258</v>
      </c>
      <c r="P458" s="99">
        <v>7.4497780434422589</v>
      </c>
      <c r="Q458" s="99">
        <v>7.4443723214431188</v>
      </c>
      <c r="R458" s="99">
        <v>8.9604626562204235</v>
      </c>
      <c r="S458" s="99">
        <v>8.3154687320233034</v>
      </c>
      <c r="T458" s="99">
        <v>7.8780118144341786</v>
      </c>
      <c r="U458" s="99">
        <v>8.8076249468571071</v>
      </c>
      <c r="V458" s="99">
        <v>7.8709818194824939</v>
      </c>
      <c r="W458" s="99">
        <v>8.6489634342284578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12.36179015742295</v>
      </c>
      <c r="D459" s="110">
        <v>11.239147996509939</v>
      </c>
      <c r="E459" s="110">
        <v>10.556700611204871</v>
      </c>
      <c r="F459" s="110">
        <v>10.485119335090545</v>
      </c>
      <c r="G459" s="110">
        <v>9.7994356642162739</v>
      </c>
      <c r="H459" s="110">
        <v>10.365881976712892</v>
      </c>
      <c r="I459" s="110">
        <v>9.1001855768018167</v>
      </c>
      <c r="J459" s="110">
        <v>8.5325310007823347</v>
      </c>
      <c r="K459" s="110">
        <v>7.8279922822726622</v>
      </c>
      <c r="L459" s="110">
        <v>8.4970717340578048</v>
      </c>
      <c r="M459" s="110">
        <v>7.9218540761803755</v>
      </c>
      <c r="N459" s="110">
        <v>8.0982758992269428</v>
      </c>
      <c r="O459" s="110">
        <v>7.7832117944469195</v>
      </c>
      <c r="P459" s="110">
        <v>7.2719453888300416</v>
      </c>
      <c r="Q459" s="110">
        <v>7.5868775461698075</v>
      </c>
      <c r="R459" s="110">
        <v>8.4386655021038077</v>
      </c>
      <c r="S459" s="110">
        <v>8.3443727101087095</v>
      </c>
      <c r="T459" s="110">
        <v>7.9913656338510233</v>
      </c>
      <c r="U459" s="110">
        <v>8.535752787994328</v>
      </c>
      <c r="V459" s="110">
        <v>7.9597820678168851</v>
      </c>
      <c r="W459" s="110">
        <v>8.613348981588258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63.524101960152251</v>
      </c>
      <c r="D461" s="118">
        <f t="shared" si="239"/>
        <v>56.824608290346937</v>
      </c>
      <c r="E461" s="118">
        <f t="shared" si="239"/>
        <v>55.641450341353014</v>
      </c>
      <c r="F461" s="118">
        <f t="shared" si="239"/>
        <v>53.435431150922071</v>
      </c>
      <c r="G461" s="118">
        <f t="shared" si="239"/>
        <v>56.09144626254075</v>
      </c>
      <c r="H461" s="118">
        <f t="shared" si="239"/>
        <v>52.652979606261184</v>
      </c>
      <c r="I461" s="118">
        <f t="shared" si="239"/>
        <v>53.159175482668772</v>
      </c>
      <c r="J461" s="118">
        <f t="shared" si="239"/>
        <v>51.085016445573977</v>
      </c>
      <c r="K461" s="118">
        <f t="shared" si="239"/>
        <v>50.034984246242438</v>
      </c>
      <c r="L461" s="118">
        <f t="shared" si="239"/>
        <v>52.28720762434169</v>
      </c>
      <c r="M461" s="118">
        <f t="shared" si="239"/>
        <v>46.551178237113341</v>
      </c>
      <c r="N461" s="118">
        <f t="shared" si="239"/>
        <v>47.169085240067943</v>
      </c>
      <c r="O461" s="118">
        <f t="shared" si="239"/>
        <v>41.926604326337305</v>
      </c>
      <c r="P461" s="118">
        <f t="shared" si="239"/>
        <v>38.21188640535366</v>
      </c>
      <c r="Q461" s="118">
        <f t="shared" si="239"/>
        <v>33.706573278393584</v>
      </c>
      <c r="R461" s="118">
        <f t="shared" ref="R461:V461" si="240">R462+R465+R467+R476</f>
        <v>37.08096669779831</v>
      </c>
      <c r="S461" s="118">
        <f t="shared" si="240"/>
        <v>32.931109378915991</v>
      </c>
      <c r="T461" s="118">
        <f t="shared" si="240"/>
        <v>31.716238187212628</v>
      </c>
      <c r="U461" s="118">
        <f t="shared" si="240"/>
        <v>30.936858027708741</v>
      </c>
      <c r="V461" s="118">
        <f t="shared" si="240"/>
        <v>27.56319876329696</v>
      </c>
      <c r="W461" s="118">
        <f t="shared" ref="W461" si="241">W462+W465+W467+W476</f>
        <v>25.167615298768769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53.789948696953189</v>
      </c>
      <c r="D462" s="123">
        <f t="shared" si="242"/>
        <v>47.851031810866601</v>
      </c>
      <c r="E462" s="123">
        <f t="shared" si="242"/>
        <v>46.636733500505073</v>
      </c>
      <c r="F462" s="123">
        <f t="shared" si="242"/>
        <v>44.473145138153043</v>
      </c>
      <c r="G462" s="123">
        <f t="shared" si="242"/>
        <v>46.533772576292009</v>
      </c>
      <c r="H462" s="123">
        <f t="shared" si="242"/>
        <v>43.33382452538762</v>
      </c>
      <c r="I462" s="123">
        <f t="shared" si="242"/>
        <v>45.309427401529753</v>
      </c>
      <c r="J462" s="123">
        <f t="shared" si="242"/>
        <v>43.409441520502867</v>
      </c>
      <c r="K462" s="123">
        <f t="shared" si="242"/>
        <v>43.392582403791593</v>
      </c>
      <c r="L462" s="123">
        <f t="shared" si="242"/>
        <v>44.507299724793313</v>
      </c>
      <c r="M462" s="123">
        <f t="shared" si="242"/>
        <v>39.509854413532082</v>
      </c>
      <c r="N462" s="123">
        <f t="shared" si="242"/>
        <v>39.896489256071675</v>
      </c>
      <c r="O462" s="123">
        <f t="shared" si="242"/>
        <v>35.566943777734593</v>
      </c>
      <c r="P462" s="123">
        <f t="shared" si="242"/>
        <v>32.446107802911179</v>
      </c>
      <c r="Q462" s="123">
        <f t="shared" si="242"/>
        <v>28.269461683285847</v>
      </c>
      <c r="R462" s="123">
        <f t="shared" ref="R462:V462" si="243">SUM(R463:R464)</f>
        <v>30.665064754174498</v>
      </c>
      <c r="S462" s="123">
        <f t="shared" si="243"/>
        <v>27.032366251361232</v>
      </c>
      <c r="T462" s="123">
        <f t="shared" si="243"/>
        <v>25.884183050612695</v>
      </c>
      <c r="U462" s="123">
        <f t="shared" si="243"/>
        <v>24.70370251374338</v>
      </c>
      <c r="V462" s="123">
        <f t="shared" si="243"/>
        <v>21.853497590275918</v>
      </c>
      <c r="W462" s="123">
        <f t="shared" ref="W462" si="244">SUM(W463:W464)</f>
        <v>19.203874625585943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53.789948696953189</v>
      </c>
      <c r="D463" s="99">
        <v>47.851031810866601</v>
      </c>
      <c r="E463" s="99">
        <v>46.636733500505073</v>
      </c>
      <c r="F463" s="99">
        <v>44.473145138153043</v>
      </c>
      <c r="G463" s="99">
        <v>46.533772576292009</v>
      </c>
      <c r="H463" s="99">
        <v>43.33382452538762</v>
      </c>
      <c r="I463" s="99">
        <v>45.309427401529753</v>
      </c>
      <c r="J463" s="99">
        <v>43.409441520502867</v>
      </c>
      <c r="K463" s="99">
        <v>43.392582403791593</v>
      </c>
      <c r="L463" s="99">
        <v>44.507299724793313</v>
      </c>
      <c r="M463" s="99">
        <v>39.509854413532082</v>
      </c>
      <c r="N463" s="99">
        <v>39.896489256071675</v>
      </c>
      <c r="O463" s="99">
        <v>35.566943777734593</v>
      </c>
      <c r="P463" s="99">
        <v>32.446107802911179</v>
      </c>
      <c r="Q463" s="99">
        <v>28.269461683285847</v>
      </c>
      <c r="R463" s="99">
        <v>30.665064754174498</v>
      </c>
      <c r="S463" s="99">
        <v>27.032366251361232</v>
      </c>
      <c r="T463" s="99">
        <v>25.884183050612695</v>
      </c>
      <c r="U463" s="99">
        <v>24.70370251374338</v>
      </c>
      <c r="V463" s="99">
        <v>21.853497590275918</v>
      </c>
      <c r="W463" s="99">
        <v>19.203874625585943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6.2093073574694424</v>
      </c>
      <c r="D467" s="123">
        <v>5.8434203548324444</v>
      </c>
      <c r="E467" s="123">
        <v>5.6744830846544918</v>
      </c>
      <c r="F467" s="123">
        <v>5.6270289036614836</v>
      </c>
      <c r="G467" s="123">
        <v>6.2962002480875681</v>
      </c>
      <c r="H467" s="123">
        <v>6.1055895455953308</v>
      </c>
      <c r="I467" s="123">
        <v>5.2170172337990888</v>
      </c>
      <c r="J467" s="123">
        <v>5.0194882896685558</v>
      </c>
      <c r="K467" s="123">
        <v>4.6482135987331983</v>
      </c>
      <c r="L467" s="123">
        <v>4.7926541902567612</v>
      </c>
      <c r="M467" s="123">
        <v>4.3595235725216295</v>
      </c>
      <c r="N467" s="123">
        <v>4.4592458391754386</v>
      </c>
      <c r="O467" s="123">
        <v>3.980038462654091</v>
      </c>
      <c r="P467" s="123">
        <v>3.570938481357846</v>
      </c>
      <c r="Q467" s="123">
        <v>3.2427345142148831</v>
      </c>
      <c r="R467" s="123">
        <v>3.6867517868978421</v>
      </c>
      <c r="S467" s="123">
        <v>3.3490574429712368</v>
      </c>
      <c r="T467" s="123">
        <v>3.2748527117972523</v>
      </c>
      <c r="U467" s="123">
        <v>3.4287044418054808</v>
      </c>
      <c r="V467" s="123">
        <v>3.2381281514243989</v>
      </c>
      <c r="W467" s="123">
        <v>3.3548283703983759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6.7254056313370318</v>
      </c>
      <c r="D468" s="99">
        <v>6.3182806996946743</v>
      </c>
      <c r="E468" s="99">
        <v>5.9864821546011306</v>
      </c>
      <c r="F468" s="99">
        <v>5.9141694732310413</v>
      </c>
      <c r="G468" s="99">
        <v>6.581567597461321</v>
      </c>
      <c r="H468" s="99">
        <v>6.4539565166653352</v>
      </c>
      <c r="I468" s="99">
        <v>5.4683826096094093</v>
      </c>
      <c r="J468" s="99">
        <v>5.2611833405898283</v>
      </c>
      <c r="K468" s="99">
        <v>4.9383568679534875</v>
      </c>
      <c r="L468" s="99">
        <v>5.0624976330374363</v>
      </c>
      <c r="M468" s="99">
        <v>4.6210949868729267</v>
      </c>
      <c r="N468" s="99">
        <v>4.7212119785525859</v>
      </c>
      <c r="O468" s="99">
        <v>4.2472696165751511</v>
      </c>
      <c r="P468" s="99">
        <v>3.9011808473952612</v>
      </c>
      <c r="Q468" s="99">
        <v>3.5047021496427231</v>
      </c>
      <c r="R468" s="99">
        <v>3.9238018171890738</v>
      </c>
      <c r="S468" s="99">
        <v>3.5887204756002187</v>
      </c>
      <c r="T468" s="99">
        <v>3.4611849393585929</v>
      </c>
      <c r="U468" s="99">
        <v>3.6066705294991941</v>
      </c>
      <c r="V468" s="99">
        <v>3.3967735154027312</v>
      </c>
      <c r="W468" s="99">
        <v>3.5335301656965852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3.5248459057296238</v>
      </c>
      <c r="D476" s="123">
        <v>3.1301561246478915</v>
      </c>
      <c r="E476" s="123">
        <v>3.3302337561934534</v>
      </c>
      <c r="F476" s="123">
        <v>3.3352571091075465</v>
      </c>
      <c r="G476" s="123">
        <v>3.2614734381611781</v>
      </c>
      <c r="H476" s="123">
        <v>3.2135655352782337</v>
      </c>
      <c r="I476" s="123">
        <v>2.6327308473399302</v>
      </c>
      <c r="J476" s="123">
        <v>2.6560866354025543</v>
      </c>
      <c r="K476" s="123">
        <v>1.9941882437176417</v>
      </c>
      <c r="L476" s="123">
        <v>2.9872537092916178</v>
      </c>
      <c r="M476" s="123">
        <v>2.6818002510596268</v>
      </c>
      <c r="N476" s="123">
        <v>2.813350144820828</v>
      </c>
      <c r="O476" s="123">
        <v>2.3796220859486201</v>
      </c>
      <c r="P476" s="123">
        <v>2.1948401210846313</v>
      </c>
      <c r="Q476" s="123">
        <v>2.1943770808928531</v>
      </c>
      <c r="R476" s="123">
        <v>2.7291501567259737</v>
      </c>
      <c r="S476" s="123">
        <v>2.5496856845835199</v>
      </c>
      <c r="T476" s="123">
        <v>2.557202424802683</v>
      </c>
      <c r="U476" s="123">
        <v>2.8044510721598823</v>
      </c>
      <c r="V476" s="123">
        <v>2.4715730215966456</v>
      </c>
      <c r="W476" s="123">
        <v>2.6089123027844501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4.5366072305223861</v>
      </c>
      <c r="D477" s="99">
        <v>3.6303747789499763</v>
      </c>
      <c r="E477" s="99">
        <v>3.6470217472701192</v>
      </c>
      <c r="F477" s="99">
        <v>3.6186264471795555</v>
      </c>
      <c r="G477" s="99">
        <v>3.5711536591169493</v>
      </c>
      <c r="H477" s="99">
        <v>3.6489518336062523</v>
      </c>
      <c r="I477" s="99">
        <v>3.1719317314346287</v>
      </c>
      <c r="J477" s="99">
        <v>3.1495813312798768</v>
      </c>
      <c r="K477" s="99">
        <v>2.5946224575047006</v>
      </c>
      <c r="L477" s="99">
        <v>3.0617576616611242</v>
      </c>
      <c r="M477" s="99">
        <v>2.8320879363618472</v>
      </c>
      <c r="N477" s="99">
        <v>2.8413785397879092</v>
      </c>
      <c r="O477" s="99">
        <v>2.6295528079935195</v>
      </c>
      <c r="P477" s="99">
        <v>2.609856926670719</v>
      </c>
      <c r="Q477" s="99">
        <v>2.6079631573636548</v>
      </c>
      <c r="R477" s="99">
        <v>3.1239953568346452</v>
      </c>
      <c r="S477" s="99">
        <v>2.8765044954254386</v>
      </c>
      <c r="T477" s="99">
        <v>2.7005969532962917</v>
      </c>
      <c r="U477" s="99">
        <v>2.9913242000971412</v>
      </c>
      <c r="V477" s="99">
        <v>2.6503735184289012</v>
      </c>
      <c r="W477" s="99">
        <v>2.8894824085357276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163214</v>
      </c>
      <c r="C5" s="120">
        <v>161241</v>
      </c>
      <c r="D5" s="120">
        <v>167852</v>
      </c>
      <c r="E5" s="120">
        <v>175517</v>
      </c>
      <c r="F5" s="120">
        <v>177375</v>
      </c>
      <c r="G5" s="120">
        <v>178051</v>
      </c>
      <c r="H5" s="120">
        <v>186781</v>
      </c>
      <c r="I5" s="120">
        <v>208500</v>
      </c>
      <c r="J5" s="120">
        <v>227244</v>
      </c>
      <c r="K5" s="120">
        <v>238520</v>
      </c>
      <c r="L5" s="120">
        <v>239421</v>
      </c>
      <c r="M5" s="120">
        <v>237660</v>
      </c>
      <c r="N5" s="120">
        <v>240207</v>
      </c>
      <c r="O5" s="120">
        <v>244715</v>
      </c>
      <c r="P5" s="120">
        <v>251863</v>
      </c>
      <c r="Q5" s="120">
        <v>257010</v>
      </c>
      <c r="R5" s="120">
        <v>259624</v>
      </c>
      <c r="S5" s="120">
        <v>262230</v>
      </c>
      <c r="T5" s="120">
        <v>264750</v>
      </c>
      <c r="U5" s="120">
        <v>268434</v>
      </c>
      <c r="V5" s="120">
        <v>275476</v>
      </c>
      <c r="W5" s="120">
        <v>276862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163214</v>
      </c>
      <c r="C7" s="52">
        <v>161241</v>
      </c>
      <c r="D7" s="52">
        <v>167852</v>
      </c>
      <c r="E7" s="52">
        <v>175517</v>
      </c>
      <c r="F7" s="52">
        <v>177375</v>
      </c>
      <c r="G7" s="52">
        <v>178051</v>
      </c>
      <c r="H7" s="52">
        <v>186781</v>
      </c>
      <c r="I7" s="52">
        <v>208500</v>
      </c>
      <c r="J7" s="52">
        <v>227244</v>
      </c>
      <c r="K7" s="52">
        <v>238520</v>
      </c>
      <c r="L7" s="52">
        <v>239421</v>
      </c>
      <c r="M7" s="52">
        <v>237660</v>
      </c>
      <c r="N7" s="52">
        <v>240207</v>
      </c>
      <c r="O7" s="52">
        <v>244715</v>
      </c>
      <c r="P7" s="52">
        <v>251863</v>
      </c>
      <c r="Q7" s="52">
        <v>257010</v>
      </c>
      <c r="R7" s="52">
        <v>259624</v>
      </c>
      <c r="S7" s="52">
        <v>262230</v>
      </c>
      <c r="T7" s="52">
        <v>264750</v>
      </c>
      <c r="U7" s="52">
        <v>268434</v>
      </c>
      <c r="V7" s="52">
        <v>275476</v>
      </c>
      <c r="W7" s="52">
        <v>276862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52</v>
      </c>
      <c r="C9" s="52">
        <v>63</v>
      </c>
      <c r="D9" s="52">
        <v>96</v>
      </c>
      <c r="E9" s="52">
        <v>128</v>
      </c>
      <c r="F9" s="52">
        <v>208</v>
      </c>
      <c r="G9" s="52">
        <v>332</v>
      </c>
      <c r="H9" s="52">
        <v>391</v>
      </c>
      <c r="I9" s="52">
        <v>626</v>
      </c>
      <c r="J9" s="52">
        <v>816</v>
      </c>
      <c r="K9" s="52">
        <v>955</v>
      </c>
      <c r="L9" s="52">
        <v>1048</v>
      </c>
      <c r="M9" s="52">
        <v>1069</v>
      </c>
      <c r="N9" s="52">
        <v>1119</v>
      </c>
      <c r="O9" s="52">
        <v>1215</v>
      </c>
      <c r="P9" s="52">
        <v>1457</v>
      </c>
      <c r="Q9" s="52">
        <v>1622</v>
      </c>
      <c r="R9" s="52">
        <v>1810</v>
      </c>
      <c r="S9" s="52">
        <v>1983</v>
      </c>
      <c r="T9" s="52">
        <v>2107</v>
      </c>
      <c r="U9" s="52">
        <v>2280</v>
      </c>
      <c r="V9" s="52">
        <v>2615</v>
      </c>
      <c r="W9" s="52">
        <v>2789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148780</v>
      </c>
      <c r="C11" s="52">
        <v>147465</v>
      </c>
      <c r="D11" s="52">
        <v>154284</v>
      </c>
      <c r="E11" s="52">
        <v>162098</v>
      </c>
      <c r="F11" s="52">
        <v>164590</v>
      </c>
      <c r="G11" s="52">
        <v>166115</v>
      </c>
      <c r="H11" s="52">
        <v>175128</v>
      </c>
      <c r="I11" s="52">
        <v>196357</v>
      </c>
      <c r="J11" s="52">
        <v>214835</v>
      </c>
      <c r="K11" s="52">
        <v>225955</v>
      </c>
      <c r="L11" s="52">
        <v>227094</v>
      </c>
      <c r="M11" s="52">
        <v>224812</v>
      </c>
      <c r="N11" s="52">
        <v>227320</v>
      </c>
      <c r="O11" s="52">
        <v>231783</v>
      </c>
      <c r="P11" s="52">
        <v>238971</v>
      </c>
      <c r="Q11" s="52">
        <v>243252</v>
      </c>
      <c r="R11" s="52">
        <v>246064</v>
      </c>
      <c r="S11" s="52">
        <v>248869</v>
      </c>
      <c r="T11" s="52">
        <v>252748</v>
      </c>
      <c r="U11" s="52">
        <v>253930</v>
      </c>
      <c r="V11" s="52">
        <v>258612</v>
      </c>
      <c r="W11" s="52">
        <v>259488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14434</v>
      </c>
      <c r="C15" s="52">
        <v>13776</v>
      </c>
      <c r="D15" s="52">
        <v>13568</v>
      </c>
      <c r="E15" s="52">
        <v>13419</v>
      </c>
      <c r="F15" s="52">
        <v>12785</v>
      </c>
      <c r="G15" s="52">
        <v>11936</v>
      </c>
      <c r="H15" s="52">
        <v>11653</v>
      </c>
      <c r="I15" s="52">
        <v>12143</v>
      </c>
      <c r="J15" s="52">
        <v>12409</v>
      </c>
      <c r="K15" s="52">
        <v>12565</v>
      </c>
      <c r="L15" s="52">
        <v>12327</v>
      </c>
      <c r="M15" s="52">
        <v>12848</v>
      </c>
      <c r="N15" s="52">
        <v>12887</v>
      </c>
      <c r="O15" s="52">
        <v>12932</v>
      </c>
      <c r="P15" s="52">
        <v>12892</v>
      </c>
      <c r="Q15" s="52">
        <v>13758</v>
      </c>
      <c r="R15" s="52">
        <v>13560</v>
      </c>
      <c r="S15" s="52">
        <v>13361</v>
      </c>
      <c r="T15" s="52">
        <v>12002</v>
      </c>
      <c r="U15" s="52">
        <v>14504</v>
      </c>
      <c r="V15" s="52">
        <v>16864</v>
      </c>
      <c r="W15" s="52">
        <v>17374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101025</v>
      </c>
      <c r="C18" s="52">
        <v>102419</v>
      </c>
      <c r="D18" s="52">
        <v>106072</v>
      </c>
      <c r="E18" s="52">
        <v>112691</v>
      </c>
      <c r="F18" s="52">
        <v>115740</v>
      </c>
      <c r="G18" s="52">
        <v>117925</v>
      </c>
      <c r="H18" s="52">
        <v>125199</v>
      </c>
      <c r="I18" s="52">
        <v>139758</v>
      </c>
      <c r="J18" s="52">
        <v>152313</v>
      </c>
      <c r="K18" s="52">
        <v>157936</v>
      </c>
      <c r="L18" s="52">
        <v>161441</v>
      </c>
      <c r="M18" s="52">
        <v>160498</v>
      </c>
      <c r="N18" s="52">
        <v>163307</v>
      </c>
      <c r="O18" s="52">
        <v>164016</v>
      </c>
      <c r="P18" s="52">
        <v>163793</v>
      </c>
      <c r="Q18" s="52">
        <v>159283</v>
      </c>
      <c r="R18" s="52">
        <v>155369</v>
      </c>
      <c r="S18" s="52">
        <v>153977</v>
      </c>
      <c r="T18" s="52">
        <v>155972</v>
      </c>
      <c r="U18" s="52">
        <v>154456</v>
      </c>
      <c r="V18" s="52">
        <v>157383</v>
      </c>
      <c r="W18" s="52">
        <v>156753</v>
      </c>
      <c r="DA18" s="63" t="s">
        <v>1100</v>
      </c>
    </row>
    <row r="19" spans="1:105" ht="12" customHeight="1" x14ac:dyDescent="0.25">
      <c r="A19" s="97" t="s">
        <v>50</v>
      </c>
      <c r="B19" s="52">
        <v>8728</v>
      </c>
      <c r="C19" s="52">
        <v>7754</v>
      </c>
      <c r="D19" s="52">
        <v>6291</v>
      </c>
      <c r="E19" s="52">
        <v>6129</v>
      </c>
      <c r="F19" s="52">
        <v>5618</v>
      </c>
      <c r="G19" s="52">
        <v>5152</v>
      </c>
      <c r="H19" s="52">
        <v>4986</v>
      </c>
      <c r="I19" s="52">
        <v>5861</v>
      </c>
      <c r="J19" s="52">
        <v>7435</v>
      </c>
      <c r="K19" s="52">
        <v>9406</v>
      </c>
      <c r="L19" s="52">
        <v>10043</v>
      </c>
      <c r="M19" s="52">
        <v>10140</v>
      </c>
      <c r="N19" s="52">
        <v>9816</v>
      </c>
      <c r="O19" s="52">
        <v>10980</v>
      </c>
      <c r="P19" s="52">
        <v>15983</v>
      </c>
      <c r="Q19" s="52">
        <v>21714</v>
      </c>
      <c r="R19" s="52">
        <v>24695</v>
      </c>
      <c r="S19" s="52">
        <v>24949</v>
      </c>
      <c r="T19" s="52">
        <v>24547</v>
      </c>
      <c r="U19" s="52">
        <v>23103</v>
      </c>
      <c r="V19" s="52">
        <v>18466</v>
      </c>
      <c r="W19" s="52">
        <v>14394</v>
      </c>
      <c r="DA19" s="63" t="s">
        <v>1101</v>
      </c>
    </row>
    <row r="20" spans="1:105" ht="12" customHeight="1" x14ac:dyDescent="0.25">
      <c r="A20" s="109" t="s">
        <v>120</v>
      </c>
      <c r="B20" s="36">
        <v>53461</v>
      </c>
      <c r="C20" s="36">
        <v>51068</v>
      </c>
      <c r="D20" s="36">
        <v>55489</v>
      </c>
      <c r="E20" s="36">
        <v>56697</v>
      </c>
      <c r="F20" s="36">
        <v>56017</v>
      </c>
      <c r="G20" s="36">
        <v>54974</v>
      </c>
      <c r="H20" s="36">
        <v>56596</v>
      </c>
      <c r="I20" s="36">
        <v>62881</v>
      </c>
      <c r="J20" s="36">
        <v>67496</v>
      </c>
      <c r="K20" s="36">
        <v>71178</v>
      </c>
      <c r="L20" s="36">
        <v>67937</v>
      </c>
      <c r="M20" s="36">
        <v>67022</v>
      </c>
      <c r="N20" s="36">
        <v>67084</v>
      </c>
      <c r="O20" s="36">
        <v>69719</v>
      </c>
      <c r="P20" s="36">
        <v>72087</v>
      </c>
      <c r="Q20" s="36">
        <v>76013</v>
      </c>
      <c r="R20" s="36">
        <v>79560</v>
      </c>
      <c r="S20" s="36">
        <v>83304</v>
      </c>
      <c r="T20" s="36">
        <v>84231</v>
      </c>
      <c r="U20" s="36">
        <v>90875</v>
      </c>
      <c r="V20" s="36">
        <v>99627</v>
      </c>
      <c r="W20" s="36">
        <v>105715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12751</v>
      </c>
      <c r="D24" s="52">
        <v>12754</v>
      </c>
      <c r="E24" s="52">
        <v>12774</v>
      </c>
      <c r="F24" s="52">
        <v>12839</v>
      </c>
      <c r="G24" s="52">
        <v>12976</v>
      </c>
      <c r="H24" s="52">
        <v>13211</v>
      </c>
      <c r="I24" s="52">
        <v>13560</v>
      </c>
      <c r="J24" s="52">
        <v>14060</v>
      </c>
      <c r="K24" s="52">
        <v>14764</v>
      </c>
      <c r="L24" s="52">
        <v>15709</v>
      </c>
      <c r="M24" s="52">
        <v>16936</v>
      </c>
      <c r="N24" s="52">
        <v>18477</v>
      </c>
      <c r="O24" s="52">
        <v>17802</v>
      </c>
      <c r="P24" s="52">
        <v>9835</v>
      </c>
      <c r="Q24" s="52">
        <v>12463</v>
      </c>
      <c r="R24" s="52">
        <v>15521</v>
      </c>
      <c r="S24" s="52">
        <v>19017</v>
      </c>
      <c r="T24" s="52">
        <v>20836</v>
      </c>
      <c r="U24" s="52">
        <v>21185</v>
      </c>
      <c r="V24" s="52">
        <v>21351</v>
      </c>
      <c r="W24" s="52">
        <v>22692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8</v>
      </c>
      <c r="D26" s="52">
        <v>8</v>
      </c>
      <c r="E26" s="52">
        <v>8</v>
      </c>
      <c r="F26" s="52">
        <v>9</v>
      </c>
      <c r="G26" s="52">
        <v>12</v>
      </c>
      <c r="H26" s="52">
        <v>17</v>
      </c>
      <c r="I26" s="52">
        <v>20</v>
      </c>
      <c r="J26" s="52">
        <v>28</v>
      </c>
      <c r="K26" s="52">
        <v>52</v>
      </c>
      <c r="L26" s="52">
        <v>73</v>
      </c>
      <c r="M26" s="52">
        <v>96</v>
      </c>
      <c r="N26" s="52">
        <v>135</v>
      </c>
      <c r="O26" s="52">
        <v>162</v>
      </c>
      <c r="P26" s="52">
        <v>171</v>
      </c>
      <c r="Q26" s="52">
        <v>207</v>
      </c>
      <c r="R26" s="52">
        <v>187</v>
      </c>
      <c r="S26" s="52">
        <v>185</v>
      </c>
      <c r="T26" s="52">
        <v>192</v>
      </c>
      <c r="U26" s="52">
        <v>232</v>
      </c>
      <c r="V26" s="52">
        <v>287</v>
      </c>
      <c r="W26" s="52">
        <v>340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11623</v>
      </c>
      <c r="D28" s="52">
        <v>11626</v>
      </c>
      <c r="E28" s="52">
        <v>11646</v>
      </c>
      <c r="F28" s="52">
        <v>11706</v>
      </c>
      <c r="G28" s="52">
        <v>11838</v>
      </c>
      <c r="H28" s="52">
        <v>12063</v>
      </c>
      <c r="I28" s="52">
        <v>12562</v>
      </c>
      <c r="J28" s="52">
        <v>13906</v>
      </c>
      <c r="K28" s="52">
        <v>14541</v>
      </c>
      <c r="L28" s="52">
        <v>15469</v>
      </c>
      <c r="M28" s="52">
        <v>16696</v>
      </c>
      <c r="N28" s="52">
        <v>18250</v>
      </c>
      <c r="O28" s="52">
        <v>17565</v>
      </c>
      <c r="P28" s="52">
        <v>9584</v>
      </c>
      <c r="Q28" s="52">
        <v>12233</v>
      </c>
      <c r="R28" s="52">
        <v>15298</v>
      </c>
      <c r="S28" s="52">
        <v>18772</v>
      </c>
      <c r="T28" s="52">
        <v>20594</v>
      </c>
      <c r="U28" s="52">
        <v>20920</v>
      </c>
      <c r="V28" s="52">
        <v>21100</v>
      </c>
      <c r="W28" s="52">
        <v>22441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2255</v>
      </c>
      <c r="D32" s="52">
        <v>2259</v>
      </c>
      <c r="E32" s="52">
        <v>2281</v>
      </c>
      <c r="F32" s="52">
        <v>2347</v>
      </c>
      <c r="G32" s="52">
        <v>2479</v>
      </c>
      <c r="H32" s="52">
        <v>2700</v>
      </c>
      <c r="I32" s="52">
        <v>1674</v>
      </c>
      <c r="J32" s="52">
        <v>1235</v>
      </c>
      <c r="K32" s="52">
        <v>1858</v>
      </c>
      <c r="L32" s="52">
        <v>1984</v>
      </c>
      <c r="M32" s="52">
        <v>1951</v>
      </c>
      <c r="N32" s="52">
        <v>1868</v>
      </c>
      <c r="O32" s="52">
        <v>1952</v>
      </c>
      <c r="P32" s="52">
        <v>2083</v>
      </c>
      <c r="Q32" s="52">
        <v>1934</v>
      </c>
      <c r="R32" s="52">
        <v>1845</v>
      </c>
      <c r="S32" s="52">
        <v>2024</v>
      </c>
      <c r="T32" s="52">
        <v>2044</v>
      </c>
      <c r="U32" s="52">
        <v>2181</v>
      </c>
      <c r="V32" s="52">
        <v>2025</v>
      </c>
      <c r="W32" s="52">
        <v>2089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15785</v>
      </c>
      <c r="D35" s="52">
        <v>15818</v>
      </c>
      <c r="E35" s="52">
        <v>16059</v>
      </c>
      <c r="F35" s="52">
        <v>16732</v>
      </c>
      <c r="G35" s="52">
        <v>18098</v>
      </c>
      <c r="H35" s="52">
        <v>20389</v>
      </c>
      <c r="I35" s="52">
        <v>14392</v>
      </c>
      <c r="J35" s="52">
        <v>16827</v>
      </c>
      <c r="K35" s="52">
        <v>19596</v>
      </c>
      <c r="L35" s="52">
        <v>21614</v>
      </c>
      <c r="M35" s="52">
        <v>23638</v>
      </c>
      <c r="N35" s="52">
        <v>25064</v>
      </c>
      <c r="O35" s="52">
        <v>26335</v>
      </c>
      <c r="P35" s="52">
        <v>22157</v>
      </c>
      <c r="Q35" s="52">
        <v>26444</v>
      </c>
      <c r="R35" s="52">
        <v>26749</v>
      </c>
      <c r="S35" s="52">
        <v>26055</v>
      </c>
      <c r="T35" s="52">
        <v>26229</v>
      </c>
      <c r="U35" s="52">
        <v>25763</v>
      </c>
      <c r="V35" s="52">
        <v>25800</v>
      </c>
      <c r="W35" s="52">
        <v>24567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1364</v>
      </c>
      <c r="D36" s="52">
        <v>1463</v>
      </c>
      <c r="E36" s="52">
        <v>1270</v>
      </c>
      <c r="F36" s="52">
        <v>1381</v>
      </c>
      <c r="G36" s="52">
        <v>1409</v>
      </c>
      <c r="H36" s="52">
        <v>1463</v>
      </c>
      <c r="I36" s="52">
        <v>744</v>
      </c>
      <c r="J36" s="52">
        <v>371</v>
      </c>
      <c r="K36" s="52">
        <v>573</v>
      </c>
      <c r="L36" s="52">
        <v>738</v>
      </c>
      <c r="M36" s="52">
        <v>1150</v>
      </c>
      <c r="N36" s="52">
        <v>1231</v>
      </c>
      <c r="O36" s="52">
        <v>1410</v>
      </c>
      <c r="P36" s="52">
        <v>1572</v>
      </c>
      <c r="Q36" s="52">
        <v>1828</v>
      </c>
      <c r="R36" s="52">
        <v>2010</v>
      </c>
      <c r="S36" s="52">
        <v>2122</v>
      </c>
      <c r="T36" s="52">
        <v>2051</v>
      </c>
      <c r="U36" s="52">
        <v>2569</v>
      </c>
      <c r="V36" s="52">
        <v>4751</v>
      </c>
      <c r="W36" s="52">
        <v>4152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8353</v>
      </c>
      <c r="D37" s="36">
        <v>8365</v>
      </c>
      <c r="E37" s="36">
        <v>8460</v>
      </c>
      <c r="F37" s="36">
        <v>8768</v>
      </c>
      <c r="G37" s="36">
        <v>9406</v>
      </c>
      <c r="H37" s="36">
        <v>10473</v>
      </c>
      <c r="I37" s="36">
        <v>7059</v>
      </c>
      <c r="J37" s="36">
        <v>6217</v>
      </c>
      <c r="K37" s="36">
        <v>9109</v>
      </c>
      <c r="L37" s="36">
        <v>10649</v>
      </c>
      <c r="M37" s="36">
        <v>9841</v>
      </c>
      <c r="N37" s="36">
        <v>10120</v>
      </c>
      <c r="O37" s="36">
        <v>10794</v>
      </c>
      <c r="P37" s="36">
        <v>11215</v>
      </c>
      <c r="Q37" s="36">
        <v>11502</v>
      </c>
      <c r="R37" s="36">
        <v>10705</v>
      </c>
      <c r="S37" s="36">
        <v>10710</v>
      </c>
      <c r="T37" s="36">
        <v>9868</v>
      </c>
      <c r="U37" s="36">
        <v>11220</v>
      </c>
      <c r="V37" s="36">
        <v>12539</v>
      </c>
      <c r="W37" s="36">
        <v>14002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10778</v>
      </c>
      <c r="D41" s="52">
        <v>19365</v>
      </c>
      <c r="E41" s="52">
        <v>20439</v>
      </c>
      <c r="F41" s="52">
        <v>14697</v>
      </c>
      <c r="G41" s="52">
        <v>13652</v>
      </c>
      <c r="H41" s="52">
        <v>21941</v>
      </c>
      <c r="I41" s="52">
        <v>35279</v>
      </c>
      <c r="J41" s="52">
        <v>32804</v>
      </c>
      <c r="K41" s="52">
        <v>26040</v>
      </c>
      <c r="L41" s="52">
        <v>16610</v>
      </c>
      <c r="M41" s="52">
        <v>15175</v>
      </c>
      <c r="N41" s="52">
        <v>21024</v>
      </c>
      <c r="O41" s="52">
        <v>22310</v>
      </c>
      <c r="P41" s="52">
        <v>16983</v>
      </c>
      <c r="Q41" s="52">
        <v>17610</v>
      </c>
      <c r="R41" s="52">
        <v>18135</v>
      </c>
      <c r="S41" s="52">
        <v>21623</v>
      </c>
      <c r="T41" s="52">
        <v>23356</v>
      </c>
      <c r="U41" s="52">
        <v>24869</v>
      </c>
      <c r="V41" s="52">
        <v>28393</v>
      </c>
      <c r="W41" s="52">
        <v>24078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19</v>
      </c>
      <c r="D43" s="52">
        <v>41</v>
      </c>
      <c r="E43" s="52">
        <v>40</v>
      </c>
      <c r="F43" s="52">
        <v>89</v>
      </c>
      <c r="G43" s="52">
        <v>136</v>
      </c>
      <c r="H43" s="52">
        <v>76</v>
      </c>
      <c r="I43" s="52">
        <v>255</v>
      </c>
      <c r="J43" s="52">
        <v>218</v>
      </c>
      <c r="K43" s="52">
        <v>191</v>
      </c>
      <c r="L43" s="52">
        <v>166</v>
      </c>
      <c r="M43" s="52">
        <v>117</v>
      </c>
      <c r="N43" s="52">
        <v>185</v>
      </c>
      <c r="O43" s="52">
        <v>258</v>
      </c>
      <c r="P43" s="52">
        <v>413</v>
      </c>
      <c r="Q43" s="52">
        <v>372</v>
      </c>
      <c r="R43" s="52">
        <v>375</v>
      </c>
      <c r="S43" s="52">
        <v>358</v>
      </c>
      <c r="T43" s="52">
        <v>316</v>
      </c>
      <c r="U43" s="52">
        <v>405</v>
      </c>
      <c r="V43" s="52">
        <v>622</v>
      </c>
      <c r="W43" s="52">
        <v>514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10308</v>
      </c>
      <c r="D45" s="52">
        <v>18445</v>
      </c>
      <c r="E45" s="52">
        <v>19460</v>
      </c>
      <c r="F45" s="52">
        <v>14198</v>
      </c>
      <c r="G45" s="52">
        <v>13363</v>
      </c>
      <c r="H45" s="52">
        <v>21076</v>
      </c>
      <c r="I45" s="52">
        <v>33791</v>
      </c>
      <c r="J45" s="52">
        <v>32384</v>
      </c>
      <c r="K45" s="52">
        <v>25661</v>
      </c>
      <c r="L45" s="52">
        <v>16608</v>
      </c>
      <c r="M45" s="52">
        <v>14414</v>
      </c>
      <c r="N45" s="52">
        <v>20758</v>
      </c>
      <c r="O45" s="52">
        <v>22028</v>
      </c>
      <c r="P45" s="52">
        <v>16772</v>
      </c>
      <c r="Q45" s="52">
        <v>16514</v>
      </c>
      <c r="R45" s="52">
        <v>18110</v>
      </c>
      <c r="S45" s="52">
        <v>21577</v>
      </c>
      <c r="T45" s="52">
        <v>24473</v>
      </c>
      <c r="U45" s="52">
        <v>22102</v>
      </c>
      <c r="V45" s="52">
        <v>25782</v>
      </c>
      <c r="W45" s="52">
        <v>23317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1597</v>
      </c>
      <c r="D49" s="52">
        <v>2051</v>
      </c>
      <c r="E49" s="52">
        <v>2132</v>
      </c>
      <c r="F49" s="52">
        <v>1713</v>
      </c>
      <c r="G49" s="52">
        <v>1630</v>
      </c>
      <c r="H49" s="52">
        <v>2417</v>
      </c>
      <c r="I49" s="52">
        <v>2164</v>
      </c>
      <c r="J49" s="52">
        <v>1501</v>
      </c>
      <c r="K49" s="52">
        <v>2014</v>
      </c>
      <c r="L49" s="52">
        <v>1746</v>
      </c>
      <c r="M49" s="52">
        <v>2472</v>
      </c>
      <c r="N49" s="52">
        <v>1907</v>
      </c>
      <c r="O49" s="52">
        <v>1997</v>
      </c>
      <c r="P49" s="52">
        <v>2043</v>
      </c>
      <c r="Q49" s="52">
        <v>2800</v>
      </c>
      <c r="R49" s="52">
        <v>1647</v>
      </c>
      <c r="S49" s="52">
        <v>1825</v>
      </c>
      <c r="T49" s="52">
        <v>685</v>
      </c>
      <c r="U49" s="52">
        <v>4683</v>
      </c>
      <c r="V49" s="52">
        <v>4385</v>
      </c>
      <c r="W49" s="52">
        <v>2599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17179</v>
      </c>
      <c r="D52" s="52">
        <v>19471</v>
      </c>
      <c r="E52" s="52">
        <v>22678</v>
      </c>
      <c r="F52" s="52">
        <v>19781</v>
      </c>
      <c r="G52" s="52">
        <v>20283</v>
      </c>
      <c r="H52" s="52">
        <v>27663</v>
      </c>
      <c r="I52" s="52">
        <v>28951</v>
      </c>
      <c r="J52" s="52">
        <v>29382</v>
      </c>
      <c r="K52" s="52">
        <v>25219</v>
      </c>
      <c r="L52" s="52">
        <v>25119</v>
      </c>
      <c r="M52" s="52">
        <v>22695</v>
      </c>
      <c r="N52" s="52">
        <v>27873</v>
      </c>
      <c r="O52" s="52">
        <v>27044</v>
      </c>
      <c r="P52" s="52">
        <v>21934</v>
      </c>
      <c r="Q52" s="52">
        <v>21934</v>
      </c>
      <c r="R52" s="52">
        <v>22835</v>
      </c>
      <c r="S52" s="52">
        <v>24663</v>
      </c>
      <c r="T52" s="52">
        <v>28224</v>
      </c>
      <c r="U52" s="52">
        <v>24247</v>
      </c>
      <c r="V52" s="52">
        <v>28727</v>
      </c>
      <c r="W52" s="52">
        <v>23937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390</v>
      </c>
      <c r="D53" s="52">
        <v>0</v>
      </c>
      <c r="E53" s="52">
        <v>1108</v>
      </c>
      <c r="F53" s="52">
        <v>870</v>
      </c>
      <c r="G53" s="52">
        <v>943</v>
      </c>
      <c r="H53" s="52">
        <v>1297</v>
      </c>
      <c r="I53" s="52">
        <v>1619</v>
      </c>
      <c r="J53" s="52">
        <v>1945</v>
      </c>
      <c r="K53" s="52">
        <v>2544</v>
      </c>
      <c r="L53" s="52">
        <v>1375</v>
      </c>
      <c r="M53" s="52">
        <v>1247</v>
      </c>
      <c r="N53" s="52">
        <v>907</v>
      </c>
      <c r="O53" s="52">
        <v>2574</v>
      </c>
      <c r="P53" s="52">
        <v>6575</v>
      </c>
      <c r="Q53" s="52">
        <v>7559</v>
      </c>
      <c r="R53" s="52">
        <v>4991</v>
      </c>
      <c r="S53" s="52">
        <v>2376</v>
      </c>
      <c r="T53" s="52">
        <v>1649</v>
      </c>
      <c r="U53" s="52">
        <v>1125</v>
      </c>
      <c r="V53" s="52">
        <v>114</v>
      </c>
      <c r="W53" s="52">
        <v>80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5960</v>
      </c>
      <c r="D54" s="36">
        <v>12786</v>
      </c>
      <c r="E54" s="36">
        <v>9668</v>
      </c>
      <c r="F54" s="36">
        <v>8088</v>
      </c>
      <c r="G54" s="36">
        <v>8363</v>
      </c>
      <c r="H54" s="36">
        <v>12095</v>
      </c>
      <c r="I54" s="36">
        <v>13344</v>
      </c>
      <c r="J54" s="36">
        <v>10832</v>
      </c>
      <c r="K54" s="36">
        <v>12791</v>
      </c>
      <c r="L54" s="36">
        <v>7408</v>
      </c>
      <c r="M54" s="36">
        <v>8926</v>
      </c>
      <c r="N54" s="36">
        <v>10182</v>
      </c>
      <c r="O54" s="36">
        <v>13429</v>
      </c>
      <c r="P54" s="36">
        <v>13583</v>
      </c>
      <c r="Q54" s="36">
        <v>15428</v>
      </c>
      <c r="R54" s="36">
        <v>14252</v>
      </c>
      <c r="S54" s="36">
        <v>14454</v>
      </c>
      <c r="T54" s="36">
        <v>10795</v>
      </c>
      <c r="U54" s="36">
        <v>17864</v>
      </c>
      <c r="V54" s="36">
        <v>21291</v>
      </c>
      <c r="W54" s="36">
        <v>20090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3982</v>
      </c>
      <c r="D58" s="52">
        <v>7149</v>
      </c>
      <c r="E58" s="52">
        <v>7657</v>
      </c>
      <c r="F58" s="52">
        <v>5494</v>
      </c>
      <c r="G58" s="52">
        <v>4495</v>
      </c>
      <c r="H58" s="52">
        <v>8328</v>
      </c>
      <c r="I58" s="52">
        <v>12895</v>
      </c>
      <c r="J58" s="52">
        <v>13498</v>
      </c>
      <c r="K58" s="52">
        <v>7407</v>
      </c>
      <c r="L58" s="52">
        <v>4599</v>
      </c>
      <c r="M58" s="52">
        <v>3890</v>
      </c>
      <c r="N58" s="52">
        <v>4905</v>
      </c>
      <c r="O58" s="52">
        <v>5574</v>
      </c>
      <c r="P58" s="52">
        <v>8877</v>
      </c>
      <c r="Q58" s="52">
        <v>7469</v>
      </c>
      <c r="R58" s="52">
        <v>7134</v>
      </c>
      <c r="S58" s="52">
        <v>9016</v>
      </c>
      <c r="T58" s="52">
        <v>8439</v>
      </c>
      <c r="U58" s="52">
        <v>11232</v>
      </c>
      <c r="V58" s="52">
        <v>10984</v>
      </c>
      <c r="W58" s="52">
        <v>7777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</v>
      </c>
      <c r="D60" s="52">
        <v>23</v>
      </c>
      <c r="E60" s="52">
        <v>23</v>
      </c>
      <c r="F60" s="52">
        <v>33</v>
      </c>
      <c r="G60" s="52">
        <v>41</v>
      </c>
      <c r="H60" s="52">
        <v>42</v>
      </c>
      <c r="I60" s="52">
        <v>166</v>
      </c>
      <c r="J60" s="52">
        <v>116</v>
      </c>
      <c r="K60" s="52">
        <v>73</v>
      </c>
      <c r="L60" s="52">
        <v>46</v>
      </c>
      <c r="M60" s="52">
        <v>11</v>
      </c>
      <c r="N60" s="52">
        <v>57</v>
      </c>
      <c r="O60" s="52">
        <v>99</v>
      </c>
      <c r="P60" s="52">
        <v>203</v>
      </c>
      <c r="Q60" s="52">
        <v>103</v>
      </c>
      <c r="R60" s="52">
        <v>94</v>
      </c>
      <c r="S60" s="52">
        <v>115</v>
      </c>
      <c r="T60" s="52">
        <v>114</v>
      </c>
      <c r="U60" s="52">
        <v>146</v>
      </c>
      <c r="V60" s="52">
        <v>254</v>
      </c>
      <c r="W60" s="52">
        <v>138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3392</v>
      </c>
      <c r="D62" s="52">
        <v>6392</v>
      </c>
      <c r="E62" s="52">
        <v>6858</v>
      </c>
      <c r="F62" s="52">
        <v>4854</v>
      </c>
      <c r="G62" s="52">
        <v>3958</v>
      </c>
      <c r="H62" s="52">
        <v>7411</v>
      </c>
      <c r="I62" s="52">
        <v>12104</v>
      </c>
      <c r="J62" s="52">
        <v>12881</v>
      </c>
      <c r="K62" s="52">
        <v>6834</v>
      </c>
      <c r="L62" s="52">
        <v>4115</v>
      </c>
      <c r="M62" s="52">
        <v>3256</v>
      </c>
      <c r="N62" s="52">
        <v>4460</v>
      </c>
      <c r="O62" s="52">
        <v>5075</v>
      </c>
      <c r="P62" s="52">
        <v>7809</v>
      </c>
      <c r="Q62" s="52">
        <v>6281</v>
      </c>
      <c r="R62" s="52">
        <v>6486</v>
      </c>
      <c r="S62" s="52">
        <v>8255</v>
      </c>
      <c r="T62" s="52">
        <v>8191</v>
      </c>
      <c r="U62" s="52">
        <v>9117</v>
      </c>
      <c r="V62" s="52">
        <v>9288</v>
      </c>
      <c r="W62" s="52">
        <v>6937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590</v>
      </c>
      <c r="D66" s="52">
        <v>757</v>
      </c>
      <c r="E66" s="52">
        <v>799</v>
      </c>
      <c r="F66" s="52">
        <v>640</v>
      </c>
      <c r="G66" s="52">
        <v>537</v>
      </c>
      <c r="H66" s="52">
        <v>917</v>
      </c>
      <c r="I66" s="52">
        <v>791</v>
      </c>
      <c r="J66" s="52">
        <v>617</v>
      </c>
      <c r="K66" s="52">
        <v>573</v>
      </c>
      <c r="L66" s="52">
        <v>484</v>
      </c>
      <c r="M66" s="52">
        <v>634</v>
      </c>
      <c r="N66" s="52">
        <v>445</v>
      </c>
      <c r="O66" s="52">
        <v>499</v>
      </c>
      <c r="P66" s="52">
        <v>1068</v>
      </c>
      <c r="Q66" s="52">
        <v>1188</v>
      </c>
      <c r="R66" s="52">
        <v>648</v>
      </c>
      <c r="S66" s="52">
        <v>761</v>
      </c>
      <c r="T66" s="52">
        <v>248</v>
      </c>
      <c r="U66" s="52">
        <v>2115</v>
      </c>
      <c r="V66" s="52">
        <v>1696</v>
      </c>
      <c r="W66" s="52">
        <v>840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1636</v>
      </c>
      <c r="D69" s="52">
        <v>2429</v>
      </c>
      <c r="E69" s="52">
        <v>3620</v>
      </c>
      <c r="F69" s="52">
        <v>2364</v>
      </c>
      <c r="G69" s="52">
        <v>2044</v>
      </c>
      <c r="H69" s="52">
        <v>3957</v>
      </c>
      <c r="I69" s="52">
        <v>7478</v>
      </c>
      <c r="J69" s="52">
        <v>8561</v>
      </c>
      <c r="K69" s="52">
        <v>3943</v>
      </c>
      <c r="L69" s="52">
        <v>2998</v>
      </c>
      <c r="M69" s="52">
        <v>2226</v>
      </c>
      <c r="N69" s="52">
        <v>2925</v>
      </c>
      <c r="O69" s="52">
        <v>2672</v>
      </c>
      <c r="P69" s="52">
        <v>3192</v>
      </c>
      <c r="Q69" s="52">
        <v>2489</v>
      </c>
      <c r="R69" s="52">
        <v>2874</v>
      </c>
      <c r="S69" s="52">
        <v>4291</v>
      </c>
      <c r="T69" s="52">
        <v>5039</v>
      </c>
      <c r="U69" s="52">
        <v>4973</v>
      </c>
      <c r="V69" s="52">
        <v>4852</v>
      </c>
      <c r="W69" s="52">
        <v>3167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144</v>
      </c>
      <c r="D70" s="52">
        <v>0</v>
      </c>
      <c r="E70" s="52">
        <v>415</v>
      </c>
      <c r="F70" s="52">
        <v>304</v>
      </c>
      <c r="G70" s="52">
        <v>248</v>
      </c>
      <c r="H70" s="52">
        <v>423</v>
      </c>
      <c r="I70" s="52">
        <v>586</v>
      </c>
      <c r="J70" s="52">
        <v>752</v>
      </c>
      <c r="K70" s="52">
        <v>575</v>
      </c>
      <c r="L70" s="52">
        <v>251</v>
      </c>
      <c r="M70" s="52">
        <v>204</v>
      </c>
      <c r="N70" s="52">
        <v>162</v>
      </c>
      <c r="O70" s="52">
        <v>467</v>
      </c>
      <c r="P70" s="52">
        <v>1854</v>
      </c>
      <c r="Q70" s="52">
        <v>1638</v>
      </c>
      <c r="R70" s="52">
        <v>1105</v>
      </c>
      <c r="S70" s="52">
        <v>667</v>
      </c>
      <c r="T70" s="52">
        <v>450</v>
      </c>
      <c r="U70" s="52">
        <v>371</v>
      </c>
      <c r="V70" s="52">
        <v>34</v>
      </c>
      <c r="W70" s="52">
        <v>20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2202</v>
      </c>
      <c r="D71" s="36">
        <v>4720</v>
      </c>
      <c r="E71" s="36">
        <v>3622</v>
      </c>
      <c r="F71" s="36">
        <v>2826</v>
      </c>
      <c r="G71" s="36">
        <v>2203</v>
      </c>
      <c r="H71" s="36">
        <v>3948</v>
      </c>
      <c r="I71" s="36">
        <v>4831</v>
      </c>
      <c r="J71" s="36">
        <v>4185</v>
      </c>
      <c r="K71" s="36">
        <v>2889</v>
      </c>
      <c r="L71" s="36">
        <v>1350</v>
      </c>
      <c r="M71" s="36">
        <v>1460</v>
      </c>
      <c r="N71" s="36">
        <v>1818</v>
      </c>
      <c r="O71" s="36">
        <v>2435</v>
      </c>
      <c r="P71" s="36">
        <v>3831</v>
      </c>
      <c r="Q71" s="36">
        <v>3342</v>
      </c>
      <c r="R71" s="36">
        <v>3155</v>
      </c>
      <c r="S71" s="36">
        <v>4058</v>
      </c>
      <c r="T71" s="36">
        <v>2950</v>
      </c>
      <c r="U71" s="36">
        <v>5888</v>
      </c>
      <c r="V71" s="36">
        <v>6098</v>
      </c>
      <c r="W71" s="36">
        <v>4590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6796</v>
      </c>
      <c r="D75" s="52">
        <v>12216</v>
      </c>
      <c r="E75" s="52">
        <v>12782</v>
      </c>
      <c r="F75" s="52">
        <v>9203</v>
      </c>
      <c r="G75" s="52">
        <v>9157</v>
      </c>
      <c r="H75" s="52">
        <v>13613</v>
      </c>
      <c r="I75" s="52">
        <v>22384</v>
      </c>
      <c r="J75" s="52">
        <v>19306</v>
      </c>
      <c r="K75" s="52">
        <v>18633</v>
      </c>
      <c r="L75" s="52">
        <v>12011</v>
      </c>
      <c r="M75" s="52">
        <v>11285</v>
      </c>
      <c r="N75" s="52">
        <v>16119</v>
      </c>
      <c r="O75" s="52">
        <v>16736</v>
      </c>
      <c r="P75" s="52">
        <v>8106</v>
      </c>
      <c r="Q75" s="52">
        <v>10141</v>
      </c>
      <c r="R75" s="52">
        <v>11001</v>
      </c>
      <c r="S75" s="52">
        <v>12607</v>
      </c>
      <c r="T75" s="52">
        <v>14917</v>
      </c>
      <c r="U75" s="52">
        <v>13637</v>
      </c>
      <c r="V75" s="52">
        <v>17409</v>
      </c>
      <c r="W75" s="52">
        <v>16301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12</v>
      </c>
      <c r="D77" s="52">
        <v>18</v>
      </c>
      <c r="E77" s="52">
        <v>17</v>
      </c>
      <c r="F77" s="52">
        <v>56</v>
      </c>
      <c r="G77" s="52">
        <v>95</v>
      </c>
      <c r="H77" s="52">
        <v>34</v>
      </c>
      <c r="I77" s="52">
        <v>89</v>
      </c>
      <c r="J77" s="52">
        <v>102</v>
      </c>
      <c r="K77" s="52">
        <v>118</v>
      </c>
      <c r="L77" s="52">
        <v>120</v>
      </c>
      <c r="M77" s="52">
        <v>106</v>
      </c>
      <c r="N77" s="52">
        <v>128</v>
      </c>
      <c r="O77" s="52">
        <v>159</v>
      </c>
      <c r="P77" s="52">
        <v>210</v>
      </c>
      <c r="Q77" s="52">
        <v>269</v>
      </c>
      <c r="R77" s="52">
        <v>281</v>
      </c>
      <c r="S77" s="52">
        <v>243</v>
      </c>
      <c r="T77" s="52">
        <v>202</v>
      </c>
      <c r="U77" s="52">
        <v>259</v>
      </c>
      <c r="V77" s="52">
        <v>368</v>
      </c>
      <c r="W77" s="52">
        <v>376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6916</v>
      </c>
      <c r="D79" s="52">
        <f t="shared" si="0"/>
        <v>12053</v>
      </c>
      <c r="E79" s="52">
        <f t="shared" si="0"/>
        <v>12602</v>
      </c>
      <c r="F79" s="52">
        <f t="shared" si="0"/>
        <v>9344</v>
      </c>
      <c r="G79" s="52">
        <f t="shared" si="0"/>
        <v>9405</v>
      </c>
      <c r="H79" s="52">
        <f t="shared" si="0"/>
        <v>13665</v>
      </c>
      <c r="I79" s="52">
        <f t="shared" si="0"/>
        <v>21687</v>
      </c>
      <c r="J79" s="52">
        <f t="shared" si="0"/>
        <v>19503</v>
      </c>
      <c r="K79" s="52">
        <f t="shared" si="0"/>
        <v>18827</v>
      </c>
      <c r="L79" s="52">
        <f t="shared" si="0"/>
        <v>12493</v>
      </c>
      <c r="M79" s="52">
        <f t="shared" si="0"/>
        <v>11158</v>
      </c>
      <c r="N79" s="52">
        <f t="shared" si="0"/>
        <v>16298</v>
      </c>
      <c r="O79" s="52">
        <f t="shared" si="0"/>
        <v>16953</v>
      </c>
      <c r="P79" s="52">
        <f t="shared" si="0"/>
        <v>8963</v>
      </c>
      <c r="Q79" s="52">
        <f t="shared" si="0"/>
        <v>10233</v>
      </c>
      <c r="R79" s="52">
        <f t="shared" ref="R79:V79" si="1">R45-R62</f>
        <v>11624</v>
      </c>
      <c r="S79" s="52">
        <f t="shared" si="1"/>
        <v>13322</v>
      </c>
      <c r="T79" s="52">
        <f t="shared" si="1"/>
        <v>16282</v>
      </c>
      <c r="U79" s="52">
        <f t="shared" si="1"/>
        <v>12985</v>
      </c>
      <c r="V79" s="52">
        <f t="shared" si="1"/>
        <v>16494</v>
      </c>
      <c r="W79" s="52">
        <f t="shared" ref="W79" si="2">W45-W62</f>
        <v>16380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1007</v>
      </c>
      <c r="D83" s="52">
        <f t="shared" si="12"/>
        <v>1294</v>
      </c>
      <c r="E83" s="52">
        <f t="shared" si="12"/>
        <v>1333</v>
      </c>
      <c r="F83" s="52">
        <f t="shared" si="12"/>
        <v>1073</v>
      </c>
      <c r="G83" s="52">
        <f t="shared" si="12"/>
        <v>1093</v>
      </c>
      <c r="H83" s="52">
        <f t="shared" si="12"/>
        <v>1500</v>
      </c>
      <c r="I83" s="52">
        <f t="shared" si="12"/>
        <v>1373</v>
      </c>
      <c r="J83" s="52">
        <f t="shared" si="12"/>
        <v>884</v>
      </c>
      <c r="K83" s="52">
        <f t="shared" si="12"/>
        <v>1441</v>
      </c>
      <c r="L83" s="52">
        <f t="shared" si="12"/>
        <v>1262</v>
      </c>
      <c r="M83" s="52">
        <f t="shared" si="12"/>
        <v>1838</v>
      </c>
      <c r="N83" s="52">
        <f t="shared" si="12"/>
        <v>1462</v>
      </c>
      <c r="O83" s="52">
        <f t="shared" si="12"/>
        <v>1498</v>
      </c>
      <c r="P83" s="52">
        <f t="shared" si="12"/>
        <v>975</v>
      </c>
      <c r="Q83" s="52">
        <f t="shared" si="12"/>
        <v>1612</v>
      </c>
      <c r="R83" s="52">
        <f t="shared" ref="R83:V83" si="13">R49-R66</f>
        <v>999</v>
      </c>
      <c r="S83" s="52">
        <f t="shared" si="13"/>
        <v>1064</v>
      </c>
      <c r="T83" s="52">
        <f t="shared" si="13"/>
        <v>437</v>
      </c>
      <c r="U83" s="52">
        <f t="shared" si="13"/>
        <v>2568</v>
      </c>
      <c r="V83" s="52">
        <f t="shared" si="13"/>
        <v>2689</v>
      </c>
      <c r="W83" s="52">
        <f t="shared" ref="W83" si="14">W49-W66</f>
        <v>1759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15543</v>
      </c>
      <c r="D86" s="52">
        <v>17042</v>
      </c>
      <c r="E86" s="52">
        <v>19058</v>
      </c>
      <c r="F86" s="52">
        <v>17417</v>
      </c>
      <c r="G86" s="52">
        <v>18239</v>
      </c>
      <c r="H86" s="52">
        <v>23706</v>
      </c>
      <c r="I86" s="52">
        <v>21473</v>
      </c>
      <c r="J86" s="52">
        <v>20821</v>
      </c>
      <c r="K86" s="52">
        <v>21276</v>
      </c>
      <c r="L86" s="52">
        <v>22121</v>
      </c>
      <c r="M86" s="52">
        <v>20469</v>
      </c>
      <c r="N86" s="52">
        <v>24948</v>
      </c>
      <c r="O86" s="52">
        <v>24372</v>
      </c>
      <c r="P86" s="52">
        <v>18742</v>
      </c>
      <c r="Q86" s="52">
        <v>19445</v>
      </c>
      <c r="R86" s="52">
        <v>19961</v>
      </c>
      <c r="S86" s="52">
        <v>20372</v>
      </c>
      <c r="T86" s="52">
        <v>23185</v>
      </c>
      <c r="U86" s="52">
        <v>19274</v>
      </c>
      <c r="V86" s="52">
        <v>23875</v>
      </c>
      <c r="W86" s="52">
        <v>20770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246</v>
      </c>
      <c r="D87" s="52">
        <v>0</v>
      </c>
      <c r="E87" s="52">
        <v>693</v>
      </c>
      <c r="F87" s="52">
        <v>566</v>
      </c>
      <c r="G87" s="52">
        <v>695</v>
      </c>
      <c r="H87" s="52">
        <v>874</v>
      </c>
      <c r="I87" s="52">
        <v>1033</v>
      </c>
      <c r="J87" s="52">
        <v>1193</v>
      </c>
      <c r="K87" s="52">
        <v>1969</v>
      </c>
      <c r="L87" s="52">
        <v>1124</v>
      </c>
      <c r="M87" s="52">
        <v>1043</v>
      </c>
      <c r="N87" s="52">
        <v>745</v>
      </c>
      <c r="O87" s="52">
        <v>2107</v>
      </c>
      <c r="P87" s="52">
        <v>4721</v>
      </c>
      <c r="Q87" s="52">
        <v>5921</v>
      </c>
      <c r="R87" s="52">
        <v>3886</v>
      </c>
      <c r="S87" s="52">
        <v>1709</v>
      </c>
      <c r="T87" s="52">
        <v>1199</v>
      </c>
      <c r="U87" s="52">
        <v>754</v>
      </c>
      <c r="V87" s="52">
        <v>80</v>
      </c>
      <c r="W87" s="52">
        <v>60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3758</v>
      </c>
      <c r="D88" s="36">
        <v>8066</v>
      </c>
      <c r="E88" s="36">
        <v>6046</v>
      </c>
      <c r="F88" s="36">
        <v>5262</v>
      </c>
      <c r="G88" s="36">
        <v>6160</v>
      </c>
      <c r="H88" s="36">
        <v>8147</v>
      </c>
      <c r="I88" s="36">
        <v>8513</v>
      </c>
      <c r="J88" s="36">
        <v>6647</v>
      </c>
      <c r="K88" s="36">
        <v>9902</v>
      </c>
      <c r="L88" s="36">
        <v>6058</v>
      </c>
      <c r="M88" s="36">
        <v>7466</v>
      </c>
      <c r="N88" s="36">
        <v>8364</v>
      </c>
      <c r="O88" s="36">
        <v>10994</v>
      </c>
      <c r="P88" s="36">
        <v>9752</v>
      </c>
      <c r="Q88" s="36">
        <v>12086</v>
      </c>
      <c r="R88" s="36">
        <v>11097</v>
      </c>
      <c r="S88" s="36">
        <v>10396</v>
      </c>
      <c r="T88" s="36">
        <v>7845</v>
      </c>
      <c r="U88" s="36">
        <v>11976</v>
      </c>
      <c r="V88" s="36">
        <v>15193</v>
      </c>
      <c r="W88" s="36">
        <v>15500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3861</v>
      </c>
      <c r="I94" s="52">
        <f>RES_hhdet_numvin!I83</f>
        <v>11644</v>
      </c>
      <c r="J94" s="52">
        <f>RES_hhdet_numvin!J83</f>
        <v>15208</v>
      </c>
      <c r="K94" s="52">
        <f>RES_hhdet_numvin!K83</f>
        <v>15054</v>
      </c>
      <c r="L94" s="52">
        <f>RES_hhdet_numvin!L83</f>
        <v>11214</v>
      </c>
      <c r="M94" s="52">
        <f>RES_hhdet_numvin!M83</f>
        <v>11471</v>
      </c>
      <c r="N94" s="52">
        <f>RES_hhdet_numvin!N83</f>
        <v>17281</v>
      </c>
      <c r="O94" s="52">
        <f>RES_hhdet_numvin!O83</f>
        <v>19522</v>
      </c>
      <c r="P94" s="52">
        <f>RES_hhdet_numvin!P83</f>
        <v>15561</v>
      </c>
      <c r="Q94" s="52">
        <f>RES_hhdet_numvin!Q83</f>
        <v>16683</v>
      </c>
      <c r="R94" s="52">
        <f>RES_hhdet_numvin!R83</f>
        <v>17583</v>
      </c>
      <c r="S94" s="52">
        <f>RES_hhdet_numvin!S83</f>
        <v>21287</v>
      </c>
      <c r="T94" s="52">
        <f>RES_hhdet_numvin!T83</f>
        <v>23204</v>
      </c>
      <c r="U94" s="52">
        <f>RES_hhdet_numvin!U83</f>
        <v>24823</v>
      </c>
      <c r="V94" s="52">
        <f>RES_hhdet_numvin!V83</f>
        <v>28388</v>
      </c>
      <c r="W94" s="52">
        <f>RES_hhdet_numvin!W83</f>
        <v>24078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132</v>
      </c>
      <c r="Q97" s="138">
        <f>RES_hhdet_numvin!Q86</f>
        <v>221</v>
      </c>
      <c r="R97" s="138">
        <f>RES_hhdet_numvin!R86</f>
        <v>286</v>
      </c>
      <c r="S97" s="138">
        <f>RES_hhdet_numvin!S86</f>
        <v>316</v>
      </c>
      <c r="T97" s="138">
        <f>RES_hhdet_numvin!T86</f>
        <v>299</v>
      </c>
      <c r="U97" s="138">
        <f>RES_hhdet_numvin!U86</f>
        <v>399</v>
      </c>
      <c r="V97" s="138">
        <f>RES_hhdet_numvin!V86</f>
        <v>622</v>
      </c>
      <c r="W97" s="138">
        <f>RES_hhdet_numvin!W86</f>
        <v>514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2656</v>
      </c>
      <c r="I99" s="138">
        <f>RES_hhdet_numvin!I88</f>
        <v>10114</v>
      </c>
      <c r="J99" s="138">
        <f>RES_hhdet_numvin!J88</f>
        <v>14046</v>
      </c>
      <c r="K99" s="138">
        <f>RES_hhdet_numvin!K88</f>
        <v>13484</v>
      </c>
      <c r="L99" s="138">
        <f>RES_hhdet_numvin!L88</f>
        <v>9911</v>
      </c>
      <c r="M99" s="138">
        <f>RES_hhdet_numvin!M88</f>
        <v>9676</v>
      </c>
      <c r="N99" s="138">
        <f>RES_hhdet_numvin!N88</f>
        <v>16168</v>
      </c>
      <c r="O99" s="138">
        <f>RES_hhdet_numvin!O88</f>
        <v>18677</v>
      </c>
      <c r="P99" s="138">
        <f>RES_hhdet_numvin!P88</f>
        <v>15082</v>
      </c>
      <c r="Q99" s="138">
        <f>RES_hhdet_numvin!Q88</f>
        <v>15551</v>
      </c>
      <c r="R99" s="138">
        <f>RES_hhdet_numvin!R88</f>
        <v>17513</v>
      </c>
      <c r="S99" s="138">
        <f>RES_hhdet_numvin!S88</f>
        <v>21195</v>
      </c>
      <c r="T99" s="138">
        <f>RES_hhdet_numvin!T88</f>
        <v>24282</v>
      </c>
      <c r="U99" s="138">
        <f>RES_hhdet_numvin!U88</f>
        <v>22041</v>
      </c>
      <c r="V99" s="138">
        <f>RES_hhdet_numvin!V88</f>
        <v>25775</v>
      </c>
      <c r="W99" s="138">
        <f>RES_hhdet_numvin!W88</f>
        <v>23317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674</v>
      </c>
      <c r="Q107" s="138">
        <f>RES_hhdet_numvin!Q96</f>
        <v>1618</v>
      </c>
      <c r="R107" s="138">
        <f>RES_hhdet_numvin!R96</f>
        <v>1245</v>
      </c>
      <c r="S107" s="138">
        <f>RES_hhdet_numvin!S96</f>
        <v>1596</v>
      </c>
      <c r="T107" s="138">
        <f>RES_hhdet_numvin!T96</f>
        <v>651</v>
      </c>
      <c r="U107" s="138">
        <f>RES_hhdet_numvin!U96</f>
        <v>4612</v>
      </c>
      <c r="V107" s="138">
        <f>RES_hhdet_numvin!V96</f>
        <v>4379</v>
      </c>
      <c r="W107" s="138">
        <f>RES_hhdet_numvin!W96</f>
        <v>2599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6989</v>
      </c>
      <c r="Q112" s="138">
        <f>RES_hhdet_numvin!Q101</f>
        <v>11906</v>
      </c>
      <c r="R112" s="138">
        <f>RES_hhdet_numvin!R101</f>
        <v>16068</v>
      </c>
      <c r="S112" s="138">
        <f>RES_hhdet_numvin!S101</f>
        <v>20316</v>
      </c>
      <c r="T112" s="138">
        <f>RES_hhdet_numvin!T101</f>
        <v>25660</v>
      </c>
      <c r="U112" s="138">
        <f>RES_hhdet_numvin!U101</f>
        <v>23307</v>
      </c>
      <c r="V112" s="138">
        <f>RES_hhdet_numvin!V101</f>
        <v>28570</v>
      </c>
      <c r="W112" s="138">
        <f>RES_hhdet_numvin!W101</f>
        <v>23937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2058</v>
      </c>
      <c r="Q113" s="138">
        <f>RES_hhdet_numvin!Q102</f>
        <v>4155</v>
      </c>
      <c r="R113" s="138">
        <f>RES_hhdet_numvin!R102</f>
        <v>3591</v>
      </c>
      <c r="S113" s="138">
        <f>RES_hhdet_numvin!S102</f>
        <v>1974</v>
      </c>
      <c r="T113" s="138">
        <f>RES_hhdet_numvin!T102</f>
        <v>1431</v>
      </c>
      <c r="U113" s="138">
        <f>RES_hhdet_numvin!U102</f>
        <v>995</v>
      </c>
      <c r="V113" s="138">
        <f>RES_hhdet_numvin!V102</f>
        <v>110</v>
      </c>
      <c r="W113" s="138">
        <f>RES_hhdet_numvin!W102</f>
        <v>80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4464</v>
      </c>
      <c r="Q114" s="39">
        <f>RES_hhdet_numvin!Q103</f>
        <v>8916</v>
      </c>
      <c r="R114" s="39">
        <f>RES_hhdet_numvin!R103</f>
        <v>10764</v>
      </c>
      <c r="S114" s="39">
        <f>RES_hhdet_numvin!S103</f>
        <v>12629</v>
      </c>
      <c r="T114" s="39">
        <f>RES_hhdet_numvin!T103</f>
        <v>10177</v>
      </c>
      <c r="U114" s="39">
        <f>RES_hhdet_numvin!U103</f>
        <v>17486</v>
      </c>
      <c r="V114" s="39">
        <f>RES_hhdet_numvin!V103</f>
        <v>21189</v>
      </c>
      <c r="W114" s="39">
        <f>RES_hhdet_numvin!W103</f>
        <v>20090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340.8686923119551</v>
      </c>
      <c r="C118" s="117">
        <f t="shared" si="18"/>
        <v>334.98579248178311</v>
      </c>
      <c r="D118" s="117">
        <f t="shared" si="18"/>
        <v>316.10953170127004</v>
      </c>
      <c r="E118" s="117">
        <f t="shared" si="18"/>
        <v>352.24184447851991</v>
      </c>
      <c r="F118" s="117">
        <f t="shared" si="18"/>
        <v>344.61667337052035</v>
      </c>
      <c r="G118" s="117">
        <f t="shared" si="18"/>
        <v>301.97101748660594</v>
      </c>
      <c r="H118" s="117">
        <f t="shared" si="18"/>
        <v>296.66319697215965</v>
      </c>
      <c r="I118" s="117">
        <f t="shared" si="18"/>
        <v>386.53012091289554</v>
      </c>
      <c r="J118" s="117">
        <f t="shared" si="18"/>
        <v>396.36860246341377</v>
      </c>
      <c r="K118" s="117">
        <f t="shared" si="18"/>
        <v>419.27554050239848</v>
      </c>
      <c r="L118" s="117">
        <f t="shared" si="18"/>
        <v>431.92956409254737</v>
      </c>
      <c r="M118" s="117">
        <f t="shared" si="18"/>
        <v>372.43808879879526</v>
      </c>
      <c r="N118" s="117">
        <f t="shared" si="18"/>
        <v>397.24010452796875</v>
      </c>
      <c r="O118" s="117">
        <f t="shared" si="18"/>
        <v>381.58211388781888</v>
      </c>
      <c r="P118" s="117">
        <f t="shared" si="18"/>
        <v>379.54051555963241</v>
      </c>
      <c r="Q118" s="117">
        <f t="shared" si="18"/>
        <v>370.38414822847426</v>
      </c>
      <c r="R118" s="117">
        <f t="shared" ref="R118:V118" si="19">R119+R122+R124+R137</f>
        <v>394.26205070008785</v>
      </c>
      <c r="S118" s="117">
        <f t="shared" si="19"/>
        <v>401.02876416757186</v>
      </c>
      <c r="T118" s="117">
        <f t="shared" si="19"/>
        <v>403.9841654201428</v>
      </c>
      <c r="U118" s="117">
        <f t="shared" si="19"/>
        <v>389.47785138354345</v>
      </c>
      <c r="V118" s="117">
        <f t="shared" si="19"/>
        <v>406.97444276835665</v>
      </c>
      <c r="W118" s="117">
        <f t="shared" ref="W118" si="20">W119+W122+W124+W137</f>
        <v>399.10808219371233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289.93751858046704</v>
      </c>
      <c r="C119" s="122">
        <f t="shared" si="21"/>
        <v>284.0860470537009</v>
      </c>
      <c r="D119" s="122">
        <f t="shared" si="21"/>
        <v>268.09100743876434</v>
      </c>
      <c r="E119" s="122">
        <f t="shared" si="21"/>
        <v>300.23785114362909</v>
      </c>
      <c r="F119" s="122">
        <f t="shared" si="21"/>
        <v>292.65458557582775</v>
      </c>
      <c r="G119" s="122">
        <f t="shared" si="21"/>
        <v>255.5058130767413</v>
      </c>
      <c r="H119" s="122">
        <f t="shared" si="21"/>
        <v>248.73349170862821</v>
      </c>
      <c r="I119" s="122">
        <f t="shared" si="21"/>
        <v>335.10067095935801</v>
      </c>
      <c r="J119" s="122">
        <f t="shared" si="21"/>
        <v>343.48418111830432</v>
      </c>
      <c r="K119" s="122">
        <f t="shared" si="21"/>
        <v>368.43015188691908</v>
      </c>
      <c r="L119" s="122">
        <f t="shared" si="21"/>
        <v>378.02455981419752</v>
      </c>
      <c r="M119" s="122">
        <f t="shared" si="21"/>
        <v>325.48315529069117</v>
      </c>
      <c r="N119" s="122">
        <f t="shared" si="21"/>
        <v>347.56942645664299</v>
      </c>
      <c r="O119" s="122">
        <f t="shared" si="21"/>
        <v>333.67461941727788</v>
      </c>
      <c r="P119" s="122">
        <f t="shared" si="21"/>
        <v>331.73736727540404</v>
      </c>
      <c r="Q119" s="122">
        <f t="shared" si="21"/>
        <v>322.78608745427522</v>
      </c>
      <c r="R119" s="122">
        <f t="shared" ref="R119:V119" si="22">SUM(R120:R121)</f>
        <v>342.73555077201854</v>
      </c>
      <c r="S119" s="122">
        <f t="shared" si="22"/>
        <v>348.68157262776981</v>
      </c>
      <c r="T119" s="122">
        <f t="shared" si="22"/>
        <v>351.99896355537248</v>
      </c>
      <c r="U119" s="122">
        <f t="shared" si="22"/>
        <v>337.96836814259234</v>
      </c>
      <c r="V119" s="122">
        <f t="shared" si="22"/>
        <v>354.16979795342957</v>
      </c>
      <c r="W119" s="122">
        <f t="shared" ref="W119" si="23">SUM(W120:W121)</f>
        <v>346.51009730279389</v>
      </c>
      <c r="DA119" s="130" t="s">
        <v>1646</v>
      </c>
    </row>
    <row r="120" spans="1:105" ht="12" customHeight="1" x14ac:dyDescent="0.25">
      <c r="A120" s="97" t="s">
        <v>204</v>
      </c>
      <c r="B120" s="98">
        <v>288.75761630841271</v>
      </c>
      <c r="C120" s="98">
        <v>282.93795010450947</v>
      </c>
      <c r="D120" s="98">
        <v>267.00262032977719</v>
      </c>
      <c r="E120" s="98">
        <v>299.01087481967835</v>
      </c>
      <c r="F120" s="98">
        <v>291.45140629257213</v>
      </c>
      <c r="G120" s="98">
        <v>254.45644944789439</v>
      </c>
      <c r="H120" s="98">
        <v>247.69403481623291</v>
      </c>
      <c r="I120" s="98">
        <v>333.66960125513293</v>
      </c>
      <c r="J120" s="98">
        <v>341.99233551830969</v>
      </c>
      <c r="K120" s="98">
        <v>366.81395852434741</v>
      </c>
      <c r="L120" s="98">
        <v>376.32347855163829</v>
      </c>
      <c r="M120" s="98">
        <v>323.99737747205495</v>
      </c>
      <c r="N120" s="98">
        <v>345.94672303429809</v>
      </c>
      <c r="O120" s="98">
        <v>332.08516289290156</v>
      </c>
      <c r="P120" s="98">
        <v>330.15342982707551</v>
      </c>
      <c r="Q120" s="98">
        <v>321.23778542084665</v>
      </c>
      <c r="R120" s="98">
        <v>341.08562147702298</v>
      </c>
      <c r="S120" s="98">
        <v>346.98694946020817</v>
      </c>
      <c r="T120" s="98">
        <v>350.2674787427149</v>
      </c>
      <c r="U120" s="98">
        <v>336.28242571892633</v>
      </c>
      <c r="V120" s="98">
        <v>352.37263781408228</v>
      </c>
      <c r="W120" s="98">
        <v>344.72920129932152</v>
      </c>
      <c r="DA120" s="63" t="s">
        <v>1647</v>
      </c>
    </row>
    <row r="121" spans="1:105" ht="12" customHeight="1" x14ac:dyDescent="0.25">
      <c r="A121" s="97" t="s">
        <v>53</v>
      </c>
      <c r="B121" s="98">
        <v>1.1799022720543264</v>
      </c>
      <c r="C121" s="98">
        <v>1.1480969491914081</v>
      </c>
      <c r="D121" s="98">
        <v>1.0883871089871429</v>
      </c>
      <c r="E121" s="98">
        <v>1.2269763239507447</v>
      </c>
      <c r="F121" s="98">
        <v>1.20317928325565</v>
      </c>
      <c r="G121" s="98">
        <v>1.049363628846905</v>
      </c>
      <c r="H121" s="98">
        <v>1.039456892395286</v>
      </c>
      <c r="I121" s="98">
        <v>1.4310697042250875</v>
      </c>
      <c r="J121" s="98">
        <v>1.4918455999946518</v>
      </c>
      <c r="K121" s="98">
        <v>1.616193362571658</v>
      </c>
      <c r="L121" s="98">
        <v>1.7010812625592076</v>
      </c>
      <c r="M121" s="98">
        <v>1.4857778186362363</v>
      </c>
      <c r="N121" s="98">
        <v>1.6227034223449022</v>
      </c>
      <c r="O121" s="98">
        <v>1.5894565243762946</v>
      </c>
      <c r="P121" s="98">
        <v>1.5839374483285225</v>
      </c>
      <c r="Q121" s="98">
        <v>1.5483020334285891</v>
      </c>
      <c r="R121" s="98">
        <v>1.6499292949955533</v>
      </c>
      <c r="S121" s="98">
        <v>1.6946231675616579</v>
      </c>
      <c r="T121" s="98">
        <v>1.7314848126575819</v>
      </c>
      <c r="U121" s="98">
        <v>1.6859424236660081</v>
      </c>
      <c r="V121" s="98">
        <v>1.7971601393472645</v>
      </c>
      <c r="W121" s="98">
        <v>1.7808960034723864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2.9360604627294996E-4</v>
      </c>
      <c r="C122" s="122">
        <f t="shared" si="24"/>
        <v>3.7038589605280963E-4</v>
      </c>
      <c r="D122" s="122">
        <f t="shared" si="24"/>
        <v>5.1292436486942048E-4</v>
      </c>
      <c r="E122" s="122">
        <f t="shared" si="24"/>
        <v>6.3633971858264627E-4</v>
      </c>
      <c r="F122" s="122">
        <f t="shared" si="24"/>
        <v>9.8149661725094751E-4</v>
      </c>
      <c r="G122" s="122">
        <f t="shared" si="24"/>
        <v>1.5041129142377427E-3</v>
      </c>
      <c r="H122" s="122">
        <f t="shared" si="24"/>
        <v>1.8979472197288964E-3</v>
      </c>
      <c r="I122" s="122">
        <f t="shared" si="24"/>
        <v>2.6754477056747557E-3</v>
      </c>
      <c r="J122" s="122">
        <f t="shared" si="24"/>
        <v>3.4375873410659261E-3</v>
      </c>
      <c r="K122" s="122">
        <f t="shared" si="24"/>
        <v>3.94930166053811E-3</v>
      </c>
      <c r="L122" s="122">
        <f t="shared" si="24"/>
        <v>8.5165800625117988E-3</v>
      </c>
      <c r="M122" s="122">
        <f t="shared" si="24"/>
        <v>5.9205702553183021E-3</v>
      </c>
      <c r="N122" s="122">
        <f t="shared" si="24"/>
        <v>5.0383994192132568E-3</v>
      </c>
      <c r="O122" s="122">
        <f t="shared" si="24"/>
        <v>5.1646736215017457E-3</v>
      </c>
      <c r="P122" s="122">
        <f t="shared" si="24"/>
        <v>6.5838552821062381E-3</v>
      </c>
      <c r="Q122" s="122">
        <f t="shared" si="24"/>
        <v>6.3243305744209565E-3</v>
      </c>
      <c r="R122" s="122">
        <f t="shared" si="24"/>
        <v>7.4384192066470328E-3</v>
      </c>
      <c r="S122" s="122">
        <f t="shared" si="24"/>
        <v>8.0638896859629387E-3</v>
      </c>
      <c r="T122" s="122">
        <f t="shared" si="24"/>
        <v>1.1616242209847584E-2</v>
      </c>
      <c r="U122" s="122">
        <f t="shared" si="24"/>
        <v>8.4527010190685471E-3</v>
      </c>
      <c r="V122" s="122">
        <f t="shared" si="24"/>
        <v>9.8547748615287721E-3</v>
      </c>
      <c r="W122" s="122">
        <f t="shared" si="24"/>
        <v>1.6186980436787429E-2</v>
      </c>
      <c r="DA122" s="130" t="s">
        <v>1649</v>
      </c>
    </row>
    <row r="123" spans="1:105" ht="12" customHeight="1" x14ac:dyDescent="0.25">
      <c r="A123" s="97" t="s">
        <v>53</v>
      </c>
      <c r="B123" s="98">
        <v>2.9360604627294996E-4</v>
      </c>
      <c r="C123" s="98">
        <v>3.7038589605280963E-4</v>
      </c>
      <c r="D123" s="98">
        <v>5.1292436486942048E-4</v>
      </c>
      <c r="E123" s="98">
        <v>6.3633971858264627E-4</v>
      </c>
      <c r="F123" s="98">
        <v>9.8149661725094751E-4</v>
      </c>
      <c r="G123" s="98">
        <v>1.5041129142377427E-3</v>
      </c>
      <c r="H123" s="98">
        <v>1.8979472197288964E-3</v>
      </c>
      <c r="I123" s="98">
        <v>2.6754477056747557E-3</v>
      </c>
      <c r="J123" s="98">
        <v>3.4375873410659261E-3</v>
      </c>
      <c r="K123" s="98">
        <v>3.94930166053811E-3</v>
      </c>
      <c r="L123" s="98">
        <v>8.5165800625117988E-3</v>
      </c>
      <c r="M123" s="98">
        <v>5.9205702553183021E-3</v>
      </c>
      <c r="N123" s="98">
        <v>5.0383994192132568E-3</v>
      </c>
      <c r="O123" s="98">
        <v>5.1646736215017457E-3</v>
      </c>
      <c r="P123" s="98">
        <v>6.5838552821062381E-3</v>
      </c>
      <c r="Q123" s="98">
        <v>6.3243305744209565E-3</v>
      </c>
      <c r="R123" s="98">
        <v>7.4384192066470328E-3</v>
      </c>
      <c r="S123" s="98">
        <v>8.0638896859629387E-3</v>
      </c>
      <c r="T123" s="98">
        <v>1.1616242209847584E-2</v>
      </c>
      <c r="U123" s="98">
        <v>8.4527010190685471E-3</v>
      </c>
      <c r="V123" s="98">
        <v>9.8547748615287721E-3</v>
      </c>
      <c r="W123" s="98">
        <v>1.6186980436787429E-2</v>
      </c>
      <c r="DA123" s="63" t="s">
        <v>1650</v>
      </c>
    </row>
    <row r="124" spans="1:105" ht="12" customHeight="1" x14ac:dyDescent="0.25">
      <c r="A124" s="121" t="s">
        <v>55</v>
      </c>
      <c r="B124" s="122">
        <v>33.57074109558387</v>
      </c>
      <c r="C124" s="122">
        <v>33.435520029700079</v>
      </c>
      <c r="D124" s="122">
        <v>32.921577669695779</v>
      </c>
      <c r="E124" s="122">
        <v>35.216731986639175</v>
      </c>
      <c r="F124" s="122">
        <v>35.015410477436497</v>
      </c>
      <c r="G124" s="122">
        <v>32.122692084414069</v>
      </c>
      <c r="H124" s="122">
        <v>32.447172402829899</v>
      </c>
      <c r="I124" s="122">
        <v>34.743299261590536</v>
      </c>
      <c r="J124" s="122">
        <v>35.118964331063573</v>
      </c>
      <c r="K124" s="122">
        <v>34.77888759477122</v>
      </c>
      <c r="L124" s="122">
        <v>35.219472416788655</v>
      </c>
      <c r="M124" s="122">
        <v>30.492689963528292</v>
      </c>
      <c r="N124" s="122">
        <v>32.511733190958324</v>
      </c>
      <c r="O124" s="122">
        <v>31.223723253956095</v>
      </c>
      <c r="P124" s="122">
        <v>30.906809281608236</v>
      </c>
      <c r="Q124" s="122">
        <v>30.201553611513631</v>
      </c>
      <c r="R124" s="122">
        <v>32.076897421711308</v>
      </c>
      <c r="S124" s="122">
        <v>32.552238980540068</v>
      </c>
      <c r="T124" s="122">
        <v>32.590301439463076</v>
      </c>
      <c r="U124" s="122">
        <v>31.721717671780326</v>
      </c>
      <c r="V124" s="122">
        <v>33.284533301927482</v>
      </c>
      <c r="W124" s="122">
        <v>32.818491100419308</v>
      </c>
      <c r="DA124" s="130" t="s">
        <v>1651</v>
      </c>
    </row>
    <row r="125" spans="1:105" ht="12" customHeight="1" x14ac:dyDescent="0.25">
      <c r="A125" s="97" t="s">
        <v>132</v>
      </c>
      <c r="B125" s="98">
        <v>31.34330909306464</v>
      </c>
      <c r="C125" s="98">
        <v>31.188737814158443</v>
      </c>
      <c r="D125" s="98">
        <v>30.760063804556758</v>
      </c>
      <c r="E125" s="98">
        <v>33.120304881646163</v>
      </c>
      <c r="F125" s="98">
        <v>33.055217712735235</v>
      </c>
      <c r="G125" s="98">
        <v>30.332232588862944</v>
      </c>
      <c r="H125" s="98">
        <v>30.689021635986013</v>
      </c>
      <c r="I125" s="98">
        <v>32.985871205313309</v>
      </c>
      <c r="J125" s="98">
        <v>33.368811600406673</v>
      </c>
      <c r="K125" s="98">
        <v>33.086524008031802</v>
      </c>
      <c r="L125" s="98">
        <v>33.465247922040703</v>
      </c>
      <c r="M125" s="98">
        <v>28.81205216394385</v>
      </c>
      <c r="N125" s="98">
        <v>30.763948600363062</v>
      </c>
      <c r="O125" s="98">
        <v>29.531264927868559</v>
      </c>
      <c r="P125" s="98">
        <v>29.359486959014045</v>
      </c>
      <c r="Q125" s="98">
        <v>28.566661889748712</v>
      </c>
      <c r="R125" s="98">
        <v>30.33166141205696</v>
      </c>
      <c r="S125" s="98">
        <v>30.856453616126871</v>
      </c>
      <c r="T125" s="98">
        <v>31.145504920225438</v>
      </c>
      <c r="U125" s="98">
        <v>29.909166905512517</v>
      </c>
      <c r="V125" s="98">
        <v>31.340259864335565</v>
      </c>
      <c r="W125" s="98">
        <v>30.66057609630268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2.2274320025192313</v>
      </c>
      <c r="C133" s="101">
        <v>2.2467822155416384</v>
      </c>
      <c r="D133" s="101">
        <v>2.1615138651390211</v>
      </c>
      <c r="E133" s="101">
        <v>2.0964271049930132</v>
      </c>
      <c r="F133" s="101">
        <v>1.9601927647012638</v>
      </c>
      <c r="G133" s="101">
        <v>1.7904594955511224</v>
      </c>
      <c r="H133" s="101">
        <v>1.7581507668438834</v>
      </c>
      <c r="I133" s="101">
        <v>1.757428056277226</v>
      </c>
      <c r="J133" s="101">
        <v>1.7501527306569036</v>
      </c>
      <c r="K133" s="101">
        <v>1.6923635867394193</v>
      </c>
      <c r="L133" s="101">
        <v>1.7542244947479519</v>
      </c>
      <c r="M133" s="101">
        <v>1.6806377995844406</v>
      </c>
      <c r="N133" s="101">
        <v>1.7477845905952627</v>
      </c>
      <c r="O133" s="101">
        <v>1.6924583260875352</v>
      </c>
      <c r="P133" s="101">
        <v>1.5473223225941906</v>
      </c>
      <c r="Q133" s="101">
        <v>1.6348917217649179</v>
      </c>
      <c r="R133" s="101">
        <v>1.7452360096543504</v>
      </c>
      <c r="S133" s="101">
        <v>1.6957853644131937</v>
      </c>
      <c r="T133" s="101">
        <v>1.4447965192376346</v>
      </c>
      <c r="U133" s="101">
        <v>1.8125507662678069</v>
      </c>
      <c r="V133" s="101">
        <v>1.9442734375919197</v>
      </c>
      <c r="W133" s="101">
        <v>2.1579150041166271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1663</v>
      </c>
    </row>
    <row r="137" spans="1:105" ht="12" customHeight="1" x14ac:dyDescent="0.25">
      <c r="A137" s="121" t="s">
        <v>54</v>
      </c>
      <c r="B137" s="122">
        <v>17.360139029857891</v>
      </c>
      <c r="C137" s="122">
        <v>17.463855012486086</v>
      </c>
      <c r="D137" s="122">
        <v>15.096433668445107</v>
      </c>
      <c r="E137" s="122">
        <v>16.786625008533047</v>
      </c>
      <c r="F137" s="122">
        <v>16.945695820638846</v>
      </c>
      <c r="G137" s="122">
        <v>14.341008212536341</v>
      </c>
      <c r="H137" s="122">
        <v>15.480634913481829</v>
      </c>
      <c r="I137" s="122">
        <v>16.683475244241308</v>
      </c>
      <c r="J137" s="122">
        <v>17.762019426704818</v>
      </c>
      <c r="K137" s="122">
        <v>16.062551719047654</v>
      </c>
      <c r="L137" s="122">
        <v>18.677015281498644</v>
      </c>
      <c r="M137" s="122">
        <v>16.456322974320457</v>
      </c>
      <c r="N137" s="122">
        <v>17.153906480948258</v>
      </c>
      <c r="O137" s="122">
        <v>16.678606542963401</v>
      </c>
      <c r="P137" s="122">
        <v>16.889755147338079</v>
      </c>
      <c r="Q137" s="122">
        <v>17.390182832110934</v>
      </c>
      <c r="R137" s="122">
        <v>19.442164087151372</v>
      </c>
      <c r="S137" s="122">
        <v>19.786888669576072</v>
      </c>
      <c r="T137" s="122">
        <v>19.383284183097398</v>
      </c>
      <c r="U137" s="122">
        <v>19.779312868151763</v>
      </c>
      <c r="V137" s="122">
        <v>19.510256738138054</v>
      </c>
      <c r="W137" s="122">
        <v>19.763306810062346</v>
      </c>
      <c r="DA137" s="130" t="s">
        <v>1664</v>
      </c>
    </row>
    <row r="138" spans="1:105" ht="12" customHeight="1" x14ac:dyDescent="0.25">
      <c r="A138" s="97" t="s">
        <v>207</v>
      </c>
      <c r="B138" s="98">
        <v>11.608274942460781</v>
      </c>
      <c r="C138" s="98">
        <v>11.75465343988763</v>
      </c>
      <c r="D138" s="98">
        <v>10.085811136517261</v>
      </c>
      <c r="E138" s="98">
        <v>11.806911442269573</v>
      </c>
      <c r="F138" s="98">
        <v>12.074975306816521</v>
      </c>
      <c r="G138" s="98">
        <v>9.9948949193906085</v>
      </c>
      <c r="H138" s="98">
        <v>10.787708810033886</v>
      </c>
      <c r="I138" s="98">
        <v>12.201879216251912</v>
      </c>
      <c r="J138" s="98">
        <v>13.002309459099482</v>
      </c>
      <c r="K138" s="98">
        <v>11.368305085849439</v>
      </c>
      <c r="L138" s="98">
        <v>13.637240852202167</v>
      </c>
      <c r="M138" s="98">
        <v>11.741043278876486</v>
      </c>
      <c r="N138" s="98">
        <v>12.53644788382538</v>
      </c>
      <c r="O138" s="98">
        <v>12.034131078628038</v>
      </c>
      <c r="P138" s="98">
        <v>11.964125346326536</v>
      </c>
      <c r="Q138" s="98">
        <v>11.641038501958517</v>
      </c>
      <c r="R138" s="98">
        <v>12.360275150472869</v>
      </c>
      <c r="S138" s="98">
        <v>12.574137766313113</v>
      </c>
      <c r="T138" s="98">
        <v>12.682717110920029</v>
      </c>
      <c r="U138" s="98">
        <v>12.188115028183848</v>
      </c>
      <c r="V138" s="98">
        <v>12.771281169389454</v>
      </c>
      <c r="W138" s="98">
        <v>12.494315467660254</v>
      </c>
      <c r="DA138" s="63" t="s">
        <v>1665</v>
      </c>
    </row>
    <row r="139" spans="1:105" ht="12" customHeight="1" x14ac:dyDescent="0.25">
      <c r="A139" s="97" t="s">
        <v>50</v>
      </c>
      <c r="B139" s="98">
        <v>0.95954497645827541</v>
      </c>
      <c r="C139" s="98">
        <v>1.0848641179895424</v>
      </c>
      <c r="D139" s="98">
        <v>0.46199001756865499</v>
      </c>
      <c r="E139" s="98">
        <v>0.62776089857105588</v>
      </c>
      <c r="F139" s="98">
        <v>0.61282246678694452</v>
      </c>
      <c r="G139" s="98">
        <v>0.45483487761816732</v>
      </c>
      <c r="H139" s="98">
        <v>0.4699974793463701</v>
      </c>
      <c r="I139" s="98">
        <v>0.37033828503670829</v>
      </c>
      <c r="J139" s="98">
        <v>0.62215417242621962</v>
      </c>
      <c r="K139" s="98">
        <v>0.68392457953728614</v>
      </c>
      <c r="L139" s="98">
        <v>0.86735254123327754</v>
      </c>
      <c r="M139" s="98">
        <v>0.85604826495444541</v>
      </c>
      <c r="N139" s="98">
        <v>0.65327733038693991</v>
      </c>
      <c r="O139" s="98">
        <v>0.68796602788393946</v>
      </c>
      <c r="P139" s="98">
        <v>1.1180977684972671</v>
      </c>
      <c r="Q139" s="98">
        <v>1.5837626713142097</v>
      </c>
      <c r="R139" s="98">
        <v>2.2578088310904891</v>
      </c>
      <c r="S139" s="98">
        <v>2.2661088179009585</v>
      </c>
      <c r="T139" s="98">
        <v>1.9404479309301728</v>
      </c>
      <c r="U139" s="98">
        <v>2.1787397356016083</v>
      </c>
      <c r="V139" s="98">
        <v>1.3062225330341173</v>
      </c>
      <c r="W139" s="98">
        <v>1.0858076817417976</v>
      </c>
      <c r="DA139" s="63" t="s">
        <v>1666</v>
      </c>
    </row>
    <row r="140" spans="1:105" ht="12" customHeight="1" x14ac:dyDescent="0.25">
      <c r="A140" s="109" t="s">
        <v>120</v>
      </c>
      <c r="B140" s="33">
        <v>4.7923191109388359</v>
      </c>
      <c r="C140" s="33">
        <v>4.6243374546089111</v>
      </c>
      <c r="D140" s="33">
        <v>4.5486325143591912</v>
      </c>
      <c r="E140" s="33">
        <v>4.3519526676924167</v>
      </c>
      <c r="F140" s="33">
        <v>4.2578980470353827</v>
      </c>
      <c r="G140" s="33">
        <v>3.8912784155275659</v>
      </c>
      <c r="H140" s="33">
        <v>4.2229286241015744</v>
      </c>
      <c r="I140" s="33">
        <v>4.111257742952688</v>
      </c>
      <c r="J140" s="33">
        <v>4.1375557951791171</v>
      </c>
      <c r="K140" s="33">
        <v>4.0103220536609303</v>
      </c>
      <c r="L140" s="33">
        <v>4.1724218880631998</v>
      </c>
      <c r="M140" s="33">
        <v>3.8592314304895265</v>
      </c>
      <c r="N140" s="33">
        <v>3.9641812667359368</v>
      </c>
      <c r="O140" s="33">
        <v>3.9565094364514244</v>
      </c>
      <c r="P140" s="33">
        <v>3.8075320325142759</v>
      </c>
      <c r="Q140" s="33">
        <v>4.1653816588382071</v>
      </c>
      <c r="R140" s="33">
        <v>4.8240801055880134</v>
      </c>
      <c r="S140" s="33">
        <v>4.9466420853620017</v>
      </c>
      <c r="T140" s="33">
        <v>4.7601191412471966</v>
      </c>
      <c r="U140" s="33">
        <v>5.4124581043663049</v>
      </c>
      <c r="V140" s="33">
        <v>5.4327530357144855</v>
      </c>
      <c r="W140" s="33">
        <v>6.183183660660295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152.45856354940935</v>
      </c>
      <c r="C142" s="117">
        <f t="shared" si="25"/>
        <v>151.89798485449987</v>
      </c>
      <c r="D142" s="117">
        <f t="shared" si="25"/>
        <v>146.82634654754773</v>
      </c>
      <c r="E142" s="117">
        <f t="shared" si="25"/>
        <v>167.75138249143114</v>
      </c>
      <c r="F142" s="117">
        <f t="shared" si="25"/>
        <v>167.64155418721032</v>
      </c>
      <c r="G142" s="117">
        <f t="shared" si="25"/>
        <v>150.05289493140978</v>
      </c>
      <c r="H142" s="117">
        <f t="shared" si="25"/>
        <v>152.09113137437484</v>
      </c>
      <c r="I142" s="117">
        <f t="shared" si="25"/>
        <v>205.32387223149732</v>
      </c>
      <c r="J142" s="117">
        <f t="shared" si="25"/>
        <v>217.89828956834205</v>
      </c>
      <c r="K142" s="117">
        <f t="shared" si="25"/>
        <v>237.02497307927274</v>
      </c>
      <c r="L142" s="117">
        <f t="shared" si="25"/>
        <v>250.23598526248517</v>
      </c>
      <c r="M142" s="117">
        <f t="shared" si="25"/>
        <v>221.31602642882478</v>
      </c>
      <c r="N142" s="117">
        <f t="shared" si="25"/>
        <v>243.13053790433037</v>
      </c>
      <c r="O142" s="117">
        <f t="shared" si="25"/>
        <v>239.96022159566195</v>
      </c>
      <c r="P142" s="117">
        <f t="shared" si="25"/>
        <v>240.65401662644877</v>
      </c>
      <c r="Q142" s="117">
        <f t="shared" si="25"/>
        <v>237.1469768190035</v>
      </c>
      <c r="R142" s="117">
        <f t="shared" ref="R142:V142" si="26">R143+R146+R148+R161</f>
        <v>255.31615663854922</v>
      </c>
      <c r="S142" s="117">
        <f t="shared" si="26"/>
        <v>263.48059614211712</v>
      </c>
      <c r="T142" s="117">
        <f t="shared" si="26"/>
        <v>269.72640422728313</v>
      </c>
      <c r="U142" s="117">
        <f t="shared" si="26"/>
        <v>264.34518748745444</v>
      </c>
      <c r="V142" s="117">
        <f t="shared" si="26"/>
        <v>281.00523444603886</v>
      </c>
      <c r="W142" s="117">
        <f t="shared" ref="W142" si="27">W143+W146+W148+W161</f>
        <v>280.15100774255706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126.05904459535211</v>
      </c>
      <c r="C143" s="122">
        <f t="shared" si="28"/>
        <v>125.28307151092626</v>
      </c>
      <c r="D143" s="122">
        <f t="shared" si="28"/>
        <v>121.38016678530897</v>
      </c>
      <c r="E143" s="122">
        <f t="shared" si="28"/>
        <v>139.76333473202845</v>
      </c>
      <c r="F143" s="122">
        <f t="shared" si="28"/>
        <v>139.26282872873105</v>
      </c>
      <c r="G143" s="122">
        <f t="shared" si="28"/>
        <v>124.29751463125994</v>
      </c>
      <c r="H143" s="122">
        <f t="shared" si="28"/>
        <v>124.85993897710088</v>
      </c>
      <c r="I143" s="122">
        <f t="shared" si="28"/>
        <v>175.32675920823471</v>
      </c>
      <c r="J143" s="122">
        <f t="shared" si="28"/>
        <v>186.25627384158537</v>
      </c>
      <c r="K143" s="122">
        <f t="shared" si="28"/>
        <v>205.8843366514223</v>
      </c>
      <c r="L143" s="122">
        <f t="shared" si="28"/>
        <v>216.65640617213137</v>
      </c>
      <c r="M143" s="122">
        <f t="shared" si="28"/>
        <v>191.48002907452462</v>
      </c>
      <c r="N143" s="122">
        <f t="shared" si="28"/>
        <v>210.8634501990538</v>
      </c>
      <c r="O143" s="122">
        <f t="shared" si="28"/>
        <v>208.24156571227385</v>
      </c>
      <c r="P143" s="122">
        <f t="shared" si="28"/>
        <v>208.79745303956418</v>
      </c>
      <c r="Q143" s="122">
        <f t="shared" si="28"/>
        <v>205.14283390860251</v>
      </c>
      <c r="R143" s="122">
        <f t="shared" ref="R143:V143" si="29">SUM(R144:R145)</f>
        <v>220.32173554321628</v>
      </c>
      <c r="S143" s="122">
        <f t="shared" si="29"/>
        <v>227.45355647434377</v>
      </c>
      <c r="T143" s="122">
        <f t="shared" si="29"/>
        <v>233.40017762246333</v>
      </c>
      <c r="U143" s="122">
        <f t="shared" si="29"/>
        <v>227.76529645435033</v>
      </c>
      <c r="V143" s="122">
        <f t="shared" si="29"/>
        <v>242.78687934959584</v>
      </c>
      <c r="W143" s="122">
        <f t="shared" ref="W143" si="30">SUM(W144:W145)</f>
        <v>241.34750075360191</v>
      </c>
      <c r="DA143" s="130" t="s">
        <v>1814</v>
      </c>
    </row>
    <row r="144" spans="1:105" ht="12" customHeight="1" x14ac:dyDescent="0.25">
      <c r="A144" s="97" t="s">
        <v>204</v>
      </c>
      <c r="B144" s="98">
        <v>124.87914232329778</v>
      </c>
      <c r="C144" s="98">
        <v>124.13497456173485</v>
      </c>
      <c r="D144" s="98">
        <v>120.29177967632182</v>
      </c>
      <c r="E144" s="98">
        <v>138.53635840807772</v>
      </c>
      <c r="F144" s="98">
        <v>138.0596494454754</v>
      </c>
      <c r="G144" s="98">
        <v>123.24815100241304</v>
      </c>
      <c r="H144" s="98">
        <v>123.82048208470559</v>
      </c>
      <c r="I144" s="98">
        <v>173.89568950400962</v>
      </c>
      <c r="J144" s="98">
        <v>184.76442824159071</v>
      </c>
      <c r="K144" s="98">
        <v>204.26814328885064</v>
      </c>
      <c r="L144" s="98">
        <v>214.95532490957217</v>
      </c>
      <c r="M144" s="98">
        <v>189.9942512558884</v>
      </c>
      <c r="N144" s="98">
        <v>209.2407467767089</v>
      </c>
      <c r="O144" s="98">
        <v>206.65210918789757</v>
      </c>
      <c r="P144" s="98">
        <v>207.21351559123565</v>
      </c>
      <c r="Q144" s="98">
        <v>203.59453187517391</v>
      </c>
      <c r="R144" s="98">
        <v>218.67180624822072</v>
      </c>
      <c r="S144" s="98">
        <v>225.75893330678213</v>
      </c>
      <c r="T144" s="98">
        <v>231.66869280980575</v>
      </c>
      <c r="U144" s="98">
        <v>226.07935403068433</v>
      </c>
      <c r="V144" s="98">
        <v>240.98971921024858</v>
      </c>
      <c r="W144" s="98">
        <v>239.56660475012953</v>
      </c>
      <c r="DA144" s="63" t="s">
        <v>1815</v>
      </c>
    </row>
    <row r="145" spans="1:105" ht="12" customHeight="1" x14ac:dyDescent="0.25">
      <c r="A145" s="97" t="s">
        <v>53</v>
      </c>
      <c r="B145" s="98">
        <v>1.1799022720543264</v>
      </c>
      <c r="C145" s="98">
        <v>1.1480969491914081</v>
      </c>
      <c r="D145" s="98">
        <v>1.0883871089871429</v>
      </c>
      <c r="E145" s="98">
        <v>1.2269763239507447</v>
      </c>
      <c r="F145" s="98">
        <v>1.20317928325565</v>
      </c>
      <c r="G145" s="98">
        <v>1.049363628846905</v>
      </c>
      <c r="H145" s="98">
        <v>1.039456892395286</v>
      </c>
      <c r="I145" s="98">
        <v>1.4310697042250875</v>
      </c>
      <c r="J145" s="98">
        <v>1.4918455999946518</v>
      </c>
      <c r="K145" s="98">
        <v>1.616193362571658</v>
      </c>
      <c r="L145" s="98">
        <v>1.7010812625592076</v>
      </c>
      <c r="M145" s="98">
        <v>1.4857778186362363</v>
      </c>
      <c r="N145" s="98">
        <v>1.6227034223449022</v>
      </c>
      <c r="O145" s="98">
        <v>1.5894565243762946</v>
      </c>
      <c r="P145" s="98">
        <v>1.5839374483285225</v>
      </c>
      <c r="Q145" s="98">
        <v>1.5483020334285891</v>
      </c>
      <c r="R145" s="98">
        <v>1.6499292949955533</v>
      </c>
      <c r="S145" s="98">
        <v>1.6946231675616579</v>
      </c>
      <c r="T145" s="98">
        <v>1.7314848126575819</v>
      </c>
      <c r="U145" s="98">
        <v>1.6859424236660081</v>
      </c>
      <c r="V145" s="98">
        <v>1.7971601393472645</v>
      </c>
      <c r="W145" s="98">
        <v>1.7808960034723864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5.9842093533842467E-4</v>
      </c>
      <c r="C146" s="122">
        <f t="shared" si="31"/>
        <v>8.1886355075193329E-4</v>
      </c>
      <c r="D146" s="122">
        <f t="shared" si="31"/>
        <v>1.2633478616931987E-3</v>
      </c>
      <c r="E146" s="122">
        <f t="shared" si="31"/>
        <v>1.6751839797214095E-3</v>
      </c>
      <c r="F146" s="122">
        <f t="shared" si="31"/>
        <v>2.7745328698460009E-3</v>
      </c>
      <c r="G146" s="122">
        <f t="shared" si="31"/>
        <v>4.4841190015926791E-3</v>
      </c>
      <c r="H146" s="122">
        <f t="shared" si="31"/>
        <v>5.8104986172228101E-3</v>
      </c>
      <c r="I146" s="122">
        <f t="shared" si="31"/>
        <v>8.5225256644049386E-3</v>
      </c>
      <c r="J146" s="122">
        <f t="shared" si="31"/>
        <v>1.1221017963129609E-2</v>
      </c>
      <c r="K146" s="122">
        <f t="shared" si="31"/>
        <v>1.3182670967993762E-2</v>
      </c>
      <c r="L146" s="122">
        <f t="shared" si="31"/>
        <v>2.9026425506583457E-2</v>
      </c>
      <c r="M146" s="122">
        <f t="shared" si="31"/>
        <v>2.0561619274799076E-2</v>
      </c>
      <c r="N146" s="122">
        <f t="shared" si="31"/>
        <v>1.8029505264309378E-2</v>
      </c>
      <c r="O146" s="122">
        <f t="shared" si="31"/>
        <v>1.9236122360003764E-2</v>
      </c>
      <c r="P146" s="122">
        <f t="shared" si="31"/>
        <v>2.5855363448924324E-2</v>
      </c>
      <c r="Q146" s="122">
        <f t="shared" si="31"/>
        <v>2.6090181374572752E-2</v>
      </c>
      <c r="R146" s="122">
        <f t="shared" si="31"/>
        <v>3.1930530599329501E-2</v>
      </c>
      <c r="S146" s="122">
        <f t="shared" si="31"/>
        <v>3.5694787908825694E-2</v>
      </c>
      <c r="T146" s="122">
        <f t="shared" si="31"/>
        <v>5.2634881269409142E-2</v>
      </c>
      <c r="U146" s="122">
        <f t="shared" si="31"/>
        <v>3.9158182123232244E-2</v>
      </c>
      <c r="V146" s="122">
        <f t="shared" si="31"/>
        <v>4.6800870368579141E-2</v>
      </c>
      <c r="W146" s="122">
        <f t="shared" si="31"/>
        <v>7.8404283253651619E-2</v>
      </c>
      <c r="DA146" s="130" t="s">
        <v>1817</v>
      </c>
    </row>
    <row r="147" spans="1:105" ht="12" customHeight="1" x14ac:dyDescent="0.25">
      <c r="A147" s="97" t="s">
        <v>53</v>
      </c>
      <c r="B147" s="98">
        <v>5.9842093533842467E-4</v>
      </c>
      <c r="C147" s="98">
        <v>8.1886355075193329E-4</v>
      </c>
      <c r="D147" s="98">
        <v>1.2633478616931987E-3</v>
      </c>
      <c r="E147" s="98">
        <v>1.6751839797214095E-3</v>
      </c>
      <c r="F147" s="98">
        <v>2.7745328698460009E-3</v>
      </c>
      <c r="G147" s="98">
        <v>4.4841190015926791E-3</v>
      </c>
      <c r="H147" s="98">
        <v>5.8104986172228101E-3</v>
      </c>
      <c r="I147" s="98">
        <v>8.5225256644049386E-3</v>
      </c>
      <c r="J147" s="98">
        <v>1.1221017963129609E-2</v>
      </c>
      <c r="K147" s="98">
        <v>1.3182670967993762E-2</v>
      </c>
      <c r="L147" s="98">
        <v>2.9026425506583457E-2</v>
      </c>
      <c r="M147" s="98">
        <v>2.0561619274799076E-2</v>
      </c>
      <c r="N147" s="98">
        <v>1.8029505264309378E-2</v>
      </c>
      <c r="O147" s="98">
        <v>1.9236122360003764E-2</v>
      </c>
      <c r="P147" s="98">
        <v>2.5855363448924324E-2</v>
      </c>
      <c r="Q147" s="98">
        <v>2.6090181374572752E-2</v>
      </c>
      <c r="R147" s="98">
        <v>3.1930530599329501E-2</v>
      </c>
      <c r="S147" s="98">
        <v>3.5694787908825694E-2</v>
      </c>
      <c r="T147" s="98">
        <v>5.2634881269409142E-2</v>
      </c>
      <c r="U147" s="98">
        <v>3.9158182123232244E-2</v>
      </c>
      <c r="V147" s="98">
        <v>4.6800870368579141E-2</v>
      </c>
      <c r="W147" s="98">
        <v>7.8404283253651619E-2</v>
      </c>
      <c r="DA147" s="63" t="s">
        <v>1818</v>
      </c>
    </row>
    <row r="148" spans="1:105" ht="12" customHeight="1" x14ac:dyDescent="0.25">
      <c r="A148" s="121" t="s">
        <v>55</v>
      </c>
      <c r="B148" s="122">
        <v>15.776079667997823</v>
      </c>
      <c r="C148" s="122">
        <v>15.939245142842294</v>
      </c>
      <c r="D148" s="122">
        <v>16.101033926531464</v>
      </c>
      <c r="E148" s="122">
        <v>17.6823912182981</v>
      </c>
      <c r="F148" s="122">
        <v>17.970249935029521</v>
      </c>
      <c r="G148" s="122">
        <v>16.873181865567581</v>
      </c>
      <c r="H148" s="122">
        <v>17.607600628059505</v>
      </c>
      <c r="I148" s="122">
        <v>19.678795235258402</v>
      </c>
      <c r="J148" s="122">
        <v>20.685179967421725</v>
      </c>
      <c r="K148" s="122">
        <v>21.17143292991091</v>
      </c>
      <c r="L148" s="122">
        <v>22.04716722866204</v>
      </c>
      <c r="M148" s="122">
        <v>19.636926812596769</v>
      </c>
      <c r="N148" s="122">
        <v>21.6372018686682</v>
      </c>
      <c r="O148" s="122">
        <v>21.346723211336144</v>
      </c>
      <c r="P148" s="122">
        <v>21.363101654339754</v>
      </c>
      <c r="Q148" s="122">
        <v>21.127418458435795</v>
      </c>
      <c r="R148" s="122">
        <v>22.761303723264515</v>
      </c>
      <c r="S148" s="122">
        <v>23.517543099732734</v>
      </c>
      <c r="T148" s="122">
        <v>24.022573319068805</v>
      </c>
      <c r="U148" s="122">
        <v>23.83577402832633</v>
      </c>
      <c r="V148" s="122">
        <v>25.520115560309325</v>
      </c>
      <c r="W148" s="122">
        <v>25.642151818873746</v>
      </c>
      <c r="DA148" s="130" t="s">
        <v>1819</v>
      </c>
    </row>
    <row r="149" spans="1:105" ht="12" customHeight="1" x14ac:dyDescent="0.25">
      <c r="A149" s="97" t="s">
        <v>132</v>
      </c>
      <c r="B149" s="98">
        <v>14.410373273267332</v>
      </c>
      <c r="C149" s="98">
        <v>14.555983560316729</v>
      </c>
      <c r="D149" s="98">
        <v>14.762437860543519</v>
      </c>
      <c r="E149" s="98">
        <v>16.375436085708809</v>
      </c>
      <c r="F149" s="98">
        <v>16.740161655409043</v>
      </c>
      <c r="G149" s="98">
        <v>15.741068836472673</v>
      </c>
      <c r="H149" s="98">
        <v>16.484647386727765</v>
      </c>
      <c r="I149" s="98">
        <v>18.549820944255369</v>
      </c>
      <c r="J149" s="98">
        <v>19.558447584845016</v>
      </c>
      <c r="K149" s="98">
        <v>20.078024940556158</v>
      </c>
      <c r="L149" s="98">
        <v>20.909550207789188</v>
      </c>
      <c r="M149" s="98">
        <v>18.540920196033642</v>
      </c>
      <c r="N149" s="98">
        <v>20.490377663266791</v>
      </c>
      <c r="O149" s="98">
        <v>20.226002024024048</v>
      </c>
      <c r="P149" s="98">
        <v>20.325025671958766</v>
      </c>
      <c r="Q149" s="98">
        <v>20.00936511226837</v>
      </c>
      <c r="R149" s="98">
        <v>21.550438804814892</v>
      </c>
      <c r="S149" s="98">
        <v>22.32007866255821</v>
      </c>
      <c r="T149" s="98">
        <v>22.988794808118023</v>
      </c>
      <c r="U149" s="98">
        <v>22.494552151947182</v>
      </c>
      <c r="V149" s="98">
        <v>24.046917682943349</v>
      </c>
      <c r="W149" s="98">
        <v>23.982185808915794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1.3657063947304915</v>
      </c>
      <c r="C157" s="101">
        <v>1.3832615825255652</v>
      </c>
      <c r="D157" s="101">
        <v>1.3385960659879454</v>
      </c>
      <c r="E157" s="101">
        <v>1.3069551325892894</v>
      </c>
      <c r="F157" s="101">
        <v>1.2300882796204777</v>
      </c>
      <c r="G157" s="101">
        <v>1.1321130290949075</v>
      </c>
      <c r="H157" s="101">
        <v>1.1229532413317398</v>
      </c>
      <c r="I157" s="101">
        <v>1.1289742910030331</v>
      </c>
      <c r="J157" s="101">
        <v>1.1267323825767084</v>
      </c>
      <c r="K157" s="101">
        <v>1.0934079893547533</v>
      </c>
      <c r="L157" s="101">
        <v>1.1376170208728518</v>
      </c>
      <c r="M157" s="101">
        <v>1.0960066165631255</v>
      </c>
      <c r="N157" s="101">
        <v>1.1468242054014066</v>
      </c>
      <c r="O157" s="101">
        <v>1.1207211873120966</v>
      </c>
      <c r="P157" s="101">
        <v>1.0380759823809875</v>
      </c>
      <c r="Q157" s="101">
        <v>1.1180533461674256</v>
      </c>
      <c r="R157" s="101">
        <v>1.210864918449623</v>
      </c>
      <c r="S157" s="101">
        <v>1.1974644371745233</v>
      </c>
      <c r="T157" s="101">
        <v>1.0337785109507809</v>
      </c>
      <c r="U157" s="101">
        <v>1.3412218763791481</v>
      </c>
      <c r="V157" s="101">
        <v>1.473197877365976</v>
      </c>
      <c r="W157" s="101">
        <v>1.6599660099579525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1831</v>
      </c>
    </row>
    <row r="161" spans="1:105" ht="12" customHeight="1" x14ac:dyDescent="0.25">
      <c r="A161" s="121" t="s">
        <v>54</v>
      </c>
      <c r="B161" s="122">
        <v>10.622840865124099</v>
      </c>
      <c r="C161" s="122">
        <v>10.67484933718058</v>
      </c>
      <c r="D161" s="122">
        <v>9.3438824878456135</v>
      </c>
      <c r="E161" s="122">
        <v>10.303981357124851</v>
      </c>
      <c r="F161" s="122">
        <v>10.405700990579909</v>
      </c>
      <c r="G161" s="122">
        <v>8.8777143155806861</v>
      </c>
      <c r="H161" s="122">
        <v>9.6177812705972201</v>
      </c>
      <c r="I161" s="122">
        <v>10.309795262339815</v>
      </c>
      <c r="J161" s="122">
        <v>10.945614741371838</v>
      </c>
      <c r="K161" s="122">
        <v>9.9560208269715158</v>
      </c>
      <c r="L161" s="122">
        <v>11.503385436185209</v>
      </c>
      <c r="M161" s="122">
        <v>10.178508922428584</v>
      </c>
      <c r="N161" s="122">
        <v>10.611856331344056</v>
      </c>
      <c r="O161" s="122">
        <v>10.352696549691924</v>
      </c>
      <c r="P161" s="122">
        <v>10.467606569095935</v>
      </c>
      <c r="Q161" s="122">
        <v>10.850634270590628</v>
      </c>
      <c r="R161" s="122">
        <v>12.20118684146909</v>
      </c>
      <c r="S161" s="122">
        <v>12.473801780131771</v>
      </c>
      <c r="T161" s="122">
        <v>12.251018404481627</v>
      </c>
      <c r="U161" s="122">
        <v>12.704958822654511</v>
      </c>
      <c r="V161" s="122">
        <v>12.651438665765095</v>
      </c>
      <c r="W161" s="122">
        <v>13.082950886827756</v>
      </c>
      <c r="DA161" s="130" t="s">
        <v>1832</v>
      </c>
    </row>
    <row r="162" spans="1:105" ht="12" customHeight="1" x14ac:dyDescent="0.25">
      <c r="A162" s="97" t="s">
        <v>207</v>
      </c>
      <c r="B162" s="98">
        <v>6.5992922706468073</v>
      </c>
      <c r="C162" s="98">
        <v>6.6944845576534142</v>
      </c>
      <c r="D162" s="98">
        <v>5.7556671355195919</v>
      </c>
      <c r="E162" s="98">
        <v>6.7525034127806514</v>
      </c>
      <c r="F162" s="98">
        <v>6.919130917064277</v>
      </c>
      <c r="G162" s="98">
        <v>5.73832524906127</v>
      </c>
      <c r="H162" s="98">
        <v>6.2066092906859591</v>
      </c>
      <c r="I162" s="98">
        <v>7.0281563360036934</v>
      </c>
      <c r="J162" s="98">
        <v>7.4932975113472748</v>
      </c>
      <c r="K162" s="98">
        <v>6.5553291208317237</v>
      </c>
      <c r="L162" s="98">
        <v>7.8681243836998505</v>
      </c>
      <c r="M162" s="98">
        <v>6.7775151256314503</v>
      </c>
      <c r="N162" s="98">
        <v>7.2399724568767647</v>
      </c>
      <c r="O162" s="98">
        <v>6.9524405059245815</v>
      </c>
      <c r="P162" s="98">
        <v>6.9135178559336428</v>
      </c>
      <c r="Q162" s="98">
        <v>6.7281473638672988</v>
      </c>
      <c r="R162" s="98">
        <v>7.1467875751945602</v>
      </c>
      <c r="S162" s="98">
        <v>7.2767554243844845</v>
      </c>
      <c r="T162" s="98">
        <v>7.3510164316387154</v>
      </c>
      <c r="U162" s="98">
        <v>7.077892948782937</v>
      </c>
      <c r="V162" s="98">
        <v>7.436603328214213</v>
      </c>
      <c r="W162" s="98">
        <v>7.2949902114382841</v>
      </c>
      <c r="DA162" s="63" t="s">
        <v>1833</v>
      </c>
    </row>
    <row r="163" spans="1:105" ht="12" customHeight="1" x14ac:dyDescent="0.25">
      <c r="A163" s="97" t="s">
        <v>50</v>
      </c>
      <c r="B163" s="98">
        <v>0.5431351471724839</v>
      </c>
      <c r="C163" s="98">
        <v>0.61443073776736956</v>
      </c>
      <c r="D163" s="98">
        <v>0.26168851901418555</v>
      </c>
      <c r="E163" s="98">
        <v>0.3565599693931602</v>
      </c>
      <c r="F163" s="98">
        <v>0.34907243094923257</v>
      </c>
      <c r="G163" s="98">
        <v>0.26007152233946085</v>
      </c>
      <c r="H163" s="98">
        <v>0.27016224520764498</v>
      </c>
      <c r="I163" s="98">
        <v>0.213554445024742</v>
      </c>
      <c r="J163" s="98">
        <v>0.35924491796112829</v>
      </c>
      <c r="K163" s="98">
        <v>0.39551002248226985</v>
      </c>
      <c r="L163" s="98">
        <v>0.50204175132277573</v>
      </c>
      <c r="M163" s="98">
        <v>0.49600355535167251</v>
      </c>
      <c r="N163" s="98">
        <v>0.37879248692220818</v>
      </c>
      <c r="O163" s="98">
        <v>0.39929144713810077</v>
      </c>
      <c r="P163" s="98">
        <v>0.64954604590114973</v>
      </c>
      <c r="Q163" s="98">
        <v>0.92048938361819255</v>
      </c>
      <c r="R163" s="98">
        <v>1.313766274930295</v>
      </c>
      <c r="S163" s="98">
        <v>1.3202538358171905</v>
      </c>
      <c r="T163" s="98">
        <v>1.1321689977016938</v>
      </c>
      <c r="U163" s="98">
        <v>1.2732881931338247</v>
      </c>
      <c r="V163" s="98">
        <v>0.76410350482896749</v>
      </c>
      <c r="W163" s="98">
        <v>0.63612990706454953</v>
      </c>
      <c r="DA163" s="63" t="s">
        <v>1834</v>
      </c>
    </row>
    <row r="164" spans="1:105" ht="12" customHeight="1" x14ac:dyDescent="0.25">
      <c r="A164" s="109" t="s">
        <v>120</v>
      </c>
      <c r="B164" s="33">
        <v>3.480413447304807</v>
      </c>
      <c r="C164" s="33">
        <v>3.3659340417597972</v>
      </c>
      <c r="D164" s="33">
        <v>3.3265268333118354</v>
      </c>
      <c r="E164" s="33">
        <v>3.1949179749510401</v>
      </c>
      <c r="F164" s="33">
        <v>3.1374976425664003</v>
      </c>
      <c r="G164" s="33">
        <v>2.8793175441799566</v>
      </c>
      <c r="H164" s="33">
        <v>3.1410097347036166</v>
      </c>
      <c r="I164" s="33">
        <v>3.0680844813113795</v>
      </c>
      <c r="J164" s="33">
        <v>3.0930723120634349</v>
      </c>
      <c r="K164" s="33">
        <v>3.0051816836575225</v>
      </c>
      <c r="L164" s="33">
        <v>3.1332193011625828</v>
      </c>
      <c r="M164" s="33">
        <v>2.9049902414454625</v>
      </c>
      <c r="N164" s="33">
        <v>2.9930913875450829</v>
      </c>
      <c r="O164" s="33">
        <v>3.0009645966292418</v>
      </c>
      <c r="P164" s="33">
        <v>2.9045426672611416</v>
      </c>
      <c r="Q164" s="33">
        <v>3.2019975231051365</v>
      </c>
      <c r="R164" s="33">
        <v>3.7406329913442349</v>
      </c>
      <c r="S164" s="33">
        <v>3.876792519930095</v>
      </c>
      <c r="T164" s="33">
        <v>3.7678329751412174</v>
      </c>
      <c r="U164" s="33">
        <v>4.3537776807377497</v>
      </c>
      <c r="V164" s="33">
        <v>4.4507318327219139</v>
      </c>
      <c r="W164" s="33">
        <v>5.1518307683249223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0.44726478843026984</v>
      </c>
      <c r="C166" s="119">
        <f t="shared" si="32"/>
        <v>0.45344605133592419</v>
      </c>
      <c r="D166" s="119">
        <f t="shared" si="32"/>
        <v>0.46447933966857291</v>
      </c>
      <c r="E166" s="119">
        <f t="shared" si="32"/>
        <v>0.476239223479483</v>
      </c>
      <c r="F166" s="119">
        <f t="shared" si="32"/>
        <v>0.48645804785820018</v>
      </c>
      <c r="G166" s="119">
        <f t="shared" si="32"/>
        <v>0.49691157840359779</v>
      </c>
      <c r="H166" s="119">
        <f t="shared" si="32"/>
        <v>0.51267273098471944</v>
      </c>
      <c r="I166" s="119">
        <f t="shared" si="32"/>
        <v>0.53119759915881692</v>
      </c>
      <c r="J166" s="119">
        <f t="shared" si="32"/>
        <v>0.54973650338123048</v>
      </c>
      <c r="K166" s="119">
        <f t="shared" si="32"/>
        <v>0.56532029699432662</v>
      </c>
      <c r="L166" s="119">
        <f t="shared" si="32"/>
        <v>0.57934442572416356</v>
      </c>
      <c r="M166" s="119">
        <f t="shared" si="32"/>
        <v>0.59423574839679683</v>
      </c>
      <c r="N166" s="119">
        <f t="shared" si="32"/>
        <v>0.61204932516377408</v>
      </c>
      <c r="O166" s="119">
        <f t="shared" si="32"/>
        <v>0.62885605184892845</v>
      </c>
      <c r="P166" s="119">
        <f t="shared" si="32"/>
        <v>0.63406673796499557</v>
      </c>
      <c r="Q166" s="119">
        <f t="shared" si="32"/>
        <v>0.64027301911613554</v>
      </c>
      <c r="R166" s="119">
        <f t="shared" ref="R166:V166" si="33">IF(R142=0,"",R142/R118)</f>
        <v>0.64757984235405475</v>
      </c>
      <c r="S166" s="119">
        <f t="shared" si="33"/>
        <v>0.65701171507991996</v>
      </c>
      <c r="T166" s="119">
        <f t="shared" si="33"/>
        <v>0.66766578325357917</v>
      </c>
      <c r="U166" s="119">
        <f t="shared" si="33"/>
        <v>0.67871686810538823</v>
      </c>
      <c r="V166" s="119">
        <f t="shared" si="33"/>
        <v>0.6904739092080594</v>
      </c>
      <c r="W166" s="119">
        <f t="shared" ref="W166" si="34">IF(W142=0,"",W142/W118)</f>
        <v>0.70194270735560327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0.43478003541085919</v>
      </c>
      <c r="C167" s="124">
        <f t="shared" si="35"/>
        <v>0.44100395922381908</v>
      </c>
      <c r="D167" s="124">
        <f t="shared" si="35"/>
        <v>0.45275732276485947</v>
      </c>
      <c r="E167" s="124">
        <f t="shared" si="35"/>
        <v>0.46550870984340964</v>
      </c>
      <c r="F167" s="124">
        <f t="shared" si="35"/>
        <v>0.47586074366378789</v>
      </c>
      <c r="G167" s="124">
        <f t="shared" si="35"/>
        <v>0.48647626891340873</v>
      </c>
      <c r="H167" s="124">
        <f t="shared" si="35"/>
        <v>0.50198281751041596</v>
      </c>
      <c r="I167" s="124">
        <f t="shared" si="35"/>
        <v>0.52320623144767997</v>
      </c>
      <c r="J167" s="124">
        <f t="shared" si="35"/>
        <v>0.54225575464691977</v>
      </c>
      <c r="K167" s="124">
        <f t="shared" si="35"/>
        <v>0.55881511216436386</v>
      </c>
      <c r="L167" s="124">
        <f t="shared" si="35"/>
        <v>0.57312785782653897</v>
      </c>
      <c r="M167" s="124">
        <f t="shared" si="35"/>
        <v>0.58829474263733417</v>
      </c>
      <c r="N167" s="124">
        <f t="shared" si="35"/>
        <v>0.60668008791434258</v>
      </c>
      <c r="O167" s="124">
        <f t="shared" si="35"/>
        <v>0.62408572182068389</v>
      </c>
      <c r="P167" s="124">
        <f t="shared" si="35"/>
        <v>0.62940589043206352</v>
      </c>
      <c r="Q167" s="124">
        <f t="shared" si="35"/>
        <v>0.63553802930760561</v>
      </c>
      <c r="R167" s="124">
        <f t="shared" ref="R167:V167" si="36">IF(R143=0,"",R143/R119)</f>
        <v>0.64283303861223984</v>
      </c>
      <c r="S167" s="124">
        <f t="shared" si="36"/>
        <v>0.65232456868937738</v>
      </c>
      <c r="T167" s="124">
        <f t="shared" si="36"/>
        <v>0.6630706388024562</v>
      </c>
      <c r="U167" s="124">
        <f t="shared" si="36"/>
        <v>0.67392489334461558</v>
      </c>
      <c r="V167" s="124">
        <f t="shared" si="36"/>
        <v>0.68550983384958286</v>
      </c>
      <c r="W167" s="124">
        <f t="shared" ref="W167" si="37">IF(W143=0,"",W143/W119)</f>
        <v>0.69650928683530733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0.43247047097770192</v>
      </c>
      <c r="C168" s="111">
        <f t="shared" si="38"/>
        <v>0.4387356822083528</v>
      </c>
      <c r="D168" s="111">
        <f t="shared" si="38"/>
        <v>0.45052658856961192</v>
      </c>
      <c r="E168" s="111">
        <f t="shared" si="38"/>
        <v>0.46331545129127333</v>
      </c>
      <c r="F168" s="111">
        <f t="shared" si="38"/>
        <v>0.47369697474331235</v>
      </c>
      <c r="G168" s="111">
        <f t="shared" si="38"/>
        <v>0.48435852685137321</v>
      </c>
      <c r="H168" s="111">
        <f t="shared" si="38"/>
        <v>0.49989287055931503</v>
      </c>
      <c r="I168" s="111">
        <f t="shared" si="38"/>
        <v>0.52116131901103036</v>
      </c>
      <c r="J168" s="111">
        <f t="shared" si="38"/>
        <v>0.54025897382047827</v>
      </c>
      <c r="K168" s="111">
        <f t="shared" si="38"/>
        <v>0.55687123824458351</v>
      </c>
      <c r="L168" s="111">
        <f t="shared" si="38"/>
        <v>0.57119828328775524</v>
      </c>
      <c r="M168" s="111">
        <f t="shared" si="38"/>
        <v>0.58640675655553898</v>
      </c>
      <c r="N168" s="111">
        <f t="shared" si="38"/>
        <v>0.6048351750276999</v>
      </c>
      <c r="O168" s="111">
        <f t="shared" si="38"/>
        <v>0.62228648635694539</v>
      </c>
      <c r="P168" s="111">
        <f t="shared" si="38"/>
        <v>0.6276279355927572</v>
      </c>
      <c r="Q168" s="111">
        <f t="shared" si="38"/>
        <v>0.63378139532511446</v>
      </c>
      <c r="R168" s="111">
        <f t="shared" ref="R168:V168" si="39">IF(R144=0,"",R144/R120)</f>
        <v>0.64110531924885439</v>
      </c>
      <c r="S168" s="111">
        <f t="shared" si="39"/>
        <v>0.65062658309767862</v>
      </c>
      <c r="T168" s="111">
        <f t="shared" si="39"/>
        <v>0.6614050885950945</v>
      </c>
      <c r="U168" s="111">
        <f t="shared" si="39"/>
        <v>0.6722901250261808</v>
      </c>
      <c r="V168" s="111">
        <f t="shared" si="39"/>
        <v>0.68390588073242731</v>
      </c>
      <c r="W168" s="111">
        <f t="shared" ref="W168" si="40">IF(W144=0,"",W144/W120)</f>
        <v>0.69494143184614809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2.0381764712777901</v>
      </c>
      <c r="C170" s="124">
        <f t="shared" si="44"/>
        <v>2.2108389101165442</v>
      </c>
      <c r="D170" s="124">
        <f t="shared" si="44"/>
        <v>2.463029538506754</v>
      </c>
      <c r="E170" s="124">
        <f t="shared" si="44"/>
        <v>2.6325309120301918</v>
      </c>
      <c r="F170" s="124">
        <f t="shared" si="44"/>
        <v>2.8268389529625986</v>
      </c>
      <c r="G170" s="124">
        <f t="shared" si="44"/>
        <v>2.9812382828088073</v>
      </c>
      <c r="H170" s="124">
        <f t="shared" si="44"/>
        <v>3.0614648061987646</v>
      </c>
      <c r="I170" s="124">
        <f t="shared" si="44"/>
        <v>3.1854577633224692</v>
      </c>
      <c r="J170" s="124">
        <f t="shared" si="44"/>
        <v>3.2642131965875225</v>
      </c>
      <c r="K170" s="124">
        <f t="shared" si="44"/>
        <v>3.337975191846339</v>
      </c>
      <c r="L170" s="124">
        <f t="shared" si="44"/>
        <v>3.4082255193433455</v>
      </c>
      <c r="M170" s="124">
        <f t="shared" si="44"/>
        <v>3.4729119642367356</v>
      </c>
      <c r="N170" s="124">
        <f t="shared" si="44"/>
        <v>3.5784192089964701</v>
      </c>
      <c r="O170" s="124">
        <f t="shared" si="44"/>
        <v>3.7245572072394433</v>
      </c>
      <c r="P170" s="124">
        <f t="shared" si="44"/>
        <v>3.9270856270481307</v>
      </c>
      <c r="Q170" s="124">
        <f t="shared" si="44"/>
        <v>4.125366482279671</v>
      </c>
      <c r="R170" s="124">
        <f t="shared" ref="R170:V170" si="45">IF(R146=0,"",R146/R122)</f>
        <v>4.2926500526880922</v>
      </c>
      <c r="S170" s="124">
        <f t="shared" si="45"/>
        <v>4.4264975463343346</v>
      </c>
      <c r="T170" s="124">
        <f t="shared" si="45"/>
        <v>4.5311452979852902</v>
      </c>
      <c r="U170" s="124">
        <f t="shared" si="45"/>
        <v>4.632623587998066</v>
      </c>
      <c r="V170" s="124">
        <f t="shared" si="45"/>
        <v>4.7490552575971199</v>
      </c>
      <c r="W170" s="124">
        <f t="shared" ref="W170" si="46">IF(W146=0,"",W146/W122)</f>
        <v>4.8436633107596583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2.0381764712777901</v>
      </c>
      <c r="C171" s="111">
        <f t="shared" si="47"/>
        <v>2.2108389101165442</v>
      </c>
      <c r="D171" s="111">
        <f t="shared" si="47"/>
        <v>2.463029538506754</v>
      </c>
      <c r="E171" s="111">
        <f t="shared" si="47"/>
        <v>2.6325309120301918</v>
      </c>
      <c r="F171" s="111">
        <f t="shared" si="47"/>
        <v>2.8268389529625986</v>
      </c>
      <c r="G171" s="111">
        <f t="shared" si="47"/>
        <v>2.9812382828088073</v>
      </c>
      <c r="H171" s="111">
        <f t="shared" si="47"/>
        <v>3.0614648061987646</v>
      </c>
      <c r="I171" s="111">
        <f t="shared" si="47"/>
        <v>3.1854577633224692</v>
      </c>
      <c r="J171" s="111">
        <f t="shared" si="47"/>
        <v>3.2642131965875225</v>
      </c>
      <c r="K171" s="111">
        <f t="shared" si="47"/>
        <v>3.337975191846339</v>
      </c>
      <c r="L171" s="111">
        <f t="shared" si="47"/>
        <v>3.4082255193433455</v>
      </c>
      <c r="M171" s="111">
        <f t="shared" si="47"/>
        <v>3.4729119642367356</v>
      </c>
      <c r="N171" s="111">
        <f t="shared" si="47"/>
        <v>3.5784192089964701</v>
      </c>
      <c r="O171" s="111">
        <f t="shared" si="47"/>
        <v>3.7245572072394433</v>
      </c>
      <c r="P171" s="111">
        <f t="shared" si="47"/>
        <v>3.9270856270481307</v>
      </c>
      <c r="Q171" s="111">
        <f t="shared" si="47"/>
        <v>4.125366482279671</v>
      </c>
      <c r="R171" s="111">
        <f t="shared" ref="R171:V171" si="48">IF(R147=0,"",R147/R123)</f>
        <v>4.2926500526880922</v>
      </c>
      <c r="S171" s="111">
        <f t="shared" si="48"/>
        <v>4.4264975463343346</v>
      </c>
      <c r="T171" s="111">
        <f t="shared" si="48"/>
        <v>4.5311452979852902</v>
      </c>
      <c r="U171" s="111">
        <f t="shared" si="48"/>
        <v>4.632623587998066</v>
      </c>
      <c r="V171" s="111">
        <f t="shared" si="48"/>
        <v>4.7490552575971199</v>
      </c>
      <c r="W171" s="111">
        <f t="shared" ref="W171" si="49">IF(W147=0,"",W147/W123)</f>
        <v>4.8436633107596583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0.46993540068357681</v>
      </c>
      <c r="C172" s="124">
        <f t="shared" si="50"/>
        <v>0.47671593349479213</v>
      </c>
      <c r="D172" s="124">
        <f t="shared" si="50"/>
        <v>0.489072367311012</v>
      </c>
      <c r="E172" s="124">
        <f t="shared" si="50"/>
        <v>0.50210199018485291</v>
      </c>
      <c r="F172" s="124">
        <f t="shared" si="50"/>
        <v>0.51320974650887874</v>
      </c>
      <c r="G172" s="124">
        <f t="shared" si="50"/>
        <v>0.52527296968844184</v>
      </c>
      <c r="H172" s="124">
        <f t="shared" si="50"/>
        <v>0.54265439248332925</v>
      </c>
      <c r="I172" s="124">
        <f t="shared" si="50"/>
        <v>0.56640548403570101</v>
      </c>
      <c r="J172" s="124">
        <f t="shared" si="50"/>
        <v>0.58900313153953643</v>
      </c>
      <c r="K172" s="124">
        <f t="shared" si="50"/>
        <v>0.6087438211535523</v>
      </c>
      <c r="L172" s="124">
        <f t="shared" si="50"/>
        <v>0.62599368235148378</v>
      </c>
      <c r="M172" s="124">
        <f t="shared" si="50"/>
        <v>0.64398801273630213</v>
      </c>
      <c r="N172" s="124">
        <f t="shared" si="50"/>
        <v>0.66551979070391776</v>
      </c>
      <c r="O172" s="124">
        <f t="shared" si="50"/>
        <v>0.68367001070673017</v>
      </c>
      <c r="P172" s="124">
        <f t="shared" si="50"/>
        <v>0.69121019448139309</v>
      </c>
      <c r="Q172" s="124">
        <f t="shared" si="50"/>
        <v>0.6995474050838717</v>
      </c>
      <c r="R172" s="124">
        <f t="shared" ref="R172:V172" si="51">IF(R148=0,"",R148/R124)</f>
        <v>0.70958557568783087</v>
      </c>
      <c r="S172" s="124">
        <f t="shared" si="51"/>
        <v>0.72245546961582796</v>
      </c>
      <c r="T172" s="124">
        <f t="shared" si="51"/>
        <v>0.73710804313028699</v>
      </c>
      <c r="U172" s="124">
        <f t="shared" si="51"/>
        <v>0.75140237596688086</v>
      </c>
      <c r="V172" s="124">
        <f t="shared" si="51"/>
        <v>0.76672595432880752</v>
      </c>
      <c r="W172" s="124">
        <f t="shared" ref="W172" si="52">IF(W148=0,"",W148/W124)</f>
        <v>0.78133244275042635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0.45975915403443879</v>
      </c>
      <c r="C173" s="111">
        <f t="shared" si="53"/>
        <v>0.46670640046577622</v>
      </c>
      <c r="D173" s="111">
        <f t="shared" si="53"/>
        <v>0.47992221194146645</v>
      </c>
      <c r="E173" s="111">
        <f t="shared" si="53"/>
        <v>0.49442286670444768</v>
      </c>
      <c r="F173" s="111">
        <f t="shared" si="53"/>
        <v>0.50643023443041901</v>
      </c>
      <c r="G173" s="111">
        <f t="shared" si="53"/>
        <v>0.51895516725835422</v>
      </c>
      <c r="H173" s="111">
        <f t="shared" si="53"/>
        <v>0.53715128433412918</v>
      </c>
      <c r="I173" s="111">
        <f t="shared" si="53"/>
        <v>0.56235655650251237</v>
      </c>
      <c r="J173" s="111">
        <f t="shared" si="53"/>
        <v>0.58612958169018681</v>
      </c>
      <c r="K173" s="111">
        <f t="shared" si="53"/>
        <v>0.6068339163002493</v>
      </c>
      <c r="L173" s="111">
        <f t="shared" si="53"/>
        <v>0.62481384439461607</v>
      </c>
      <c r="M173" s="111">
        <f t="shared" si="53"/>
        <v>0.64351265541703517</v>
      </c>
      <c r="N173" s="111">
        <f t="shared" si="53"/>
        <v>0.66605161546216385</v>
      </c>
      <c r="O173" s="111">
        <f t="shared" si="53"/>
        <v>0.68490130962649132</v>
      </c>
      <c r="P173" s="111">
        <f t="shared" si="53"/>
        <v>0.692281363783113</v>
      </c>
      <c r="Q173" s="111">
        <f t="shared" si="53"/>
        <v>0.70044463681102442</v>
      </c>
      <c r="R173" s="111">
        <f t="shared" ref="R173:V173" si="54">IF(R149=0,"",R149/R125)</f>
        <v>0.71049318769754244</v>
      </c>
      <c r="S173" s="111">
        <f t="shared" si="54"/>
        <v>0.72335203974616202</v>
      </c>
      <c r="T173" s="111">
        <f t="shared" si="54"/>
        <v>0.73810955600175332</v>
      </c>
      <c r="U173" s="111">
        <f t="shared" si="54"/>
        <v>0.75209557735295007</v>
      </c>
      <c r="V173" s="111">
        <f t="shared" si="54"/>
        <v>0.76728520398479982</v>
      </c>
      <c r="W173" s="111">
        <f t="shared" ref="W173" si="55">IF(W149=0,"",W149/W125)</f>
        <v>0.78218314403452371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0.61313045389752596</v>
      </c>
      <c r="C181" s="112">
        <f t="shared" si="77"/>
        <v>0.6156634020676981</v>
      </c>
      <c r="D181" s="112">
        <f t="shared" si="77"/>
        <v>0.61928636571658147</v>
      </c>
      <c r="E181" s="112">
        <f t="shared" si="77"/>
        <v>0.62342026082211199</v>
      </c>
      <c r="F181" s="112">
        <f t="shared" si="77"/>
        <v>0.62753434344399539</v>
      </c>
      <c r="G181" s="112">
        <f t="shared" si="77"/>
        <v>0.63230306628435129</v>
      </c>
      <c r="H181" s="112">
        <f t="shared" si="77"/>
        <v>0.63871271025726173</v>
      </c>
      <c r="I181" s="112">
        <f t="shared" si="77"/>
        <v>0.64240142688659951</v>
      </c>
      <c r="J181" s="112">
        <f t="shared" si="77"/>
        <v>0.64379088912645921</v>
      </c>
      <c r="K181" s="112">
        <f t="shared" si="77"/>
        <v>0.64608338179939229</v>
      </c>
      <c r="L181" s="112">
        <f t="shared" si="77"/>
        <v>0.64850138866422868</v>
      </c>
      <c r="M181" s="112">
        <f t="shared" si="77"/>
        <v>0.65213731170043143</v>
      </c>
      <c r="N181" s="112">
        <f t="shared" si="77"/>
        <v>0.65615878041974252</v>
      </c>
      <c r="O181" s="112">
        <f t="shared" si="77"/>
        <v>0.66218539625898709</v>
      </c>
      <c r="P181" s="112">
        <f t="shared" si="77"/>
        <v>0.67088541748727759</v>
      </c>
      <c r="Q181" s="112">
        <f t="shared" si="77"/>
        <v>0.68386996599410954</v>
      </c>
      <c r="R181" s="112">
        <f t="shared" ref="R181:V181" si="78">IF(R157=0,"",R157/R133)</f>
        <v>0.69381156001327215</v>
      </c>
      <c r="S181" s="112">
        <f t="shared" si="78"/>
        <v>0.70614150959422373</v>
      </c>
      <c r="T181" s="112">
        <f t="shared" si="78"/>
        <v>0.71551841189115495</v>
      </c>
      <c r="U181" s="112">
        <f t="shared" si="78"/>
        <v>0.73996375789288138</v>
      </c>
      <c r="V181" s="112">
        <f t="shared" si="78"/>
        <v>0.75771126060879868</v>
      </c>
      <c r="W181" s="112">
        <f t="shared" ref="W181" si="79">IF(W157=0,"",W157/W133)</f>
        <v>0.76924531633139226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" si="82">IF(W158=0,"",W158/W134)</f>
        <v/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" si="85">IF(W159=0,"",W159/W135)</f>
        <v/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" si="88">IF(W160=0,"",W160/W136)</f>
        <v/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0.61190989581671895</v>
      </c>
      <c r="C185" s="124">
        <f t="shared" si="89"/>
        <v>0.61125389151183473</v>
      </c>
      <c r="D185" s="124">
        <f t="shared" si="89"/>
        <v>0.6189463480620857</v>
      </c>
      <c r="E185" s="124">
        <f t="shared" si="89"/>
        <v>0.61382090514841958</v>
      </c>
      <c r="F185" s="124">
        <f t="shared" si="89"/>
        <v>0.61406159420767992</v>
      </c>
      <c r="G185" s="124">
        <f t="shared" si="89"/>
        <v>0.61904394614460512</v>
      </c>
      <c r="H185" s="124">
        <f t="shared" si="89"/>
        <v>0.62127821787343185</v>
      </c>
      <c r="I185" s="124">
        <f t="shared" si="89"/>
        <v>0.61796448949678406</v>
      </c>
      <c r="J185" s="124">
        <f t="shared" si="89"/>
        <v>0.61623706620404539</v>
      </c>
      <c r="K185" s="124">
        <f t="shared" si="89"/>
        <v>0.61982809463363431</v>
      </c>
      <c r="L185" s="124">
        <f t="shared" si="89"/>
        <v>0.61591133608914506</v>
      </c>
      <c r="M185" s="124">
        <f t="shared" si="89"/>
        <v>0.61851659926168245</v>
      </c>
      <c r="N185" s="124">
        <f t="shared" si="89"/>
        <v>0.6186262203965005</v>
      </c>
      <c r="O185" s="124">
        <f t="shared" si="89"/>
        <v>0.62071711584680689</v>
      </c>
      <c r="P185" s="124">
        <f t="shared" si="89"/>
        <v>0.61976070569298269</v>
      </c>
      <c r="Q185" s="124">
        <f t="shared" si="89"/>
        <v>0.62395170742857031</v>
      </c>
      <c r="R185" s="124">
        <f t="shared" ref="R185:V185" si="90">IF(R161=0,"",R161/R137)</f>
        <v>0.62756320678994859</v>
      </c>
      <c r="S185" s="124">
        <f t="shared" si="90"/>
        <v>0.63040743739116711</v>
      </c>
      <c r="T185" s="124">
        <f t="shared" si="90"/>
        <v>0.63204038535248608</v>
      </c>
      <c r="U185" s="124">
        <f t="shared" si="90"/>
        <v>0.64233570232420822</v>
      </c>
      <c r="V185" s="124">
        <f t="shared" si="90"/>
        <v>0.64845065011545688</v>
      </c>
      <c r="W185" s="124">
        <f t="shared" ref="W185" si="91">IF(W161=0,"",W161/W137)</f>
        <v>0.66198187441823575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0.5684989633134806</v>
      </c>
      <c r="C186" s="111">
        <f t="shared" si="92"/>
        <v>0.56951781623239517</v>
      </c>
      <c r="D186" s="111">
        <f t="shared" si="92"/>
        <v>0.57066973172641478</v>
      </c>
      <c r="E186" s="111">
        <f t="shared" si="92"/>
        <v>0.57191107477999825</v>
      </c>
      <c r="F186" s="111">
        <f t="shared" si="92"/>
        <v>0.5730140841909892</v>
      </c>
      <c r="G186" s="111">
        <f t="shared" si="92"/>
        <v>0.5741256206634674</v>
      </c>
      <c r="H186" s="111">
        <f t="shared" si="92"/>
        <v>0.57534082537647435</v>
      </c>
      <c r="I186" s="111">
        <f t="shared" si="92"/>
        <v>0.57598966613624236</v>
      </c>
      <c r="J186" s="111">
        <f t="shared" si="92"/>
        <v>0.5763051198649326</v>
      </c>
      <c r="K186" s="111">
        <f t="shared" si="92"/>
        <v>0.57663205476350132</v>
      </c>
      <c r="L186" s="111">
        <f t="shared" si="92"/>
        <v>0.57695867287034763</v>
      </c>
      <c r="M186" s="111">
        <f t="shared" si="92"/>
        <v>0.57724982053553919</v>
      </c>
      <c r="N186" s="111">
        <f t="shared" si="92"/>
        <v>0.5775138638926447</v>
      </c>
      <c r="O186" s="111">
        <f t="shared" si="92"/>
        <v>0.57772683881362552</v>
      </c>
      <c r="P186" s="111">
        <f t="shared" si="92"/>
        <v>0.5778540140467826</v>
      </c>
      <c r="Q186" s="111">
        <f t="shared" si="92"/>
        <v>0.5779679676117675</v>
      </c>
      <c r="R186" s="111">
        <f t="shared" ref="R186:V186" si="93">IF(R162=0,"",R162/R138)</f>
        <v>0.57820618782269939</v>
      </c>
      <c r="S186" s="111">
        <f t="shared" si="93"/>
        <v>0.57870810385737614</v>
      </c>
      <c r="T186" s="111">
        <f t="shared" si="93"/>
        <v>0.57960895660988676</v>
      </c>
      <c r="U186" s="111">
        <f t="shared" si="93"/>
        <v>0.58072088525715315</v>
      </c>
      <c r="V186" s="111">
        <f t="shared" si="93"/>
        <v>0.58229109746941143</v>
      </c>
      <c r="W186" s="111">
        <f t="shared" ref="W186" si="94">IF(W162=0,"",W162/W138)</f>
        <v>0.58386473675331163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0.56603406874914886</v>
      </c>
      <c r="C187" s="111">
        <f t="shared" si="95"/>
        <v>0.56636654082174409</v>
      </c>
      <c r="D187" s="111">
        <f t="shared" si="95"/>
        <v>0.56643760484564321</v>
      </c>
      <c r="E187" s="111">
        <f t="shared" si="95"/>
        <v>0.56798690425730836</v>
      </c>
      <c r="F187" s="111">
        <f t="shared" si="95"/>
        <v>0.56961428450793405</v>
      </c>
      <c r="G187" s="111">
        <f t="shared" si="95"/>
        <v>0.5717932707829636</v>
      </c>
      <c r="H187" s="111">
        <f t="shared" si="95"/>
        <v>0.57481637046939515</v>
      </c>
      <c r="I187" s="111">
        <f t="shared" si="95"/>
        <v>0.57664695672383504</v>
      </c>
      <c r="J187" s="111">
        <f t="shared" si="95"/>
        <v>0.57742105394902032</v>
      </c>
      <c r="K187" s="111">
        <f t="shared" si="95"/>
        <v>0.57829479202203093</v>
      </c>
      <c r="L187" s="111">
        <f t="shared" si="95"/>
        <v>0.57882086862733917</v>
      </c>
      <c r="M187" s="111">
        <f t="shared" si="95"/>
        <v>0.57941073612019678</v>
      </c>
      <c r="N187" s="111">
        <f t="shared" si="95"/>
        <v>0.57983412144096169</v>
      </c>
      <c r="O187" s="111">
        <f t="shared" si="95"/>
        <v>0.580394134236904</v>
      </c>
      <c r="P187" s="111">
        <f t="shared" si="95"/>
        <v>0.58093850484483589</v>
      </c>
      <c r="Q187" s="111">
        <f t="shared" si="95"/>
        <v>0.5812041161788265</v>
      </c>
      <c r="R187" s="111">
        <f t="shared" ref="R187:V187" si="96">IF(R163=0,"",R163/R139)</f>
        <v>0.58187666592470755</v>
      </c>
      <c r="S187" s="111">
        <f t="shared" si="96"/>
        <v>0.58260831315245909</v>
      </c>
      <c r="T187" s="111">
        <f t="shared" si="96"/>
        <v>0.5834575510402783</v>
      </c>
      <c r="U187" s="111">
        <f t="shared" si="96"/>
        <v>0.58441500484326359</v>
      </c>
      <c r="V187" s="111">
        <f t="shared" si="96"/>
        <v>0.58497192132652476</v>
      </c>
      <c r="W187" s="111">
        <f t="shared" ref="W187" si="97">IF(W163=0,"",W163/W139)</f>
        <v>0.58585872780352977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0.72624826659821051</v>
      </c>
      <c r="C188" s="45">
        <f t="shared" si="98"/>
        <v>0.72787379268895946</v>
      </c>
      <c r="D188" s="45">
        <f t="shared" si="98"/>
        <v>0.73132459542744011</v>
      </c>
      <c r="E188" s="45">
        <f t="shared" si="98"/>
        <v>0.73413435735851329</v>
      </c>
      <c r="F188" s="45">
        <f t="shared" si="98"/>
        <v>0.73686537533488483</v>
      </c>
      <c r="G188" s="45">
        <f t="shared" si="98"/>
        <v>0.73994128322724728</v>
      </c>
      <c r="H188" s="45">
        <f t="shared" si="98"/>
        <v>0.74379891641475815</v>
      </c>
      <c r="I188" s="45">
        <f t="shared" si="98"/>
        <v>0.74626420262036264</v>
      </c>
      <c r="J188" s="45">
        <f t="shared" si="98"/>
        <v>0.74756026629715433</v>
      </c>
      <c r="K188" s="45">
        <f t="shared" si="98"/>
        <v>0.74936168303843864</v>
      </c>
      <c r="L188" s="45">
        <f t="shared" si="98"/>
        <v>0.75093540040290474</v>
      </c>
      <c r="M188" s="45">
        <f t="shared" si="98"/>
        <v>0.75273802407775714</v>
      </c>
      <c r="N188" s="45">
        <f t="shared" si="98"/>
        <v>0.75503393668210372</v>
      </c>
      <c r="O188" s="45">
        <f t="shared" si="98"/>
        <v>0.75848791588395492</v>
      </c>
      <c r="P188" s="45">
        <f t="shared" si="98"/>
        <v>0.76284129521640509</v>
      </c>
      <c r="Q188" s="45">
        <f t="shared" si="98"/>
        <v>0.76871647915169095</v>
      </c>
      <c r="R188" s="45">
        <f t="shared" ref="R188:V188" si="99">IF(R164=0,"",R164/R140)</f>
        <v>0.77540855654764973</v>
      </c>
      <c r="S188" s="45">
        <f t="shared" si="99"/>
        <v>0.78372205893008051</v>
      </c>
      <c r="T188" s="45">
        <f t="shared" si="99"/>
        <v>0.7915417373679452</v>
      </c>
      <c r="U188" s="45">
        <f t="shared" si="99"/>
        <v>0.80439933146558618</v>
      </c>
      <c r="V188" s="45">
        <f t="shared" si="99"/>
        <v>0.81924059559916629</v>
      </c>
      <c r="W188" s="45">
        <f t="shared" ref="W188" si="100">IF(W164=0,"",W164/W140)</f>
        <v>0.8332003464659764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2.5349938545918058</v>
      </c>
      <c r="C190" s="117">
        <f t="shared" si="101"/>
        <v>2.8660708352843272</v>
      </c>
      <c r="D190" s="117">
        <f t="shared" si="101"/>
        <v>1.220517937306117</v>
      </c>
      <c r="E190" s="117">
        <f t="shared" si="101"/>
        <v>1.6584631873166344</v>
      </c>
      <c r="F190" s="117">
        <f t="shared" si="101"/>
        <v>1.6189977805883988</v>
      </c>
      <c r="G190" s="117">
        <f t="shared" si="101"/>
        <v>1.2016149820010102</v>
      </c>
      <c r="H190" s="117">
        <f t="shared" si="101"/>
        <v>1.2416726167587786</v>
      </c>
      <c r="I190" s="117">
        <f t="shared" si="101"/>
        <v>0.9783859013605567</v>
      </c>
      <c r="J190" s="117">
        <f t="shared" si="101"/>
        <v>1.6436509412309952</v>
      </c>
      <c r="K190" s="117">
        <f t="shared" si="101"/>
        <v>1.8068403760818343</v>
      </c>
      <c r="L190" s="117">
        <f t="shared" si="101"/>
        <v>2.2914333519899923</v>
      </c>
      <c r="M190" s="117">
        <f t="shared" si="101"/>
        <v>2.2615689145738131</v>
      </c>
      <c r="N190" s="117">
        <f t="shared" si="101"/>
        <v>1.7258743034512098</v>
      </c>
      <c r="O190" s="117">
        <f t="shared" si="101"/>
        <v>1.8175173604585659</v>
      </c>
      <c r="P190" s="117">
        <f t="shared" si="101"/>
        <v>2.9538698461380903</v>
      </c>
      <c r="Q190" s="117">
        <f t="shared" si="101"/>
        <v>4.1840963554750088</v>
      </c>
      <c r="R190" s="117">
        <f t="shared" ref="R190:V190" si="102">R191+R194+R196+R209</f>
        <v>5.9648392228400962</v>
      </c>
      <c r="S190" s="117">
        <f t="shared" si="102"/>
        <v>5.9867667156350608</v>
      </c>
      <c r="T190" s="117">
        <f t="shared" si="102"/>
        <v>5.1264127276448415</v>
      </c>
      <c r="U190" s="117">
        <f t="shared" si="102"/>
        <v>5.7559488882856105</v>
      </c>
      <c r="V190" s="117">
        <f t="shared" si="102"/>
        <v>3.4508711683248703</v>
      </c>
      <c r="W190" s="117">
        <f t="shared" ref="W190" si="103">W191+W194+W196+W209</f>
        <v>2.8685636088093487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2.5349938545918058</v>
      </c>
      <c r="C209" s="122">
        <v>2.8660708352843272</v>
      </c>
      <c r="D209" s="122">
        <v>1.220517937306117</v>
      </c>
      <c r="E209" s="122">
        <v>1.6584631873166344</v>
      </c>
      <c r="F209" s="122">
        <v>1.6189977805883988</v>
      </c>
      <c r="G209" s="122">
        <v>1.2016149820010102</v>
      </c>
      <c r="H209" s="122">
        <v>1.2416726167587786</v>
      </c>
      <c r="I209" s="122">
        <v>0.9783859013605567</v>
      </c>
      <c r="J209" s="122">
        <v>1.6436509412309952</v>
      </c>
      <c r="K209" s="122">
        <v>1.8068403760818343</v>
      </c>
      <c r="L209" s="122">
        <v>2.2914333519899923</v>
      </c>
      <c r="M209" s="122">
        <v>2.2615689145738131</v>
      </c>
      <c r="N209" s="122">
        <v>1.7258743034512098</v>
      </c>
      <c r="O209" s="122">
        <v>1.8175173604585659</v>
      </c>
      <c r="P209" s="122">
        <v>2.9538698461380903</v>
      </c>
      <c r="Q209" s="122">
        <v>4.1840963554750088</v>
      </c>
      <c r="R209" s="122">
        <v>5.9648392228400962</v>
      </c>
      <c r="S209" s="122">
        <v>5.9867667156350608</v>
      </c>
      <c r="T209" s="122">
        <v>5.1264127276448415</v>
      </c>
      <c r="U209" s="122">
        <v>5.7559488882856105</v>
      </c>
      <c r="V209" s="122">
        <v>3.4508711683248703</v>
      </c>
      <c r="W209" s="122">
        <v>2.8685636088093487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2.5349938545918058</v>
      </c>
      <c r="C211" s="98">
        <v>2.8660708352843272</v>
      </c>
      <c r="D211" s="98">
        <v>1.220517937306117</v>
      </c>
      <c r="E211" s="98">
        <v>1.6584631873166344</v>
      </c>
      <c r="F211" s="98">
        <v>1.6189977805883988</v>
      </c>
      <c r="G211" s="98">
        <v>1.2016149820010102</v>
      </c>
      <c r="H211" s="98">
        <v>1.2416726167587786</v>
      </c>
      <c r="I211" s="98">
        <v>0.9783859013605567</v>
      </c>
      <c r="J211" s="98">
        <v>1.6436509412309952</v>
      </c>
      <c r="K211" s="98">
        <v>1.8068403760818343</v>
      </c>
      <c r="L211" s="98">
        <v>2.2914333519899923</v>
      </c>
      <c r="M211" s="98">
        <v>2.2615689145738131</v>
      </c>
      <c r="N211" s="98">
        <v>1.7258743034512098</v>
      </c>
      <c r="O211" s="98">
        <v>1.8175173604585659</v>
      </c>
      <c r="P211" s="98">
        <v>2.9538698461380903</v>
      </c>
      <c r="Q211" s="98">
        <v>4.1840963554750088</v>
      </c>
      <c r="R211" s="98">
        <v>5.9648392228400962</v>
      </c>
      <c r="S211" s="98">
        <v>5.9867667156350608</v>
      </c>
      <c r="T211" s="98">
        <v>5.1264127276448415</v>
      </c>
      <c r="U211" s="98">
        <v>5.7559488882856105</v>
      </c>
      <c r="V211" s="98">
        <v>3.4508711683248703</v>
      </c>
      <c r="W211" s="98">
        <v>2.8685636088093487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24288.988025463732</v>
      </c>
      <c r="C214" s="117">
        <f t="shared" si="108"/>
        <v>24161.874253838276</v>
      </c>
      <c r="D214" s="117">
        <f t="shared" si="108"/>
        <v>21902.353583429278</v>
      </c>
      <c r="E214" s="117">
        <f t="shared" si="108"/>
        <v>23340.033451376145</v>
      </c>
      <c r="F214" s="117">
        <f t="shared" si="108"/>
        <v>22595.585123603392</v>
      </c>
      <c r="G214" s="117">
        <f t="shared" si="108"/>
        <v>19724.252789196511</v>
      </c>
      <c r="H214" s="117">
        <f t="shared" si="108"/>
        <v>18471.862666899826</v>
      </c>
      <c r="I214" s="117">
        <f t="shared" si="108"/>
        <v>21560.40914252746</v>
      </c>
      <c r="J214" s="117">
        <f t="shared" si="108"/>
        <v>20285.538217288471</v>
      </c>
      <c r="K214" s="117">
        <f t="shared" si="108"/>
        <v>20443.46191532322</v>
      </c>
      <c r="L214" s="117">
        <f t="shared" si="108"/>
        <v>20981.203947842194</v>
      </c>
      <c r="M214" s="117">
        <f t="shared" si="108"/>
        <v>18225.426965959727</v>
      </c>
      <c r="N214" s="117">
        <f t="shared" si="108"/>
        <v>19233.004931830787</v>
      </c>
      <c r="O214" s="117">
        <f t="shared" si="108"/>
        <v>18134.564634433256</v>
      </c>
      <c r="P214" s="117">
        <f t="shared" si="108"/>
        <v>17525.623835015562</v>
      </c>
      <c r="Q214" s="117">
        <f t="shared" si="108"/>
        <v>16760.31144273435</v>
      </c>
      <c r="R214" s="117">
        <f t="shared" ref="R214:V214" si="109">R215+R218+R220+R233</f>
        <v>17661.18559779536</v>
      </c>
      <c r="S214" s="117">
        <f t="shared" si="109"/>
        <v>17785.777856343142</v>
      </c>
      <c r="T214" s="117">
        <f t="shared" si="109"/>
        <v>17746.311024877283</v>
      </c>
      <c r="U214" s="117">
        <f t="shared" si="109"/>
        <v>16874.26857846104</v>
      </c>
      <c r="V214" s="117">
        <f t="shared" si="109"/>
        <v>17181.57940944397</v>
      </c>
      <c r="W214" s="117">
        <f t="shared" ref="W214" si="110">W215+W218+W220+W233</f>
        <v>16765.128460795902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20659.829065465165</v>
      </c>
      <c r="C215" s="122">
        <f t="shared" si="111"/>
        <v>20490.574526544373</v>
      </c>
      <c r="D215" s="122">
        <f t="shared" si="111"/>
        <v>18575.283085770971</v>
      </c>
      <c r="E215" s="122">
        <f t="shared" si="111"/>
        <v>19894.176682602862</v>
      </c>
      <c r="F215" s="122">
        <f t="shared" si="111"/>
        <v>19188.571276937997</v>
      </c>
      <c r="G215" s="122">
        <f t="shared" si="111"/>
        <v>16689.221661672789</v>
      </c>
      <c r="H215" s="122">
        <f t="shared" si="111"/>
        <v>15487.498774347207</v>
      </c>
      <c r="I215" s="122">
        <f t="shared" si="111"/>
        <v>18691.706490442848</v>
      </c>
      <c r="J215" s="122">
        <f t="shared" si="111"/>
        <v>17578.994501090805</v>
      </c>
      <c r="K215" s="122">
        <f t="shared" si="111"/>
        <v>17964.290904095542</v>
      </c>
      <c r="L215" s="122">
        <f t="shared" si="111"/>
        <v>18362.740238488343</v>
      </c>
      <c r="M215" s="122">
        <f t="shared" si="111"/>
        <v>15927.665976734572</v>
      </c>
      <c r="N215" s="122">
        <f t="shared" si="111"/>
        <v>16828.120869461582</v>
      </c>
      <c r="O215" s="122">
        <f t="shared" si="111"/>
        <v>15857.77669461595</v>
      </c>
      <c r="P215" s="122">
        <f t="shared" si="111"/>
        <v>15318.270573339269</v>
      </c>
      <c r="Q215" s="122">
        <f t="shared" si="111"/>
        <v>14606.444095923198</v>
      </c>
      <c r="R215" s="122">
        <f t="shared" ref="R215:V215" si="112">SUM(R216:R217)</f>
        <v>15353.027668777062</v>
      </c>
      <c r="S215" s="122">
        <f t="shared" si="112"/>
        <v>15464.160049044591</v>
      </c>
      <c r="T215" s="122">
        <f t="shared" si="112"/>
        <v>15462.692903301158</v>
      </c>
      <c r="U215" s="122">
        <f t="shared" si="112"/>
        <v>14642.60161342583</v>
      </c>
      <c r="V215" s="122">
        <f t="shared" si="112"/>
        <v>14952.281687691073</v>
      </c>
      <c r="W215" s="122">
        <f t="shared" ref="W215" si="113">SUM(W216:W217)</f>
        <v>14555.67189297012</v>
      </c>
      <c r="DA215" s="130" t="s">
        <v>2318</v>
      </c>
    </row>
    <row r="216" spans="1:105" ht="12" customHeight="1" x14ac:dyDescent="0.25">
      <c r="A216" s="97" t="s">
        <v>204</v>
      </c>
      <c r="B216" s="98">
        <v>20575.753781335177</v>
      </c>
      <c r="C216" s="98">
        <v>20407.76452462739</v>
      </c>
      <c r="D216" s="98">
        <v>18499.871758664231</v>
      </c>
      <c r="E216" s="98">
        <v>19812.875528597568</v>
      </c>
      <c r="F216" s="98">
        <v>19109.68205881671</v>
      </c>
      <c r="G216" s="98">
        <v>16620.678946363751</v>
      </c>
      <c r="H216" s="98">
        <v>15422.776539973489</v>
      </c>
      <c r="I216" s="98">
        <v>18611.88231461485</v>
      </c>
      <c r="J216" s="98">
        <v>17502.64412736064</v>
      </c>
      <c r="K216" s="98">
        <v>17885.486909433843</v>
      </c>
      <c r="L216" s="98">
        <v>18280.109328569983</v>
      </c>
      <c r="M216" s="98">
        <v>15854.958764621724</v>
      </c>
      <c r="N216" s="98">
        <v>16749.555129071538</v>
      </c>
      <c r="O216" s="98">
        <v>15782.238295341298</v>
      </c>
      <c r="P216" s="98">
        <v>15245.130840531907</v>
      </c>
      <c r="Q216" s="98">
        <v>14536.381636685135</v>
      </c>
      <c r="R216" s="98">
        <v>15279.1181777408</v>
      </c>
      <c r="S216" s="98">
        <v>15389.002868558979</v>
      </c>
      <c r="T216" s="98">
        <v>15386.631832966097</v>
      </c>
      <c r="U216" s="98">
        <v>14569.557549010608</v>
      </c>
      <c r="V216" s="98">
        <v>14876.409479511018</v>
      </c>
      <c r="W216" s="98">
        <v>14480.86270817631</v>
      </c>
      <c r="DA216" s="63" t="s">
        <v>2319</v>
      </c>
    </row>
    <row r="217" spans="1:105" ht="12" customHeight="1" x14ac:dyDescent="0.25">
      <c r="A217" s="97" t="s">
        <v>53</v>
      </c>
      <c r="B217" s="98">
        <v>84.075284129987722</v>
      </c>
      <c r="C217" s="98">
        <v>82.810001916981889</v>
      </c>
      <c r="D217" s="98">
        <v>75.411327106739691</v>
      </c>
      <c r="E217" s="98">
        <v>81.301154005293867</v>
      </c>
      <c r="F217" s="98">
        <v>78.889218121286589</v>
      </c>
      <c r="G217" s="98">
        <v>68.542715309037888</v>
      </c>
      <c r="H217" s="98">
        <v>64.722234373716688</v>
      </c>
      <c r="I217" s="98">
        <v>79.824175827998886</v>
      </c>
      <c r="J217" s="98">
        <v>76.350373730165813</v>
      </c>
      <c r="K217" s="98">
        <v>78.803994661698724</v>
      </c>
      <c r="L217" s="98">
        <v>82.630909918359649</v>
      </c>
      <c r="M217" s="98">
        <v>72.707212112847884</v>
      </c>
      <c r="N217" s="98">
        <v>78.565740390043629</v>
      </c>
      <c r="O217" s="98">
        <v>75.53839927465134</v>
      </c>
      <c r="P217" s="98">
        <v>73.139732807362392</v>
      </c>
      <c r="Q217" s="98">
        <v>70.062459238062686</v>
      </c>
      <c r="R217" s="98">
        <v>73.90949103626123</v>
      </c>
      <c r="S217" s="98">
        <v>75.157180485612187</v>
      </c>
      <c r="T217" s="98">
        <v>76.061070335062041</v>
      </c>
      <c r="U217" s="98">
        <v>73.044064415221897</v>
      </c>
      <c r="V217" s="98">
        <v>75.872208180054486</v>
      </c>
      <c r="W217" s="98">
        <v>74.809184793810104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2.0921234196542012E-2</v>
      </c>
      <c r="C218" s="122">
        <f t="shared" si="114"/>
        <v>2.6715214933510562E-2</v>
      </c>
      <c r="D218" s="122">
        <f t="shared" si="114"/>
        <v>3.5539108044177967E-2</v>
      </c>
      <c r="E218" s="122">
        <f t="shared" si="114"/>
        <v>4.2164752856510633E-2</v>
      </c>
      <c r="F218" s="122">
        <f t="shared" si="114"/>
        <v>6.4354084051464519E-2</v>
      </c>
      <c r="G218" s="122">
        <f t="shared" si="114"/>
        <v>9.8246194587982935E-2</v>
      </c>
      <c r="H218" s="122">
        <f t="shared" si="114"/>
        <v>0.11817650706146271</v>
      </c>
      <c r="I218" s="122">
        <f t="shared" si="114"/>
        <v>0.14923480487768542</v>
      </c>
      <c r="J218" s="122">
        <f t="shared" si="114"/>
        <v>0.17593045702679377</v>
      </c>
      <c r="K218" s="122">
        <f t="shared" si="114"/>
        <v>0.19256405463717183</v>
      </c>
      <c r="L218" s="122">
        <f t="shared" si="114"/>
        <v>0.41369732031447631</v>
      </c>
      <c r="M218" s="122">
        <f t="shared" si="114"/>
        <v>0.28972579344168919</v>
      </c>
      <c r="N218" s="122">
        <f t="shared" si="114"/>
        <v>0.24394203851449034</v>
      </c>
      <c r="O218" s="122">
        <f t="shared" si="114"/>
        <v>0.24544941755946839</v>
      </c>
      <c r="P218" s="122">
        <f t="shared" si="114"/>
        <v>0.30401542477813548</v>
      </c>
      <c r="Q218" s="122">
        <f t="shared" si="114"/>
        <v>0.28618327917402331</v>
      </c>
      <c r="R218" s="122">
        <f t="shared" si="114"/>
        <v>0.33320808312523104</v>
      </c>
      <c r="S218" s="122">
        <f t="shared" si="114"/>
        <v>0.35763656731780874</v>
      </c>
      <c r="T218" s="122">
        <f t="shared" si="114"/>
        <v>0.51028100812286081</v>
      </c>
      <c r="U218" s="122">
        <f t="shared" si="114"/>
        <v>0.36621632450348018</v>
      </c>
      <c r="V218" s="122">
        <f t="shared" si="114"/>
        <v>0.41604724781679575</v>
      </c>
      <c r="W218" s="122">
        <f t="shared" si="114"/>
        <v>0.67995818306534594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2.0921234196542012E-2</v>
      </c>
      <c r="C219" s="98">
        <f>RES_hhdet_fech!C86</f>
        <v>2.6715214933510562E-2</v>
      </c>
      <c r="D219" s="98">
        <f>RES_hhdet_fech!D86</f>
        <v>3.5539108044177967E-2</v>
      </c>
      <c r="E219" s="98">
        <f>RES_hhdet_fech!E86</f>
        <v>4.2164752856510633E-2</v>
      </c>
      <c r="F219" s="98">
        <f>RES_hhdet_fech!F86</f>
        <v>6.4354084051464519E-2</v>
      </c>
      <c r="G219" s="98">
        <f>RES_hhdet_fech!G86</f>
        <v>9.8246194587982935E-2</v>
      </c>
      <c r="H219" s="98">
        <f>RES_hhdet_fech!H86</f>
        <v>0.11817650706146271</v>
      </c>
      <c r="I219" s="98">
        <f>RES_hhdet_fech!I86</f>
        <v>0.14923480487768542</v>
      </c>
      <c r="J219" s="98">
        <f>RES_hhdet_fech!J86</f>
        <v>0.17593045702679377</v>
      </c>
      <c r="K219" s="98">
        <f>RES_hhdet_fech!K86</f>
        <v>0.19256405463717183</v>
      </c>
      <c r="L219" s="98">
        <f>RES_hhdet_fech!L86</f>
        <v>0.41369732031447631</v>
      </c>
      <c r="M219" s="98">
        <f>RES_hhdet_fech!M86</f>
        <v>0.28972579344168919</v>
      </c>
      <c r="N219" s="98">
        <f>RES_hhdet_fech!N86</f>
        <v>0.24394203851449034</v>
      </c>
      <c r="O219" s="98">
        <f>RES_hhdet_fech!O86</f>
        <v>0.24544941755946839</v>
      </c>
      <c r="P219" s="98">
        <f>RES_hhdet_fech!P86</f>
        <v>0.30401542477813548</v>
      </c>
      <c r="Q219" s="98">
        <f>RES_hhdet_fech!Q86</f>
        <v>0.28618327917402331</v>
      </c>
      <c r="R219" s="98">
        <f>RES_hhdet_fech!R86</f>
        <v>0.33320808312523104</v>
      </c>
      <c r="S219" s="98">
        <f>RES_hhdet_fech!S86</f>
        <v>0.35763656731780874</v>
      </c>
      <c r="T219" s="98">
        <f>RES_hhdet_fech!T86</f>
        <v>0.51028100812286081</v>
      </c>
      <c r="U219" s="98">
        <f>RES_hhdet_fech!U86</f>
        <v>0.36621632450348018</v>
      </c>
      <c r="V219" s="98">
        <f>RES_hhdet_fech!V86</f>
        <v>0.41604724781679575</v>
      </c>
      <c r="W219" s="98">
        <f>RES_hhdet_fech!W86</f>
        <v>0.67995818306534594</v>
      </c>
      <c r="DA219" s="63" t="s">
        <v>2322</v>
      </c>
    </row>
    <row r="220" spans="1:105" ht="12" customHeight="1" x14ac:dyDescent="0.25">
      <c r="A220" s="121" t="s">
        <v>55</v>
      </c>
      <c r="B220" s="122">
        <v>2392.1215026997706</v>
      </c>
      <c r="C220" s="122">
        <v>2411.6390864942036</v>
      </c>
      <c r="D220" s="122">
        <v>2281.0448984734285</v>
      </c>
      <c r="E220" s="122">
        <v>2333.5095347152333</v>
      </c>
      <c r="F220" s="122">
        <v>2295.8659554761743</v>
      </c>
      <c r="G220" s="122">
        <v>2098.2016890763634</v>
      </c>
      <c r="H220" s="122">
        <v>2020.3372668789209</v>
      </c>
      <c r="I220" s="122">
        <v>1937.9595703227719</v>
      </c>
      <c r="J220" s="122">
        <v>1797.3348258711751</v>
      </c>
      <c r="K220" s="122">
        <v>1695.7842643266363</v>
      </c>
      <c r="L220" s="122">
        <v>1710.8042494486785</v>
      </c>
      <c r="M220" s="122">
        <v>1492.1736273492975</v>
      </c>
      <c r="N220" s="122">
        <v>1574.1067371510626</v>
      </c>
      <c r="O220" s="122">
        <v>1483.8971924218351</v>
      </c>
      <c r="P220" s="122">
        <v>1427.1496485990551</v>
      </c>
      <c r="Q220" s="122">
        <v>1366.655260503107</v>
      </c>
      <c r="R220" s="122">
        <v>1436.902277965452</v>
      </c>
      <c r="S220" s="122">
        <v>1443.7041503400872</v>
      </c>
      <c r="T220" s="122">
        <v>1431.6343937335432</v>
      </c>
      <c r="U220" s="122">
        <v>1374.3548750262828</v>
      </c>
      <c r="V220" s="122">
        <v>1405.2008969979838</v>
      </c>
      <c r="W220" s="122">
        <v>1378.5895193196486</v>
      </c>
      <c r="DA220" s="130" t="s">
        <v>2323</v>
      </c>
    </row>
    <row r="221" spans="1:105" ht="12" customHeight="1" x14ac:dyDescent="0.25">
      <c r="A221" s="97" t="s">
        <v>132</v>
      </c>
      <c r="B221" s="98">
        <v>2450.0785371175007</v>
      </c>
      <c r="C221" s="98">
        <v>2459.7363494975939</v>
      </c>
      <c r="D221" s="98">
        <v>2318.7079803932688</v>
      </c>
      <c r="E221" s="98">
        <v>2376.2732777304154</v>
      </c>
      <c r="F221" s="98">
        <v>2335.6958624406757</v>
      </c>
      <c r="G221" s="98">
        <v>2123.6123469191584</v>
      </c>
      <c r="H221" s="98">
        <v>2038.014033315731</v>
      </c>
      <c r="I221" s="98">
        <v>1953.7153354237116</v>
      </c>
      <c r="J221" s="98">
        <v>1806.4062136650432</v>
      </c>
      <c r="K221" s="98">
        <v>1702.9774699095387</v>
      </c>
      <c r="L221" s="98">
        <v>1713.8314236982631</v>
      </c>
      <c r="M221" s="98">
        <v>1490.508365508367</v>
      </c>
      <c r="N221" s="98">
        <v>1573.9254012943095</v>
      </c>
      <c r="O221" s="98">
        <v>1481.7679083932444</v>
      </c>
      <c r="P221" s="98">
        <v>1428.837948258715</v>
      </c>
      <c r="Q221" s="98">
        <v>1365.7864181087</v>
      </c>
      <c r="R221" s="98">
        <v>1433.5994790876457</v>
      </c>
      <c r="S221" s="98">
        <v>1441.9656749356309</v>
      </c>
      <c r="T221" s="98">
        <v>1433.1358595210322</v>
      </c>
      <c r="U221" s="98">
        <v>1369.84055098299</v>
      </c>
      <c r="V221" s="98">
        <v>1409.3979483636592</v>
      </c>
      <c r="W221" s="98">
        <v>1374.177225921816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1794.7231667797328</v>
      </c>
      <c r="C229" s="101">
        <v>1896.7826050195451</v>
      </c>
      <c r="D229" s="101">
        <v>1852.7716871732619</v>
      </c>
      <c r="E229" s="101">
        <v>1816.9347366471977</v>
      </c>
      <c r="F229" s="101">
        <v>1783.1084750469845</v>
      </c>
      <c r="G229" s="101">
        <v>1744.5579702797884</v>
      </c>
      <c r="H229" s="101">
        <v>1754.6806331755226</v>
      </c>
      <c r="I229" s="101">
        <v>1683.1827632795962</v>
      </c>
      <c r="J229" s="101">
        <v>1640.2833634893859</v>
      </c>
      <c r="K229" s="101">
        <v>1566.4296469382766</v>
      </c>
      <c r="L229" s="101">
        <v>1655.0361705134001</v>
      </c>
      <c r="M229" s="101">
        <v>1521.3120804146204</v>
      </c>
      <c r="N229" s="101">
        <v>1577.3054076684182</v>
      </c>
      <c r="O229" s="101">
        <v>1522.0608051653289</v>
      </c>
      <c r="P229" s="101">
        <v>1395.8546859890193</v>
      </c>
      <c r="Q229" s="101">
        <v>1382.0170609191741</v>
      </c>
      <c r="R229" s="101">
        <v>1496.8358991357004</v>
      </c>
      <c r="S229" s="101">
        <v>1476.0859058547596</v>
      </c>
      <c r="T229" s="101">
        <v>1400.015290679361</v>
      </c>
      <c r="U229" s="101">
        <v>1453.3897829353691</v>
      </c>
      <c r="V229" s="101">
        <v>1340.8384771818091</v>
      </c>
      <c r="W229" s="101">
        <v>1444.4889776606637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2335</v>
      </c>
    </row>
    <row r="233" spans="1:105" ht="12" customHeight="1" x14ac:dyDescent="0.25">
      <c r="A233" s="121" t="s">
        <v>54</v>
      </c>
      <c r="B233" s="122">
        <v>1237.0165360645979</v>
      </c>
      <c r="C233" s="122">
        <v>1259.6339255847656</v>
      </c>
      <c r="D233" s="122">
        <v>1045.9900600768331</v>
      </c>
      <c r="E233" s="122">
        <v>1112.3050693051916</v>
      </c>
      <c r="F233" s="122">
        <v>1111.0835371051714</v>
      </c>
      <c r="G233" s="122">
        <v>936.73119225276844</v>
      </c>
      <c r="H233" s="122">
        <v>963.9084491666373</v>
      </c>
      <c r="I233" s="122">
        <v>930.59384695696122</v>
      </c>
      <c r="J233" s="122">
        <v>909.03295986946648</v>
      </c>
      <c r="K233" s="122">
        <v>783.19418284640381</v>
      </c>
      <c r="L233" s="122">
        <v>907.24576258485786</v>
      </c>
      <c r="M233" s="122">
        <v>805.29763608241569</v>
      </c>
      <c r="N233" s="122">
        <v>830.53338317962528</v>
      </c>
      <c r="O233" s="122">
        <v>792.64529797791045</v>
      </c>
      <c r="P233" s="122">
        <v>779.89959765246135</v>
      </c>
      <c r="Q233" s="122">
        <v>786.92590302887106</v>
      </c>
      <c r="R233" s="122">
        <v>870.92244296971944</v>
      </c>
      <c r="S233" s="122">
        <v>877.5560203911441</v>
      </c>
      <c r="T233" s="122">
        <v>851.47344683445795</v>
      </c>
      <c r="U233" s="122">
        <v>856.94587368442524</v>
      </c>
      <c r="V233" s="122">
        <v>823.68077750709881</v>
      </c>
      <c r="W233" s="122">
        <v>830.18709032306731</v>
      </c>
      <c r="DA233" s="130" t="s">
        <v>2336</v>
      </c>
    </row>
    <row r="234" spans="1:105" ht="12" customHeight="1" x14ac:dyDescent="0.25">
      <c r="A234" s="97" t="s">
        <v>207</v>
      </c>
      <c r="B234" s="98">
        <v>1336.344841186032</v>
      </c>
      <c r="C234" s="98">
        <v>1334.7779172408743</v>
      </c>
      <c r="D234" s="98">
        <v>1105.8336178981799</v>
      </c>
      <c r="E234" s="98">
        <v>1218.5035191239333</v>
      </c>
      <c r="F234" s="98">
        <v>1213.3399241254203</v>
      </c>
      <c r="G234" s="98">
        <v>985.71658183178101</v>
      </c>
      <c r="H234" s="98">
        <v>1002.0930954775524</v>
      </c>
      <c r="I234" s="98">
        <v>1015.3826992730988</v>
      </c>
      <c r="J234" s="98">
        <v>992.80336549951085</v>
      </c>
      <c r="K234" s="98">
        <v>837.13268759769142</v>
      </c>
      <c r="L234" s="98">
        <v>982.4091222868492</v>
      </c>
      <c r="M234" s="98">
        <v>850.77903359128163</v>
      </c>
      <c r="N234" s="98">
        <v>892.7901981475942</v>
      </c>
      <c r="O234" s="98">
        <v>853.31275268537274</v>
      </c>
      <c r="P234" s="98">
        <v>849.50381138252317</v>
      </c>
      <c r="Q234" s="98">
        <v>849.96690028300293</v>
      </c>
      <c r="R234" s="98">
        <v>925.21674207853221</v>
      </c>
      <c r="S234" s="98">
        <v>949.73419551115751</v>
      </c>
      <c r="T234" s="98">
        <v>945.68255840791903</v>
      </c>
      <c r="U234" s="98">
        <v>917.72270276181018</v>
      </c>
      <c r="V234" s="98">
        <v>943.74868950267421</v>
      </c>
      <c r="W234" s="98">
        <v>926.99271394415894</v>
      </c>
      <c r="DA234" s="63" t="s">
        <v>2337</v>
      </c>
    </row>
    <row r="235" spans="1:105" ht="12" customHeight="1" x14ac:dyDescent="0.25">
      <c r="A235" s="97" t="s">
        <v>50</v>
      </c>
      <c r="B235" s="98">
        <v>1278.5870848086322</v>
      </c>
      <c r="C235" s="98">
        <v>1627.1562667292208</v>
      </c>
      <c r="D235" s="98">
        <v>854.06833640493687</v>
      </c>
      <c r="E235" s="98">
        <v>1191.1990945311436</v>
      </c>
      <c r="F235" s="98">
        <v>1268.6232269014176</v>
      </c>
      <c r="G235" s="98">
        <v>1026.7332349959795</v>
      </c>
      <c r="H235" s="98">
        <v>1096.283731407598</v>
      </c>
      <c r="I235" s="98">
        <v>734.86337740605995</v>
      </c>
      <c r="J235" s="98">
        <v>973.18803299488013</v>
      </c>
      <c r="K235" s="98">
        <v>845.63500531773741</v>
      </c>
      <c r="L235" s="98">
        <v>1004.4120337093515</v>
      </c>
      <c r="M235" s="98">
        <v>981.83839461737671</v>
      </c>
      <c r="N235" s="98">
        <v>774.00319400979129</v>
      </c>
      <c r="O235" s="98">
        <v>728.69261423408147</v>
      </c>
      <c r="P235" s="98">
        <v>813.58174608166269</v>
      </c>
      <c r="Q235" s="98">
        <v>848.26194470775806</v>
      </c>
      <c r="R235" s="98">
        <v>1063.3049890901959</v>
      </c>
      <c r="S235" s="98">
        <v>1056.3487735856406</v>
      </c>
      <c r="T235" s="98">
        <v>919.35509173087985</v>
      </c>
      <c r="U235" s="98">
        <v>1096.7728487662514</v>
      </c>
      <c r="V235" s="98">
        <v>822.66695869093371</v>
      </c>
      <c r="W235" s="98">
        <v>877.30605381805663</v>
      </c>
      <c r="DA235" s="63" t="s">
        <v>2338</v>
      </c>
    </row>
    <row r="236" spans="1:105" ht="12" customHeight="1" x14ac:dyDescent="0.25">
      <c r="A236" s="109" t="s">
        <v>120</v>
      </c>
      <c r="B236" s="33">
        <v>1042.5295310641152</v>
      </c>
      <c r="C236" s="33">
        <v>1053.1261180602655</v>
      </c>
      <c r="D236" s="33">
        <v>953.35284726697898</v>
      </c>
      <c r="E236" s="33">
        <v>892.69643059179145</v>
      </c>
      <c r="F236" s="33">
        <v>884.00582478571687</v>
      </c>
      <c r="G236" s="33">
        <v>823.21766603459082</v>
      </c>
      <c r="H236" s="33">
        <v>867.77616613013834</v>
      </c>
      <c r="I236" s="33">
        <v>760.38751849588527</v>
      </c>
      <c r="J236" s="33">
        <v>712.92778680119022</v>
      </c>
      <c r="K236" s="33">
        <v>655.25928635360106</v>
      </c>
      <c r="L236" s="33">
        <v>714.26861000890551</v>
      </c>
      <c r="M236" s="33">
        <v>669.67356295832997</v>
      </c>
      <c r="N236" s="33">
        <v>687.24924172886153</v>
      </c>
      <c r="O236" s="33">
        <v>659.99519135286027</v>
      </c>
      <c r="P236" s="33">
        <v>614.27993311056127</v>
      </c>
      <c r="Q236" s="33">
        <v>637.30399658332578</v>
      </c>
      <c r="R236" s="33">
        <v>705.17913056798125</v>
      </c>
      <c r="S236" s="33">
        <v>690.59645938682513</v>
      </c>
      <c r="T236" s="33">
        <v>657.24241208943135</v>
      </c>
      <c r="U236" s="33">
        <v>692.67551861106051</v>
      </c>
      <c r="V236" s="33">
        <v>634.19472437551531</v>
      </c>
      <c r="W236" s="33">
        <v>680.22916306559364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10863.609090394395</v>
      </c>
      <c r="C238" s="117">
        <f t="shared" si="115"/>
        <v>10956.106473278098</v>
      </c>
      <c r="D238" s="117">
        <f t="shared" si="115"/>
        <v>10173.190729618833</v>
      </c>
      <c r="E238" s="117">
        <f t="shared" si="115"/>
        <v>11115.439406868534</v>
      </c>
      <c r="F238" s="117">
        <f t="shared" si="115"/>
        <v>10991.804229441896</v>
      </c>
      <c r="G238" s="117">
        <f t="shared" si="115"/>
        <v>9801.2095863112027</v>
      </c>
      <c r="H238" s="117">
        <f t="shared" si="115"/>
        <v>9470.0202798142182</v>
      </c>
      <c r="I238" s="117">
        <f t="shared" si="115"/>
        <v>11452.837573392391</v>
      </c>
      <c r="J238" s="117">
        <f t="shared" si="115"/>
        <v>11151.700848778486</v>
      </c>
      <c r="K238" s="117">
        <f t="shared" si="115"/>
        <v>11557.103961562727</v>
      </c>
      <c r="L238" s="117">
        <f t="shared" si="115"/>
        <v>12155.343552164191</v>
      </c>
      <c r="M238" s="117">
        <f t="shared" si="115"/>
        <v>10830.20023296824</v>
      </c>
      <c r="N238" s="117">
        <f t="shared" si="115"/>
        <v>11771.547689398569</v>
      </c>
      <c r="O238" s="117">
        <f t="shared" si="115"/>
        <v>11404.0307180089</v>
      </c>
      <c r="P238" s="117">
        <f t="shared" si="115"/>
        <v>11112.415135869895</v>
      </c>
      <c r="Q238" s="117">
        <f t="shared" si="115"/>
        <v>10731.175208766237</v>
      </c>
      <c r="R238" s="117">
        <f t="shared" ref="R238:V238" si="116">R239+R242+R244+R257</f>
        <v>11437.027785206019</v>
      </c>
      <c r="S238" s="117">
        <f t="shared" si="116"/>
        <v>11685.464413426465</v>
      </c>
      <c r="T238" s="117">
        <f t="shared" si="116"/>
        <v>11848.604650286319</v>
      </c>
      <c r="U238" s="117">
        <f t="shared" si="116"/>
        <v>11452.850721142237</v>
      </c>
      <c r="V238" s="117">
        <f t="shared" si="116"/>
        <v>11863.43230120748</v>
      </c>
      <c r="W238" s="117">
        <f t="shared" ref="W238" si="117">W239+W242+W244+W257</f>
        <v>11768.159660935555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8982.4812126652432</v>
      </c>
      <c r="C239" s="122">
        <f t="shared" si="118"/>
        <v>9036.424492976801</v>
      </c>
      <c r="D239" s="122">
        <f t="shared" si="118"/>
        <v>8410.0954395130448</v>
      </c>
      <c r="E239" s="122">
        <f t="shared" si="118"/>
        <v>9260.9125209153026</v>
      </c>
      <c r="F239" s="122">
        <f t="shared" si="118"/>
        <v>9131.0877976893134</v>
      </c>
      <c r="G239" s="122">
        <f t="shared" si="118"/>
        <v>8118.9102850394165</v>
      </c>
      <c r="H239" s="122">
        <f t="shared" si="118"/>
        <v>7774.4582709359265</v>
      </c>
      <c r="I239" s="122">
        <f t="shared" si="118"/>
        <v>9779.6173121907414</v>
      </c>
      <c r="J239" s="122">
        <f t="shared" si="118"/>
        <v>9532.3109291230467</v>
      </c>
      <c r="K239" s="122">
        <f t="shared" si="118"/>
        <v>10038.717236525412</v>
      </c>
      <c r="L239" s="122">
        <f t="shared" si="118"/>
        <v>10524.197976710013</v>
      </c>
      <c r="M239" s="122">
        <f t="shared" si="118"/>
        <v>9370.1621565964888</v>
      </c>
      <c r="N239" s="122">
        <f t="shared" si="118"/>
        <v>10209.285848518135</v>
      </c>
      <c r="O239" s="122">
        <f t="shared" si="118"/>
        <v>9896.6120149306134</v>
      </c>
      <c r="P239" s="122">
        <f t="shared" si="118"/>
        <v>9641.4097300918802</v>
      </c>
      <c r="Q239" s="122">
        <f t="shared" si="118"/>
        <v>9282.9506959147384</v>
      </c>
      <c r="R239" s="122">
        <f t="shared" ref="R239:V239" si="119">SUM(R240:R241)</f>
        <v>9869.4334282177515</v>
      </c>
      <c r="S239" s="122">
        <f t="shared" si="119"/>
        <v>10087.651534136514</v>
      </c>
      <c r="T239" s="122">
        <f t="shared" si="119"/>
        <v>10252.857660998105</v>
      </c>
      <c r="U239" s="122">
        <f t="shared" si="119"/>
        <v>9868.0137306156994</v>
      </c>
      <c r="V239" s="122">
        <f t="shared" si="119"/>
        <v>10249.936135401269</v>
      </c>
      <c r="W239" s="122">
        <f t="shared" ref="W239" si="120">SUM(W240:W241)</f>
        <v>10138.160649581347</v>
      </c>
      <c r="DA239" s="130" t="s">
        <v>2486</v>
      </c>
    </row>
    <row r="240" spans="1:105" ht="12" customHeight="1" x14ac:dyDescent="0.25">
      <c r="A240" s="97" t="s">
        <v>204</v>
      </c>
      <c r="B240" s="98">
        <v>8898.405928535256</v>
      </c>
      <c r="C240" s="98">
        <v>8953.6144910598196</v>
      </c>
      <c r="D240" s="98">
        <v>8334.6841124063048</v>
      </c>
      <c r="E240" s="98">
        <v>9179.6113669100087</v>
      </c>
      <c r="F240" s="98">
        <v>9052.1985795680266</v>
      </c>
      <c r="G240" s="98">
        <v>8050.3675697303788</v>
      </c>
      <c r="H240" s="98">
        <v>7709.7360365622098</v>
      </c>
      <c r="I240" s="98">
        <v>9699.7931363627431</v>
      </c>
      <c r="J240" s="98">
        <v>9455.9605553928814</v>
      </c>
      <c r="K240" s="98">
        <v>9959.9132418637128</v>
      </c>
      <c r="L240" s="98">
        <v>10441.567066791653</v>
      </c>
      <c r="M240" s="98">
        <v>9297.4549444836412</v>
      </c>
      <c r="N240" s="98">
        <v>10130.720108128091</v>
      </c>
      <c r="O240" s="98">
        <v>9821.0736156559615</v>
      </c>
      <c r="P240" s="98">
        <v>9568.2699972845185</v>
      </c>
      <c r="Q240" s="98">
        <v>9212.8882366766757</v>
      </c>
      <c r="R240" s="98">
        <v>9795.5239371814896</v>
      </c>
      <c r="S240" s="98">
        <v>10012.494353650902</v>
      </c>
      <c r="T240" s="98">
        <v>10176.796590663043</v>
      </c>
      <c r="U240" s="98">
        <v>9794.9696662004771</v>
      </c>
      <c r="V240" s="98">
        <v>10174.063927221214</v>
      </c>
      <c r="W240" s="98">
        <v>10063.351464787536</v>
      </c>
      <c r="DA240" s="63" t="s">
        <v>2487</v>
      </c>
    </row>
    <row r="241" spans="1:105" ht="12" customHeight="1" x14ac:dyDescent="0.25">
      <c r="A241" s="97" t="s">
        <v>53</v>
      </c>
      <c r="B241" s="98">
        <v>84.075284129987722</v>
      </c>
      <c r="C241" s="98">
        <v>82.810001916981889</v>
      </c>
      <c r="D241" s="98">
        <v>75.411327106739691</v>
      </c>
      <c r="E241" s="98">
        <v>81.301154005293867</v>
      </c>
      <c r="F241" s="98">
        <v>78.889218121286589</v>
      </c>
      <c r="G241" s="98">
        <v>68.542715309037888</v>
      </c>
      <c r="H241" s="98">
        <v>64.722234373716688</v>
      </c>
      <c r="I241" s="98">
        <v>79.824175827998886</v>
      </c>
      <c r="J241" s="98">
        <v>76.350373730165813</v>
      </c>
      <c r="K241" s="98">
        <v>78.803994661698724</v>
      </c>
      <c r="L241" s="98">
        <v>82.630909918359649</v>
      </c>
      <c r="M241" s="98">
        <v>72.707212112847884</v>
      </c>
      <c r="N241" s="98">
        <v>78.565740390043629</v>
      </c>
      <c r="O241" s="98">
        <v>75.53839927465134</v>
      </c>
      <c r="P241" s="98">
        <v>73.139732807362392</v>
      </c>
      <c r="Q241" s="98">
        <v>70.062459238062686</v>
      </c>
      <c r="R241" s="98">
        <v>73.90949103626123</v>
      </c>
      <c r="S241" s="98">
        <v>75.157180485612187</v>
      </c>
      <c r="T241" s="98">
        <v>76.061070335062041</v>
      </c>
      <c r="U241" s="98">
        <v>73.044064415221897</v>
      </c>
      <c r="V241" s="98">
        <v>75.872208180054486</v>
      </c>
      <c r="W241" s="98">
        <v>74.809184793810104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4.2641167289484229E-2</v>
      </c>
      <c r="C242" s="122">
        <f t="shared" si="121"/>
        <v>5.906303666713171E-2</v>
      </c>
      <c r="D242" s="122">
        <f t="shared" si="121"/>
        <v>8.7533872884993341E-2</v>
      </c>
      <c r="E242" s="122">
        <f t="shared" si="121"/>
        <v>0.11100001529287758</v>
      </c>
      <c r="F242" s="122">
        <f t="shared" si="121"/>
        <v>0.18191863157890903</v>
      </c>
      <c r="G242" s="122">
        <f t="shared" si="121"/>
        <v>0.29289531644597822</v>
      </c>
      <c r="H242" s="122">
        <f t="shared" si="121"/>
        <v>0.36179321728816782</v>
      </c>
      <c r="I242" s="122">
        <f t="shared" si="121"/>
        <v>0.47538116775553685</v>
      </c>
      <c r="J242" s="122">
        <f t="shared" si="121"/>
        <v>0.57427451950853425</v>
      </c>
      <c r="K242" s="122">
        <f t="shared" si="121"/>
        <v>0.64277403722022242</v>
      </c>
      <c r="L242" s="122">
        <f t="shared" si="121"/>
        <v>1.4099737643797563</v>
      </c>
      <c r="M242" s="122">
        <f t="shared" si="121"/>
        <v>1.0061921743916236</v>
      </c>
      <c r="N242" s="122">
        <f t="shared" si="121"/>
        <v>0.87292687650200895</v>
      </c>
      <c r="O242" s="122">
        <f t="shared" si="121"/>
        <v>0.91419039718384154</v>
      </c>
      <c r="P242" s="122">
        <f t="shared" si="121"/>
        <v>1.1938946050471484</v>
      </c>
      <c r="Q242" s="122">
        <f t="shared" si="121"/>
        <v>1.1806109076934013</v>
      </c>
      <c r="R242" s="122">
        <f t="shared" si="121"/>
        <v>1.4303456955836213</v>
      </c>
      <c r="S242" s="122">
        <f t="shared" si="121"/>
        <v>1.5830773877117144</v>
      </c>
      <c r="T242" s="122">
        <f t="shared" si="121"/>
        <v>2.3121573906070947</v>
      </c>
      <c r="U242" s="122">
        <f t="shared" si="121"/>
        <v>1.6965423832047766</v>
      </c>
      <c r="V242" s="122">
        <f t="shared" si="121"/>
        <v>1.9758313696531655</v>
      </c>
      <c r="W242" s="122">
        <f t="shared" si="121"/>
        <v>3.2934885041644151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4.2641167289484229E-2</v>
      </c>
      <c r="C243" s="98">
        <f>RES_hhdet_tesh!C86</f>
        <v>5.906303666713171E-2</v>
      </c>
      <c r="D243" s="98">
        <f>RES_hhdet_tesh!D86</f>
        <v>8.7533872884993341E-2</v>
      </c>
      <c r="E243" s="98">
        <f>RES_hhdet_tesh!E86</f>
        <v>0.11100001529287758</v>
      </c>
      <c r="F243" s="98">
        <f>RES_hhdet_tesh!F86</f>
        <v>0.18191863157890903</v>
      </c>
      <c r="G243" s="98">
        <f>RES_hhdet_tesh!G86</f>
        <v>0.29289531644597822</v>
      </c>
      <c r="H243" s="98">
        <f>RES_hhdet_tesh!H86</f>
        <v>0.36179321728816782</v>
      </c>
      <c r="I243" s="98">
        <f>RES_hhdet_tesh!I86</f>
        <v>0.47538116775553685</v>
      </c>
      <c r="J243" s="98">
        <f>RES_hhdet_tesh!J86</f>
        <v>0.57427451950853425</v>
      </c>
      <c r="K243" s="98">
        <f>RES_hhdet_tesh!K86</f>
        <v>0.64277403722022242</v>
      </c>
      <c r="L243" s="98">
        <f>RES_hhdet_tesh!L86</f>
        <v>1.4099737643797563</v>
      </c>
      <c r="M243" s="98">
        <f>RES_hhdet_tesh!M86</f>
        <v>1.0061921743916236</v>
      </c>
      <c r="N243" s="98">
        <f>RES_hhdet_tesh!N86</f>
        <v>0.87292687650200895</v>
      </c>
      <c r="O243" s="98">
        <f>RES_hhdet_tesh!O86</f>
        <v>0.91419039718384154</v>
      </c>
      <c r="P243" s="98">
        <f>RES_hhdet_tesh!P86</f>
        <v>1.1938946050471484</v>
      </c>
      <c r="Q243" s="98">
        <f>RES_hhdet_tesh!Q86</f>
        <v>1.1806109076934013</v>
      </c>
      <c r="R243" s="98">
        <f>RES_hhdet_tesh!R86</f>
        <v>1.4303456955836213</v>
      </c>
      <c r="S243" s="98">
        <f>RES_hhdet_tesh!S86</f>
        <v>1.5830773877117144</v>
      </c>
      <c r="T243" s="98">
        <f>RES_hhdet_tesh!T86</f>
        <v>2.3121573906070947</v>
      </c>
      <c r="U243" s="98">
        <f>RES_hhdet_tesh!U86</f>
        <v>1.6965423832047766</v>
      </c>
      <c r="V243" s="98">
        <f>RES_hhdet_tesh!V86</f>
        <v>1.9758313696531655</v>
      </c>
      <c r="W243" s="98">
        <f>RES_hhdet_tesh!W86</f>
        <v>3.2934885041644151</v>
      </c>
      <c r="DA243" s="63" t="s">
        <v>2490</v>
      </c>
    </row>
    <row r="244" spans="1:105" ht="12" customHeight="1" x14ac:dyDescent="0.25">
      <c r="A244" s="121" t="s">
        <v>55</v>
      </c>
      <c r="B244" s="122">
        <v>1124.1425768550166</v>
      </c>
      <c r="C244" s="122">
        <v>1149.6667783706123</v>
      </c>
      <c r="D244" s="122">
        <v>1115.5960284391065</v>
      </c>
      <c r="E244" s="122">
        <v>1171.6597814958488</v>
      </c>
      <c r="F244" s="122">
        <v>1178.260785028292</v>
      </c>
      <c r="G244" s="122">
        <v>1102.1286322264461</v>
      </c>
      <c r="H244" s="122">
        <v>1096.3448921696106</v>
      </c>
      <c r="I244" s="122">
        <v>1097.6709284702888</v>
      </c>
      <c r="J244" s="122">
        <v>1058.6358408631897</v>
      </c>
      <c r="K244" s="122">
        <v>1032.2981929182622</v>
      </c>
      <c r="L244" s="122">
        <v>1070.9526518949447</v>
      </c>
      <c r="M244" s="122">
        <v>960.94192893419347</v>
      </c>
      <c r="N244" s="122">
        <v>1047.5991862544022</v>
      </c>
      <c r="O244" s="122">
        <v>1014.4960094307229</v>
      </c>
      <c r="P244" s="122">
        <v>986.4603861622046</v>
      </c>
      <c r="Q244" s="122">
        <v>956.04014112917127</v>
      </c>
      <c r="R244" s="122">
        <v>1019.6051301172708</v>
      </c>
      <c r="S244" s="122">
        <v>1043.0119599202674</v>
      </c>
      <c r="T244" s="122">
        <v>1055.269226442947</v>
      </c>
      <c r="U244" s="122">
        <v>1032.6935185164145</v>
      </c>
      <c r="V244" s="122">
        <v>1077.4039987744754</v>
      </c>
      <c r="W244" s="122">
        <v>1077.1367166801572</v>
      </c>
      <c r="DA244" s="130" t="s">
        <v>2491</v>
      </c>
    </row>
    <row r="245" spans="1:105" ht="12" customHeight="1" x14ac:dyDescent="0.25">
      <c r="A245" s="97" t="s">
        <v>132</v>
      </c>
      <c r="B245" s="98">
        <v>1126.4460355430776</v>
      </c>
      <c r="C245" s="98">
        <v>1147.9746977688508</v>
      </c>
      <c r="D245" s="98">
        <v>1112.799462796668</v>
      </c>
      <c r="E245" s="98">
        <v>1174.8838460486463</v>
      </c>
      <c r="F245" s="98">
        <v>1182.867003173991</v>
      </c>
      <c r="G245" s="98">
        <v>1102.0596006873382</v>
      </c>
      <c r="H245" s="98">
        <v>1094.7218554865235</v>
      </c>
      <c r="I245" s="98">
        <v>1098.6846284150295</v>
      </c>
      <c r="J245" s="98">
        <v>1058.7881183780462</v>
      </c>
      <c r="K245" s="98">
        <v>1033.4244874362955</v>
      </c>
      <c r="L245" s="98">
        <v>1070.8256004852101</v>
      </c>
      <c r="M245" s="98">
        <v>959.16099620959403</v>
      </c>
      <c r="N245" s="98">
        <v>1048.3155561490091</v>
      </c>
      <c r="O245" s="98">
        <v>1014.8647810210399</v>
      </c>
      <c r="P245" s="98">
        <v>989.15788344560826</v>
      </c>
      <c r="Q245" s="98">
        <v>956.65777159357833</v>
      </c>
      <c r="R245" s="98">
        <v>1018.5626637785177</v>
      </c>
      <c r="S245" s="98">
        <v>1043.0488122086397</v>
      </c>
      <c r="T245" s="98">
        <v>1057.8112729612601</v>
      </c>
      <c r="U245" s="98">
        <v>1030.2510200730349</v>
      </c>
      <c r="V245" s="98">
        <v>1081.4101923059686</v>
      </c>
      <c r="W245" s="98">
        <v>1074.8582630321662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1100.3994298680627</v>
      </c>
      <c r="C253" s="101">
        <v>1167.779631589164</v>
      </c>
      <c r="D253" s="101">
        <v>1147.3962446521084</v>
      </c>
      <c r="E253" s="101">
        <v>1132.7139274173512</v>
      </c>
      <c r="F253" s="101">
        <v>1118.9618061780334</v>
      </c>
      <c r="G253" s="101">
        <v>1103.0893539187143</v>
      </c>
      <c r="H253" s="101">
        <v>1120.7368228514661</v>
      </c>
      <c r="I253" s="101">
        <v>1081.2790088417423</v>
      </c>
      <c r="J253" s="101">
        <v>1055.9994850001708</v>
      </c>
      <c r="K253" s="101">
        <v>1012.0441636447099</v>
      </c>
      <c r="L253" s="101">
        <v>1073.2932548674671</v>
      </c>
      <c r="M253" s="101">
        <v>992.104370378981</v>
      </c>
      <c r="N253" s="101">
        <v>1034.9627926451742</v>
      </c>
      <c r="O253" s="101">
        <v>1007.8864373986763</v>
      </c>
      <c r="P253" s="101">
        <v>936.4585537613159</v>
      </c>
      <c r="Q253" s="101">
        <v>945.11996045407477</v>
      </c>
      <c r="R253" s="101">
        <v>1038.5220502632089</v>
      </c>
      <c r="S253" s="101">
        <v>1042.3255298510371</v>
      </c>
      <c r="T253" s="101">
        <v>1001.7367174102301</v>
      </c>
      <c r="U253" s="101">
        <v>1075.455765463975</v>
      </c>
      <c r="V253" s="101">
        <v>1015.9684128182105</v>
      </c>
      <c r="W253" s="101">
        <v>1111.1663805577866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DA256" s="63" t="s">
        <v>2503</v>
      </c>
    </row>
    <row r="257" spans="1:105" ht="12" customHeight="1" x14ac:dyDescent="0.25">
      <c r="A257" s="121" t="s">
        <v>54</v>
      </c>
      <c r="B257" s="122">
        <v>756.9426597068466</v>
      </c>
      <c r="C257" s="122">
        <v>769.9561388940167</v>
      </c>
      <c r="D257" s="122">
        <v>647.41172779379735</v>
      </c>
      <c r="E257" s="122">
        <v>682.75610444208837</v>
      </c>
      <c r="F257" s="122">
        <v>682.27372809270946</v>
      </c>
      <c r="G257" s="122">
        <v>579.87777372889445</v>
      </c>
      <c r="H257" s="122">
        <v>598.85532349139191</v>
      </c>
      <c r="I257" s="122">
        <v>575.0739515636069</v>
      </c>
      <c r="J257" s="122">
        <v>560.17980427273972</v>
      </c>
      <c r="K257" s="122">
        <v>485.44575808183271</v>
      </c>
      <c r="L257" s="122">
        <v>558.78294979485497</v>
      </c>
      <c r="M257" s="122">
        <v>498.08995526316767</v>
      </c>
      <c r="N257" s="122">
        <v>513.78972774953002</v>
      </c>
      <c r="O257" s="122">
        <v>492.00850325038141</v>
      </c>
      <c r="P257" s="122">
        <v>483.3511250107627</v>
      </c>
      <c r="Q257" s="122">
        <v>491.00376081463372</v>
      </c>
      <c r="R257" s="122">
        <v>546.55888117541338</v>
      </c>
      <c r="S257" s="122">
        <v>553.2178419819719</v>
      </c>
      <c r="T257" s="122">
        <v>538.16560545466029</v>
      </c>
      <c r="U257" s="122">
        <v>550.44692962691749</v>
      </c>
      <c r="V257" s="122">
        <v>534.11633566208332</v>
      </c>
      <c r="W257" s="122">
        <v>549.56880616988542</v>
      </c>
      <c r="DA257" s="130" t="s">
        <v>2504</v>
      </c>
    </row>
    <row r="258" spans="1:105" ht="12" customHeight="1" x14ac:dyDescent="0.25">
      <c r="A258" s="97" t="s">
        <v>207</v>
      </c>
      <c r="B258" s="98">
        <v>759.710656843577</v>
      </c>
      <c r="C258" s="98">
        <v>760.17980458224747</v>
      </c>
      <c r="D258" s="98">
        <v>631.06577406000508</v>
      </c>
      <c r="E258" s="98">
        <v>696.87565724537876</v>
      </c>
      <c r="F258" s="98">
        <v>695.26086543509189</v>
      </c>
      <c r="G258" s="98">
        <v>565.92514434244276</v>
      </c>
      <c r="H258" s="98">
        <v>576.54506865612109</v>
      </c>
      <c r="I258" s="98">
        <v>584.84994195482875</v>
      </c>
      <c r="J258" s="98">
        <v>572.15766255650408</v>
      </c>
      <c r="K258" s="98">
        <v>482.71754175914901</v>
      </c>
      <c r="L258" s="98">
        <v>566.8094634103436</v>
      </c>
      <c r="M258" s="98">
        <v>491.1120444559669</v>
      </c>
      <c r="N258" s="98">
        <v>515.59871697769699</v>
      </c>
      <c r="O258" s="98">
        <v>492.98167912827336</v>
      </c>
      <c r="P258" s="98">
        <v>490.88918735543189</v>
      </c>
      <c r="Q258" s="98">
        <v>491.25364189384106</v>
      </c>
      <c r="R258" s="98">
        <v>534.96604534696587</v>
      </c>
      <c r="S258" s="98">
        <v>549.6188754527725</v>
      </c>
      <c r="T258" s="98">
        <v>548.12608096298231</v>
      </c>
      <c r="U258" s="98">
        <v>532.94074036842562</v>
      </c>
      <c r="V258" s="98">
        <v>549.5364601458308</v>
      </c>
      <c r="W258" s="98">
        <v>541.23835689924431</v>
      </c>
      <c r="DA258" s="63" t="s">
        <v>2505</v>
      </c>
    </row>
    <row r="259" spans="1:105" ht="12" customHeight="1" x14ac:dyDescent="0.25">
      <c r="A259" s="97" t="s">
        <v>50</v>
      </c>
      <c r="B259" s="98">
        <v>723.72384986434326</v>
      </c>
      <c r="C259" s="98">
        <v>921.56686616385196</v>
      </c>
      <c r="D259" s="98">
        <v>483.77642284771548</v>
      </c>
      <c r="E259" s="98">
        <v>676.58548605685314</v>
      </c>
      <c r="F259" s="98">
        <v>722.62591170159749</v>
      </c>
      <c r="G259" s="98">
        <v>587.07915465992426</v>
      </c>
      <c r="H259" s="98">
        <v>630.16183549236075</v>
      </c>
      <c r="I259" s="98">
        <v>423.75673018900352</v>
      </c>
      <c r="J259" s="98">
        <v>561.93925970247767</v>
      </c>
      <c r="K259" s="98">
        <v>489.02631952677001</v>
      </c>
      <c r="L259" s="98">
        <v>581.3746458113992</v>
      </c>
      <c r="M259" s="98">
        <v>568.88770697632663</v>
      </c>
      <c r="N259" s="98">
        <v>448.7934619911656</v>
      </c>
      <c r="O259" s="98">
        <v>422.92891896321601</v>
      </c>
      <c r="P259" s="98">
        <v>472.64096313773206</v>
      </c>
      <c r="Q259" s="98">
        <v>493.01333386200508</v>
      </c>
      <c r="R259" s="98">
        <v>618.71236191291075</v>
      </c>
      <c r="S259" s="98">
        <v>615.43757707939892</v>
      </c>
      <c r="T259" s="98">
        <v>536.40467035770973</v>
      </c>
      <c r="U259" s="98">
        <v>640.97050972368868</v>
      </c>
      <c r="V259" s="98">
        <v>481.23707143728427</v>
      </c>
      <c r="W259" s="98">
        <v>513.97740858418172</v>
      </c>
      <c r="DA259" s="63" t="s">
        <v>2506</v>
      </c>
    </row>
    <row r="260" spans="1:105" ht="12" customHeight="1" x14ac:dyDescent="0.25">
      <c r="A260" s="109" t="s">
        <v>120</v>
      </c>
      <c r="B260" s="33">
        <v>757.13526481275892</v>
      </c>
      <c r="C260" s="33">
        <v>766.5429017323263</v>
      </c>
      <c r="D260" s="33">
        <v>697.21038532712157</v>
      </c>
      <c r="E260" s="33">
        <v>655.35912038874358</v>
      </c>
      <c r="F260" s="33">
        <v>651.39328387895182</v>
      </c>
      <c r="G260" s="33">
        <v>609.13273618097458</v>
      </c>
      <c r="H260" s="33">
        <v>645.45097205815</v>
      </c>
      <c r="I260" s="33">
        <v>567.44998517280806</v>
      </c>
      <c r="J260" s="33">
        <v>532.95648615173855</v>
      </c>
      <c r="K260" s="33">
        <v>491.02620164850066</v>
      </c>
      <c r="L260" s="33">
        <v>536.3695846522636</v>
      </c>
      <c r="M260" s="33">
        <v>504.08875455836488</v>
      </c>
      <c r="N260" s="33">
        <v>518.89650046433303</v>
      </c>
      <c r="O260" s="33">
        <v>500.59837718266294</v>
      </c>
      <c r="P260" s="33">
        <v>468.59809979950717</v>
      </c>
      <c r="Q260" s="33">
        <v>489.90608440283557</v>
      </c>
      <c r="R260" s="33">
        <v>546.80193174124497</v>
      </c>
      <c r="S260" s="33">
        <v>541.23567904046638</v>
      </c>
      <c r="T260" s="33">
        <v>520.23480073716746</v>
      </c>
      <c r="U260" s="33">
        <v>557.1877240933153</v>
      </c>
      <c r="V260" s="33">
        <v>519.55806372324628</v>
      </c>
      <c r="W260" s="33">
        <v>566.76717434251384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15.531718201819734</v>
      </c>
      <c r="C262" s="117">
        <f t="shared" si="122"/>
        <v>17.775074796635639</v>
      </c>
      <c r="D262" s="117">
        <f t="shared" si="122"/>
        <v>7.2713934734535011</v>
      </c>
      <c r="E262" s="117">
        <f t="shared" si="122"/>
        <v>9.4490174018279394</v>
      </c>
      <c r="F262" s="117">
        <f t="shared" si="122"/>
        <v>9.1275421033877322</v>
      </c>
      <c r="G262" s="117">
        <f t="shared" si="122"/>
        <v>6.7487123464682046</v>
      </c>
      <c r="H262" s="117">
        <f t="shared" si="122"/>
        <v>6.6477458454488341</v>
      </c>
      <c r="I262" s="117">
        <f t="shared" si="122"/>
        <v>4.6924983278683774</v>
      </c>
      <c r="J262" s="117">
        <f t="shared" si="122"/>
        <v>7.2329783898848596</v>
      </c>
      <c r="K262" s="117">
        <f t="shared" si="122"/>
        <v>7.5752153952785273</v>
      </c>
      <c r="L262" s="117">
        <f t="shared" si="122"/>
        <v>9.5707283487663677</v>
      </c>
      <c r="M262" s="117">
        <f t="shared" si="122"/>
        <v>9.515984661170636</v>
      </c>
      <c r="N262" s="117">
        <f t="shared" si="122"/>
        <v>7.1849459151948523</v>
      </c>
      <c r="O262" s="117">
        <f t="shared" si="122"/>
        <v>7.4270778679630016</v>
      </c>
      <c r="P262" s="117">
        <f t="shared" si="122"/>
        <v>11.728081719578066</v>
      </c>
      <c r="Q262" s="117">
        <f t="shared" si="122"/>
        <v>16.279897107019217</v>
      </c>
      <c r="R262" s="117">
        <f t="shared" ref="R262:V262" si="123">R263+R266+R268+R281</f>
        <v>22.974914579700243</v>
      </c>
      <c r="S262" s="117">
        <f t="shared" si="123"/>
        <v>22.830212849922059</v>
      </c>
      <c r="T262" s="117">
        <f t="shared" si="123"/>
        <v>19.363220878734055</v>
      </c>
      <c r="U262" s="117">
        <f t="shared" si="123"/>
        <v>21.442696857646986</v>
      </c>
      <c r="V262" s="117">
        <f t="shared" si="123"/>
        <v>12.526939436919623</v>
      </c>
      <c r="W262" s="117">
        <f t="shared" ref="W262" si="124">W263+W266+W268+W281</f>
        <v>10.36098709396504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15.531718201819734</v>
      </c>
      <c r="C281" s="122">
        <v>17.775074796635639</v>
      </c>
      <c r="D281" s="122">
        <v>7.2713934734535011</v>
      </c>
      <c r="E281" s="122">
        <v>9.4490174018279394</v>
      </c>
      <c r="F281" s="122">
        <v>9.1275421033877322</v>
      </c>
      <c r="G281" s="122">
        <v>6.7487123464682046</v>
      </c>
      <c r="H281" s="122">
        <v>6.6477458454488341</v>
      </c>
      <c r="I281" s="122">
        <v>4.6924983278683774</v>
      </c>
      <c r="J281" s="122">
        <v>7.2329783898848596</v>
      </c>
      <c r="K281" s="122">
        <v>7.5752153952785273</v>
      </c>
      <c r="L281" s="122">
        <v>9.5707283487663677</v>
      </c>
      <c r="M281" s="122">
        <v>9.515984661170636</v>
      </c>
      <c r="N281" s="122">
        <v>7.1849459151948523</v>
      </c>
      <c r="O281" s="122">
        <v>7.4270778679630016</v>
      </c>
      <c r="P281" s="122">
        <v>11.728081719578066</v>
      </c>
      <c r="Q281" s="122">
        <v>16.279897107019217</v>
      </c>
      <c r="R281" s="122">
        <v>22.974914579700243</v>
      </c>
      <c r="S281" s="122">
        <v>22.830212849922059</v>
      </c>
      <c r="T281" s="122">
        <v>19.363220878734055</v>
      </c>
      <c r="U281" s="122">
        <v>21.442696857646986</v>
      </c>
      <c r="V281" s="122">
        <v>12.526939436919623</v>
      </c>
      <c r="W281" s="122">
        <v>10.36098709396504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290.44384218512903</v>
      </c>
      <c r="C283" s="98">
        <v>369.62481755020985</v>
      </c>
      <c r="D283" s="98">
        <v>194.01016329774552</v>
      </c>
      <c r="E283" s="98">
        <v>270.59278631369466</v>
      </c>
      <c r="F283" s="98">
        <v>288.18045222292614</v>
      </c>
      <c r="G283" s="98">
        <v>233.23272166168678</v>
      </c>
      <c r="H283" s="98">
        <v>249.03181242655009</v>
      </c>
      <c r="I283" s="98">
        <v>166.93156481156061</v>
      </c>
      <c r="J283" s="98">
        <v>221.06939357511703</v>
      </c>
      <c r="K283" s="98">
        <v>192.09444780797728</v>
      </c>
      <c r="L283" s="98">
        <v>228.16223757741636</v>
      </c>
      <c r="M283" s="98">
        <v>223.03440972128337</v>
      </c>
      <c r="N283" s="98">
        <v>175.82256555126423</v>
      </c>
      <c r="O283" s="98">
        <v>165.52981424941402</v>
      </c>
      <c r="P283" s="98">
        <v>184.81322943991054</v>
      </c>
      <c r="Q283" s="98">
        <v>192.69118335981435</v>
      </c>
      <c r="R283" s="98">
        <v>241.54036132172894</v>
      </c>
      <c r="S283" s="98">
        <v>239.96018740771419</v>
      </c>
      <c r="T283" s="98">
        <v>208.84070263758673</v>
      </c>
      <c r="U283" s="98">
        <v>249.14292032574173</v>
      </c>
      <c r="V283" s="98">
        <v>186.87702633623255</v>
      </c>
      <c r="W283" s="98">
        <v>199.28884318530976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426.66034788175585</v>
      </c>
      <c r="C286" s="118">
        <f t="shared" si="129"/>
        <v>423.22290542607658</v>
      </c>
      <c r="D286" s="118">
        <f t="shared" si="129"/>
        <v>382.57294579435859</v>
      </c>
      <c r="E286" s="118">
        <f t="shared" si="129"/>
        <v>406.52107771674014</v>
      </c>
      <c r="F286" s="118">
        <f t="shared" si="129"/>
        <v>392.44228689932464</v>
      </c>
      <c r="G286" s="118">
        <f t="shared" si="129"/>
        <v>341.82351851657916</v>
      </c>
      <c r="H286" s="118">
        <f t="shared" si="129"/>
        <v>319.17719819730019</v>
      </c>
      <c r="I286" s="118">
        <f t="shared" si="129"/>
        <v>371.4412409681953</v>
      </c>
      <c r="J286" s="118">
        <f t="shared" si="129"/>
        <v>348.26666897746634</v>
      </c>
      <c r="K286" s="118">
        <f t="shared" si="129"/>
        <v>350.15728697165747</v>
      </c>
      <c r="L286" s="118">
        <f t="shared" si="129"/>
        <v>358.46852257886235</v>
      </c>
      <c r="M286" s="118">
        <f t="shared" si="129"/>
        <v>310.53768966528355</v>
      </c>
      <c r="N286" s="118">
        <f t="shared" si="129"/>
        <v>326.77945354518647</v>
      </c>
      <c r="O286" s="118">
        <f t="shared" si="129"/>
        <v>307.21915553284498</v>
      </c>
      <c r="P286" s="118">
        <f t="shared" si="129"/>
        <v>295.9848423513572</v>
      </c>
      <c r="Q286" s="118">
        <f t="shared" si="129"/>
        <v>282.15285088271446</v>
      </c>
      <c r="R286" s="118">
        <f t="shared" ref="R286:V286" si="130">R287+R290+R292+R305</f>
        <v>296.2098413460194</v>
      </c>
      <c r="S286" s="118">
        <f t="shared" si="130"/>
        <v>296.89679745672902</v>
      </c>
      <c r="T286" s="118">
        <f t="shared" si="130"/>
        <v>295.07778048014364</v>
      </c>
      <c r="U286" s="118">
        <f t="shared" si="130"/>
        <v>279.15383927222899</v>
      </c>
      <c r="V286" s="118">
        <f t="shared" si="130"/>
        <v>283.08714942363872</v>
      </c>
      <c r="W286" s="118">
        <f t="shared" ref="W286" si="131">W287+W290+W292+W305</f>
        <v>275.22927413476793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362.91054394723739</v>
      </c>
      <c r="C287" s="123">
        <f t="shared" si="132"/>
        <v>358.91588516135272</v>
      </c>
      <c r="D287" s="123">
        <f t="shared" si="132"/>
        <v>324.45831640961325</v>
      </c>
      <c r="E287" s="123">
        <f t="shared" si="132"/>
        <v>346.5034513402602</v>
      </c>
      <c r="F287" s="123">
        <f t="shared" si="132"/>
        <v>333.2689440463289</v>
      </c>
      <c r="G287" s="123">
        <f t="shared" si="132"/>
        <v>289.22608783541619</v>
      </c>
      <c r="H287" s="123">
        <f t="shared" si="132"/>
        <v>267.61007024690593</v>
      </c>
      <c r="I287" s="123">
        <f t="shared" si="132"/>
        <v>322.01942962801638</v>
      </c>
      <c r="J287" s="123">
        <f t="shared" si="132"/>
        <v>301.80011953788977</v>
      </c>
      <c r="K287" s="123">
        <f t="shared" si="132"/>
        <v>307.69384321511899</v>
      </c>
      <c r="L287" s="123">
        <f t="shared" si="132"/>
        <v>313.73148939183324</v>
      </c>
      <c r="M287" s="123">
        <f t="shared" si="132"/>
        <v>271.38681598041995</v>
      </c>
      <c r="N287" s="123">
        <f t="shared" si="132"/>
        <v>285.91913543442058</v>
      </c>
      <c r="O287" s="123">
        <f t="shared" si="132"/>
        <v>268.64790321450124</v>
      </c>
      <c r="P287" s="123">
        <f t="shared" si="132"/>
        <v>258.70553558764266</v>
      </c>
      <c r="Q287" s="123">
        <f t="shared" si="132"/>
        <v>245.89339267381561</v>
      </c>
      <c r="R287" s="123">
        <f t="shared" ref="R287:V287" si="133">SUM(R288:R289)</f>
        <v>257.49788227791402</v>
      </c>
      <c r="S287" s="123">
        <f t="shared" si="133"/>
        <v>258.14218703300628</v>
      </c>
      <c r="T287" s="123">
        <f t="shared" si="133"/>
        <v>257.10679226550553</v>
      </c>
      <c r="U287" s="123">
        <f t="shared" si="133"/>
        <v>242.23500048701638</v>
      </c>
      <c r="V287" s="123">
        <f t="shared" si="133"/>
        <v>246.35679290468212</v>
      </c>
      <c r="W287" s="123">
        <f t="shared" ref="W287" si="134">SUM(W288:W289)</f>
        <v>238.95713170430565</v>
      </c>
      <c r="DA287" s="130" t="s">
        <v>2822</v>
      </c>
    </row>
    <row r="288" spans="1:105" ht="12" customHeight="1" x14ac:dyDescent="0.25">
      <c r="A288" s="97" t="s">
        <v>204</v>
      </c>
      <c r="B288" s="99">
        <v>361.43367756080943</v>
      </c>
      <c r="C288" s="99">
        <v>357.46537311740082</v>
      </c>
      <c r="D288" s="99">
        <v>323.14109114212806</v>
      </c>
      <c r="E288" s="99">
        <v>345.08740226669306</v>
      </c>
      <c r="F288" s="99">
        <v>331.89878854905538</v>
      </c>
      <c r="G288" s="99">
        <v>288.0382348725679</v>
      </c>
      <c r="H288" s="99">
        <v>266.4917281608374</v>
      </c>
      <c r="I288" s="99">
        <v>320.64422423498274</v>
      </c>
      <c r="J288" s="99">
        <v>300.48931920075461</v>
      </c>
      <c r="K288" s="99">
        <v>306.3440819521997</v>
      </c>
      <c r="L288" s="99">
        <v>312.31972197031558</v>
      </c>
      <c r="M288" s="99">
        <v>270.14797917765543</v>
      </c>
      <c r="N288" s="99">
        <v>284.58425979730464</v>
      </c>
      <c r="O288" s="99">
        <v>267.36820096064082</v>
      </c>
      <c r="P288" s="99">
        <v>257.47030125370958</v>
      </c>
      <c r="Q288" s="99">
        <v>244.71392040198961</v>
      </c>
      <c r="R288" s="99">
        <v>256.25828720698348</v>
      </c>
      <c r="S288" s="99">
        <v>256.88759325744655</v>
      </c>
      <c r="T288" s="99">
        <v>255.84208255857254</v>
      </c>
      <c r="U288" s="99">
        <v>241.0266203475901</v>
      </c>
      <c r="V288" s="99">
        <v>245.10670718076068</v>
      </c>
      <c r="W288" s="99">
        <v>237.72900645148928</v>
      </c>
      <c r="DA288" s="63" t="s">
        <v>2823</v>
      </c>
    </row>
    <row r="289" spans="1:105" ht="12" customHeight="1" x14ac:dyDescent="0.25">
      <c r="A289" s="97" t="s">
        <v>53</v>
      </c>
      <c r="B289" s="99">
        <v>1.4768663864279359</v>
      </c>
      <c r="C289" s="99">
        <v>1.4505120439519126</v>
      </c>
      <c r="D289" s="99">
        <v>1.3172252674851683</v>
      </c>
      <c r="E289" s="99">
        <v>1.4160490735671181</v>
      </c>
      <c r="F289" s="99">
        <v>1.3701554972735375</v>
      </c>
      <c r="G289" s="99">
        <v>1.1878529628482801</v>
      </c>
      <c r="H289" s="99">
        <v>1.1183420860685156</v>
      </c>
      <c r="I289" s="99">
        <v>1.375205393033629</v>
      </c>
      <c r="J289" s="99">
        <v>1.31080033713514</v>
      </c>
      <c r="K289" s="99">
        <v>1.3497612629193061</v>
      </c>
      <c r="L289" s="99">
        <v>1.4117674215176661</v>
      </c>
      <c r="M289" s="99">
        <v>1.2388368027645027</v>
      </c>
      <c r="N289" s="99">
        <v>1.3348756371159303</v>
      </c>
      <c r="O289" s="99">
        <v>1.2797022538603955</v>
      </c>
      <c r="P289" s="99">
        <v>1.235234333933102</v>
      </c>
      <c r="Q289" s="99">
        <v>1.1794722718260102</v>
      </c>
      <c r="R289" s="99">
        <v>1.2395950709305068</v>
      </c>
      <c r="S289" s="99">
        <v>1.2545937755596985</v>
      </c>
      <c r="T289" s="99">
        <v>1.264709706932988</v>
      </c>
      <c r="U289" s="99">
        <v>1.208380139426277</v>
      </c>
      <c r="V289" s="99">
        <v>1.2500857239214418</v>
      </c>
      <c r="W289" s="99">
        <v>1.2281252528163813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3.6750238630997388E-4</v>
      </c>
      <c r="C290" s="123">
        <f t="shared" si="135"/>
        <v>4.6794759232911493E-4</v>
      </c>
      <c r="D290" s="123">
        <f t="shared" si="135"/>
        <v>6.2076895999212329E-4</v>
      </c>
      <c r="E290" s="123">
        <f t="shared" si="135"/>
        <v>7.3439743814411997E-4</v>
      </c>
      <c r="F290" s="123">
        <f t="shared" si="135"/>
        <v>1.1177078964016908E-3</v>
      </c>
      <c r="G290" s="123">
        <f t="shared" si="135"/>
        <v>1.7026175984381541E-3</v>
      </c>
      <c r="H290" s="123">
        <f t="shared" si="135"/>
        <v>2.0419839134150314E-3</v>
      </c>
      <c r="I290" s="123">
        <f t="shared" si="135"/>
        <v>2.5710069207395313E-3</v>
      </c>
      <c r="J290" s="123">
        <f t="shared" si="135"/>
        <v>3.0204135371762735E-3</v>
      </c>
      <c r="K290" s="123">
        <f t="shared" si="135"/>
        <v>3.2982528702476879E-3</v>
      </c>
      <c r="L290" s="123">
        <f t="shared" si="135"/>
        <v>7.0681104657588697E-3</v>
      </c>
      <c r="M290" s="123">
        <f t="shared" si="135"/>
        <v>4.9365525811749106E-3</v>
      </c>
      <c r="N290" s="123">
        <f t="shared" si="135"/>
        <v>4.1447109448058527E-3</v>
      </c>
      <c r="O290" s="123">
        <f t="shared" si="135"/>
        <v>4.1581788319014238E-3</v>
      </c>
      <c r="P290" s="123">
        <f t="shared" si="135"/>
        <v>5.1344225131405956E-3</v>
      </c>
      <c r="Q290" s="123">
        <f t="shared" si="135"/>
        <v>4.81777611172725E-3</v>
      </c>
      <c r="R290" s="123">
        <f t="shared" si="135"/>
        <v>5.5884987387288748E-3</v>
      </c>
      <c r="S290" s="123">
        <f t="shared" si="135"/>
        <v>5.9700032434739257E-3</v>
      </c>
      <c r="T290" s="123">
        <f t="shared" si="135"/>
        <v>8.4847260417664824E-3</v>
      </c>
      <c r="U290" s="123">
        <f t="shared" si="135"/>
        <v>6.0583777313940662E-3</v>
      </c>
      <c r="V290" s="123">
        <f t="shared" si="135"/>
        <v>6.8548779249752575E-3</v>
      </c>
      <c r="W290" s="123">
        <f t="shared" si="135"/>
        <v>1.1162717756961727E-2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3.6750238630997388E-4</v>
      </c>
      <c r="C291" s="99">
        <f>RES_hhdet_fecs!C86</f>
        <v>4.6794759232911493E-4</v>
      </c>
      <c r="D291" s="99">
        <f>RES_hhdet_fecs!D86</f>
        <v>6.2076895999212329E-4</v>
      </c>
      <c r="E291" s="99">
        <f>RES_hhdet_fecs!E86</f>
        <v>7.3439743814411997E-4</v>
      </c>
      <c r="F291" s="99">
        <f>RES_hhdet_fecs!F86</f>
        <v>1.1177078964016908E-3</v>
      </c>
      <c r="G291" s="99">
        <f>RES_hhdet_fecs!G86</f>
        <v>1.7026175984381541E-3</v>
      </c>
      <c r="H291" s="99">
        <f>RES_hhdet_fecs!H86</f>
        <v>2.0419839134150314E-3</v>
      </c>
      <c r="I291" s="99">
        <f>RES_hhdet_fecs!I86</f>
        <v>2.5710069207395313E-3</v>
      </c>
      <c r="J291" s="99">
        <f>RES_hhdet_fecs!J86</f>
        <v>3.0204135371762735E-3</v>
      </c>
      <c r="K291" s="99">
        <f>RES_hhdet_fecs!K86</f>
        <v>3.2982528702476879E-3</v>
      </c>
      <c r="L291" s="99">
        <f>RES_hhdet_fecs!L86</f>
        <v>7.0681104657588697E-3</v>
      </c>
      <c r="M291" s="99">
        <f>RES_hhdet_fecs!M86</f>
        <v>4.9365525811749106E-3</v>
      </c>
      <c r="N291" s="99">
        <f>RES_hhdet_fecs!N86</f>
        <v>4.1447109448058527E-3</v>
      </c>
      <c r="O291" s="99">
        <f>RES_hhdet_fecs!O86</f>
        <v>4.1581788319014238E-3</v>
      </c>
      <c r="P291" s="99">
        <f>RES_hhdet_fecs!P86</f>
        <v>5.1344225131405956E-3</v>
      </c>
      <c r="Q291" s="99">
        <f>RES_hhdet_fecs!Q86</f>
        <v>4.81777611172725E-3</v>
      </c>
      <c r="R291" s="99">
        <f>RES_hhdet_fecs!R86</f>
        <v>5.5884987387288748E-3</v>
      </c>
      <c r="S291" s="99">
        <f>RES_hhdet_fecs!S86</f>
        <v>5.9700032434739257E-3</v>
      </c>
      <c r="T291" s="99">
        <f>RES_hhdet_fecs!T86</f>
        <v>8.4847260417664824E-3</v>
      </c>
      <c r="U291" s="99">
        <f>RES_hhdet_fecs!U86</f>
        <v>6.0583777313940662E-3</v>
      </c>
      <c r="V291" s="99">
        <f>RES_hhdet_fecs!V86</f>
        <v>6.8548779249752575E-3</v>
      </c>
      <c r="W291" s="99">
        <f>RES_hhdet_fecs!W86</f>
        <v>1.1162717756961727E-2</v>
      </c>
      <c r="DA291" s="63" t="s">
        <v>2826</v>
      </c>
    </row>
    <row r="292" spans="1:105" ht="12" customHeight="1" x14ac:dyDescent="0.25">
      <c r="A292" s="121" t="s">
        <v>55</v>
      </c>
      <c r="B292" s="123">
        <v>42.020004762953754</v>
      </c>
      <c r="C292" s="123">
        <v>42.242621176750283</v>
      </c>
      <c r="D292" s="123">
        <v>39.843483622618912</v>
      </c>
      <c r="E292" s="123">
        <v>40.643506912317399</v>
      </c>
      <c r="F292" s="123">
        <v>39.874819839924918</v>
      </c>
      <c r="G292" s="123">
        <v>36.362071181238825</v>
      </c>
      <c r="H292" s="123">
        <v>34.909613604453618</v>
      </c>
      <c r="I292" s="123">
        <v>33.387033751925202</v>
      </c>
      <c r="J292" s="123">
        <v>30.857047327927312</v>
      </c>
      <c r="K292" s="123">
        <v>29.045531512486736</v>
      </c>
      <c r="L292" s="123">
        <v>29.229470017357077</v>
      </c>
      <c r="M292" s="123">
        <v>25.424707562790193</v>
      </c>
      <c r="N292" s="123">
        <v>26.744949175191447</v>
      </c>
      <c r="O292" s="123">
        <v>25.138824755008688</v>
      </c>
      <c r="P292" s="123">
        <v>24.102689166956612</v>
      </c>
      <c r="Q292" s="123">
        <v>23.00707115391771</v>
      </c>
      <c r="R292" s="123">
        <v>24.099435082037242</v>
      </c>
      <c r="S292" s="123">
        <v>24.099656600517605</v>
      </c>
      <c r="T292" s="123">
        <v>23.804581063057931</v>
      </c>
      <c r="U292" s="123">
        <v>22.736181903362912</v>
      </c>
      <c r="V292" s="123">
        <v>23.152371898944811</v>
      </c>
      <c r="W292" s="123">
        <v>22.631988393015433</v>
      </c>
      <c r="DA292" s="130" t="s">
        <v>2827</v>
      </c>
    </row>
    <row r="293" spans="1:105" ht="12" customHeight="1" x14ac:dyDescent="0.25">
      <c r="A293" s="97" t="s">
        <v>132</v>
      </c>
      <c r="B293" s="99">
        <v>43.038077991897659</v>
      </c>
      <c r="C293" s="99">
        <v>43.085099834551563</v>
      </c>
      <c r="D293" s="99">
        <v>40.501352474150416</v>
      </c>
      <c r="E293" s="99">
        <v>41.38833716005248</v>
      </c>
      <c r="F293" s="99">
        <v>40.566589479464284</v>
      </c>
      <c r="G293" s="99">
        <v>36.802440738680446</v>
      </c>
      <c r="H293" s="99">
        <v>35.215052253832454</v>
      </c>
      <c r="I293" s="99">
        <v>33.658472985884487</v>
      </c>
      <c r="J293" s="99">
        <v>31.012786947755629</v>
      </c>
      <c r="K293" s="99">
        <v>29.168737325766855</v>
      </c>
      <c r="L293" s="99">
        <v>29.281189960766184</v>
      </c>
      <c r="M293" s="99">
        <v>25.396333656064375</v>
      </c>
      <c r="N293" s="99">
        <v>26.741868178103996</v>
      </c>
      <c r="O293" s="99">
        <v>25.102752378619176</v>
      </c>
      <c r="P293" s="99">
        <v>24.131202337917628</v>
      </c>
      <c r="Q293" s="99">
        <v>22.992444554681338</v>
      </c>
      <c r="R293" s="99">
        <v>24.044041205664929</v>
      </c>
      <c r="S293" s="99">
        <v>24.070636347132606</v>
      </c>
      <c r="T293" s="99">
        <v>23.829546769531692</v>
      </c>
      <c r="U293" s="99">
        <v>22.661500687845656</v>
      </c>
      <c r="V293" s="99">
        <v>23.221523359283818</v>
      </c>
      <c r="W293" s="99">
        <v>22.559552782874128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31.526105982139519</v>
      </c>
      <c r="C301" s="102">
        <v>33.224320126179371</v>
      </c>
      <c r="D301" s="102">
        <v>32.362746749853066</v>
      </c>
      <c r="E301" s="102">
        <v>31.646152899547399</v>
      </c>
      <c r="F301" s="102">
        <v>30.969198801850357</v>
      </c>
      <c r="G301" s="102">
        <v>30.233385772859545</v>
      </c>
      <c r="H301" s="102">
        <v>30.319305547436873</v>
      </c>
      <c r="I301" s="102">
        <v>28.99775650062449</v>
      </c>
      <c r="J301" s="102">
        <v>28.160752604273849</v>
      </c>
      <c r="K301" s="102">
        <v>26.829935050910201</v>
      </c>
      <c r="L301" s="102">
        <v>28.276660020719749</v>
      </c>
      <c r="M301" s="102">
        <v>25.921189094456146</v>
      </c>
      <c r="N301" s="102">
        <v>26.799296366773696</v>
      </c>
      <c r="O301" s="102">
        <v>25.785357666908677</v>
      </c>
      <c r="P301" s="102">
        <v>23.574158219258404</v>
      </c>
      <c r="Q301" s="102">
        <v>23.265680655113083</v>
      </c>
      <c r="R301" s="102">
        <v>25.104629683488451</v>
      </c>
      <c r="S301" s="102">
        <v>24.640203074559182</v>
      </c>
      <c r="T301" s="102">
        <v>23.278832656139908</v>
      </c>
      <c r="U301" s="102">
        <v>24.043669565821386</v>
      </c>
      <c r="V301" s="102">
        <v>22.091923757270852</v>
      </c>
      <c r="W301" s="102">
        <v>23.713844707298094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2839</v>
      </c>
    </row>
    <row r="305" spans="1:105" ht="12" customHeight="1" x14ac:dyDescent="0.25">
      <c r="A305" s="121" t="s">
        <v>54</v>
      </c>
      <c r="B305" s="123">
        <v>21.729431669178375</v>
      </c>
      <c r="C305" s="123">
        <v>22.063931140381275</v>
      </c>
      <c r="D305" s="123">
        <v>18.27052499316639</v>
      </c>
      <c r="E305" s="123">
        <v>19.37338506672446</v>
      </c>
      <c r="F305" s="123">
        <v>19.297405305174411</v>
      </c>
      <c r="G305" s="123">
        <v>16.233656882325683</v>
      </c>
      <c r="H305" s="123">
        <v>16.655472362027197</v>
      </c>
      <c r="I305" s="123">
        <v>16.032206581332979</v>
      </c>
      <c r="J305" s="123">
        <v>15.606481698112091</v>
      </c>
      <c r="K305" s="123">
        <v>13.414613991181501</v>
      </c>
      <c r="L305" s="123">
        <v>15.500495059206287</v>
      </c>
      <c r="M305" s="123">
        <v>13.721229569492229</v>
      </c>
      <c r="N305" s="123">
        <v>14.111224224629694</v>
      </c>
      <c r="O305" s="123">
        <v>13.428269384503167</v>
      </c>
      <c r="P305" s="123">
        <v>13.171483174244777</v>
      </c>
      <c r="Q305" s="123">
        <v>13.247569278869378</v>
      </c>
      <c r="R305" s="123">
        <v>14.606935487329416</v>
      </c>
      <c r="S305" s="123">
        <v>14.648983819961636</v>
      </c>
      <c r="T305" s="123">
        <v>14.1579224255384</v>
      </c>
      <c r="U305" s="123">
        <v>14.17659850411834</v>
      </c>
      <c r="V305" s="123">
        <v>13.571129742086786</v>
      </c>
      <c r="W305" s="123">
        <v>13.628991319689865</v>
      </c>
      <c r="DA305" s="130" t="s">
        <v>2840</v>
      </c>
    </row>
    <row r="306" spans="1:105" ht="12" customHeight="1" x14ac:dyDescent="0.25">
      <c r="A306" s="97" t="s">
        <v>207</v>
      </c>
      <c r="B306" s="99">
        <v>23.474232612436577</v>
      </c>
      <c r="C306" s="99">
        <v>23.380164233058643</v>
      </c>
      <c r="D306" s="99">
        <v>19.315824810618388</v>
      </c>
      <c r="E306" s="99">
        <v>21.223078571324667</v>
      </c>
      <c r="F306" s="99">
        <v>21.073404030269131</v>
      </c>
      <c r="G306" s="99">
        <v>17.082579191361123</v>
      </c>
      <c r="H306" s="99">
        <v>17.315268758495222</v>
      </c>
      <c r="I306" s="99">
        <v>17.492943078325226</v>
      </c>
      <c r="J306" s="99">
        <v>17.044670806784723</v>
      </c>
      <c r="K306" s="99">
        <v>14.338477110121358</v>
      </c>
      <c r="L306" s="99">
        <v>16.784677729152996</v>
      </c>
      <c r="M306" s="99">
        <v>14.496173724794099</v>
      </c>
      <c r="N306" s="99">
        <v>15.169002145802416</v>
      </c>
      <c r="O306" s="99">
        <v>14.456041739631239</v>
      </c>
      <c r="P306" s="99">
        <v>14.347007219598352</v>
      </c>
      <c r="Q306" s="99">
        <v>14.308838167488597</v>
      </c>
      <c r="R306" s="99">
        <v>15.517548517013127</v>
      </c>
      <c r="S306" s="99">
        <v>15.853849258655975</v>
      </c>
      <c r="T306" s="99">
        <v>15.724389704576486</v>
      </c>
      <c r="U306" s="99">
        <v>15.182039723502522</v>
      </c>
      <c r="V306" s="99">
        <v>15.549392748885397</v>
      </c>
      <c r="W306" s="99">
        <v>15.218227070772903</v>
      </c>
      <c r="DA306" s="63" t="s">
        <v>2841</v>
      </c>
    </row>
    <row r="307" spans="1:105" ht="12" customHeight="1" x14ac:dyDescent="0.25">
      <c r="A307" s="97" t="s">
        <v>50</v>
      </c>
      <c r="B307" s="99">
        <v>22.459659901419702</v>
      </c>
      <c r="C307" s="99">
        <v>28.50150594910874</v>
      </c>
      <c r="D307" s="99">
        <v>14.918188500770485</v>
      </c>
      <c r="E307" s="99">
        <v>20.747508382660612</v>
      </c>
      <c r="F307" s="99">
        <v>22.033569728571717</v>
      </c>
      <c r="G307" s="99">
        <v>17.793402402369647</v>
      </c>
      <c r="H307" s="99">
        <v>18.94279835931049</v>
      </c>
      <c r="I307" s="99">
        <v>12.660175557957341</v>
      </c>
      <c r="J307" s="99">
        <v>16.707910379770215</v>
      </c>
      <c r="K307" s="99">
        <v>14.4841055031085</v>
      </c>
      <c r="L307" s="99">
        <v>17.160602350526744</v>
      </c>
      <c r="M307" s="99">
        <v>16.729255630533075</v>
      </c>
      <c r="N307" s="99">
        <v>13.150744861618064</v>
      </c>
      <c r="O307" s="99">
        <v>12.34484169324598</v>
      </c>
      <c r="P307" s="99">
        <v>13.740330565169238</v>
      </c>
      <c r="Q307" s="99">
        <v>14.280135951671943</v>
      </c>
      <c r="R307" s="99">
        <v>17.833536733805367</v>
      </c>
      <c r="S307" s="99">
        <v>17.633559263367715</v>
      </c>
      <c r="T307" s="99">
        <v>15.286628277886999</v>
      </c>
      <c r="U307" s="99">
        <v>18.144096149651418</v>
      </c>
      <c r="V307" s="99">
        <v>13.554425859873112</v>
      </c>
      <c r="W307" s="99">
        <v>14.402532551481469</v>
      </c>
      <c r="DA307" s="63" t="s">
        <v>2842</v>
      </c>
    </row>
    <row r="308" spans="1:105" ht="12" customHeight="1" x14ac:dyDescent="0.25">
      <c r="A308" s="109" t="s">
        <v>120</v>
      </c>
      <c r="B308" s="110">
        <v>18.313073065641927</v>
      </c>
      <c r="C308" s="110">
        <v>18.446710333108676</v>
      </c>
      <c r="D308" s="110">
        <v>16.652411612800819</v>
      </c>
      <c r="E308" s="110">
        <v>15.548388814184216</v>
      </c>
      <c r="F308" s="110">
        <v>15.353497845419181</v>
      </c>
      <c r="G308" s="110">
        <v>14.26645471016664</v>
      </c>
      <c r="H308" s="110">
        <v>14.994392842911802</v>
      </c>
      <c r="I308" s="110">
        <v>13.09990369940302</v>
      </c>
      <c r="J308" s="110">
        <v>12.239704111923539</v>
      </c>
      <c r="K308" s="110">
        <v>11.223334625168537</v>
      </c>
      <c r="L308" s="110">
        <v>12.203437609722233</v>
      </c>
      <c r="M308" s="110">
        <v>11.410370876874968</v>
      </c>
      <c r="N308" s="110">
        <v>11.676746949189472</v>
      </c>
      <c r="O308" s="110">
        <v>11.181032984831896</v>
      </c>
      <c r="P308" s="110">
        <v>10.374383866328731</v>
      </c>
      <c r="Q308" s="110">
        <v>10.728746904812702</v>
      </c>
      <c r="R308" s="110">
        <v>11.827122093781755</v>
      </c>
      <c r="S308" s="110">
        <v>11.528080401261738</v>
      </c>
      <c r="T308" s="110">
        <v>10.928335017057801</v>
      </c>
      <c r="U308" s="110">
        <v>11.459046624217882</v>
      </c>
      <c r="V308" s="110">
        <v>10.449119514838879</v>
      </c>
      <c r="W308" s="110">
        <v>11.167166373561809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190.8301502269189</v>
      </c>
      <c r="C310" s="118">
        <f t="shared" si="136"/>
        <v>191.90875530037178</v>
      </c>
      <c r="D310" s="118">
        <f t="shared" si="136"/>
        <v>177.69722923762438</v>
      </c>
      <c r="E310" s="118">
        <f t="shared" si="136"/>
        <v>193.60128237986294</v>
      </c>
      <c r="F310" s="118">
        <f t="shared" si="136"/>
        <v>190.90670878205313</v>
      </c>
      <c r="G310" s="118">
        <f t="shared" si="136"/>
        <v>169.85606412154476</v>
      </c>
      <c r="H310" s="118">
        <f t="shared" si="136"/>
        <v>163.63344586786096</v>
      </c>
      <c r="I310" s="118">
        <f t="shared" si="136"/>
        <v>197.30869543087695</v>
      </c>
      <c r="J310" s="118">
        <f t="shared" si="136"/>
        <v>191.45490084790083</v>
      </c>
      <c r="K310" s="118">
        <f t="shared" si="136"/>
        <v>197.95102146554507</v>
      </c>
      <c r="L310" s="118">
        <f t="shared" si="136"/>
        <v>207.67674035364044</v>
      </c>
      <c r="M310" s="118">
        <f t="shared" si="136"/>
        <v>184.53259642366203</v>
      </c>
      <c r="N310" s="118">
        <f t="shared" si="136"/>
        <v>200.00514401971824</v>
      </c>
      <c r="O310" s="118">
        <f t="shared" si="136"/>
        <v>193.19662520074675</v>
      </c>
      <c r="P310" s="118">
        <f t="shared" si="136"/>
        <v>187.67414347680855</v>
      </c>
      <c r="Q310" s="118">
        <f t="shared" si="136"/>
        <v>180.65485768690036</v>
      </c>
      <c r="R310" s="118">
        <f t="shared" ref="R310:V310" si="137">R311+R314+R316+R329</f>
        <v>191.81952236257479</v>
      </c>
      <c r="S310" s="118">
        <f t="shared" si="137"/>
        <v>195.06467409878107</v>
      </c>
      <c r="T310" s="118">
        <f t="shared" si="137"/>
        <v>197.01333742500282</v>
      </c>
      <c r="U310" s="118">
        <f t="shared" si="137"/>
        <v>189.46641951044217</v>
      </c>
      <c r="V310" s="118">
        <f t="shared" si="137"/>
        <v>195.46429070910588</v>
      </c>
      <c r="W310" s="118">
        <f t="shared" ref="W310" si="138">W311+W314+W316+W329</f>
        <v>193.19518182967653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157.78625914835405</v>
      </c>
      <c r="C311" s="123">
        <f t="shared" si="139"/>
        <v>158.28332638447816</v>
      </c>
      <c r="D311" s="123">
        <f t="shared" si="139"/>
        <v>146.90087868641018</v>
      </c>
      <c r="E311" s="123">
        <f t="shared" si="139"/>
        <v>161.30037458969321</v>
      </c>
      <c r="F311" s="123">
        <f t="shared" si="139"/>
        <v>158.58960755393136</v>
      </c>
      <c r="G311" s="123">
        <f t="shared" si="139"/>
        <v>140.70162808259508</v>
      </c>
      <c r="H311" s="123">
        <f t="shared" si="139"/>
        <v>134.33565705670222</v>
      </c>
      <c r="I311" s="123">
        <f t="shared" si="139"/>
        <v>168.48257222860582</v>
      </c>
      <c r="J311" s="123">
        <f t="shared" si="139"/>
        <v>163.652851572549</v>
      </c>
      <c r="K311" s="123">
        <f t="shared" si="139"/>
        <v>171.9439695085409</v>
      </c>
      <c r="L311" s="123">
        <f t="shared" si="139"/>
        <v>179.80825644787092</v>
      </c>
      <c r="M311" s="123">
        <f t="shared" si="139"/>
        <v>159.6554370623667</v>
      </c>
      <c r="N311" s="123">
        <f t="shared" si="139"/>
        <v>173.46144622174708</v>
      </c>
      <c r="O311" s="123">
        <f t="shared" si="139"/>
        <v>167.65932059323521</v>
      </c>
      <c r="P311" s="123">
        <f t="shared" si="139"/>
        <v>162.83078798624419</v>
      </c>
      <c r="Q311" s="123">
        <f t="shared" si="139"/>
        <v>156.27460219967796</v>
      </c>
      <c r="R311" s="123">
        <f t="shared" ref="R311:V311" si="140">SUM(R312:R313)</f>
        <v>165.52814610092827</v>
      </c>
      <c r="S311" s="123">
        <f t="shared" si="140"/>
        <v>168.39249081683838</v>
      </c>
      <c r="T311" s="123">
        <f t="shared" si="140"/>
        <v>170.47996498793916</v>
      </c>
      <c r="U311" s="123">
        <f t="shared" si="140"/>
        <v>163.24819686754543</v>
      </c>
      <c r="V311" s="123">
        <f t="shared" si="140"/>
        <v>168.88000417180476</v>
      </c>
      <c r="W311" s="123">
        <f t="shared" ref="W311" si="141">SUM(W312:W313)</f>
        <v>166.43586138757655</v>
      </c>
      <c r="DA311" s="130" t="s">
        <v>2990</v>
      </c>
    </row>
    <row r="312" spans="1:105" ht="12" customHeight="1" x14ac:dyDescent="0.25">
      <c r="A312" s="97" t="s">
        <v>204</v>
      </c>
      <c r="B312" s="99">
        <v>156.30939276192612</v>
      </c>
      <c r="C312" s="99">
        <v>156.83281434052626</v>
      </c>
      <c r="D312" s="99">
        <v>145.58365341892502</v>
      </c>
      <c r="E312" s="99">
        <v>159.8843255161261</v>
      </c>
      <c r="F312" s="99">
        <v>157.21945205665781</v>
      </c>
      <c r="G312" s="99">
        <v>139.51377511974681</v>
      </c>
      <c r="H312" s="99">
        <v>133.21731497063371</v>
      </c>
      <c r="I312" s="99">
        <v>167.10736683557218</v>
      </c>
      <c r="J312" s="99">
        <v>162.34205123541386</v>
      </c>
      <c r="K312" s="99">
        <v>170.59420824562159</v>
      </c>
      <c r="L312" s="99">
        <v>178.39648902635327</v>
      </c>
      <c r="M312" s="99">
        <v>158.41660025960221</v>
      </c>
      <c r="N312" s="99">
        <v>172.12657058463114</v>
      </c>
      <c r="O312" s="99">
        <v>166.37961833937482</v>
      </c>
      <c r="P312" s="99">
        <v>161.59555365231108</v>
      </c>
      <c r="Q312" s="99">
        <v>155.09512992785196</v>
      </c>
      <c r="R312" s="99">
        <v>164.28855102999776</v>
      </c>
      <c r="S312" s="99">
        <v>167.13789704127868</v>
      </c>
      <c r="T312" s="99">
        <v>169.21525528100616</v>
      </c>
      <c r="U312" s="99">
        <v>162.03981672811915</v>
      </c>
      <c r="V312" s="99">
        <v>167.62991844788331</v>
      </c>
      <c r="W312" s="99">
        <v>165.20773613476018</v>
      </c>
      <c r="DA312" s="63" t="s">
        <v>2991</v>
      </c>
    </row>
    <row r="313" spans="1:105" ht="12" customHeight="1" x14ac:dyDescent="0.25">
      <c r="A313" s="97" t="s">
        <v>53</v>
      </c>
      <c r="B313" s="99">
        <v>1.4768663864279359</v>
      </c>
      <c r="C313" s="99">
        <v>1.4505120439519126</v>
      </c>
      <c r="D313" s="99">
        <v>1.3172252674851683</v>
      </c>
      <c r="E313" s="99">
        <v>1.4160490735671181</v>
      </c>
      <c r="F313" s="99">
        <v>1.3701554972735375</v>
      </c>
      <c r="G313" s="99">
        <v>1.1878529628482801</v>
      </c>
      <c r="H313" s="99">
        <v>1.1183420860685156</v>
      </c>
      <c r="I313" s="99">
        <v>1.375205393033629</v>
      </c>
      <c r="J313" s="99">
        <v>1.31080033713514</v>
      </c>
      <c r="K313" s="99">
        <v>1.3497612629193061</v>
      </c>
      <c r="L313" s="99">
        <v>1.4117674215176661</v>
      </c>
      <c r="M313" s="99">
        <v>1.2388368027645027</v>
      </c>
      <c r="N313" s="99">
        <v>1.3348756371159303</v>
      </c>
      <c r="O313" s="99">
        <v>1.2797022538603955</v>
      </c>
      <c r="P313" s="99">
        <v>1.235234333933102</v>
      </c>
      <c r="Q313" s="99">
        <v>1.1794722718260102</v>
      </c>
      <c r="R313" s="99">
        <v>1.2395950709305068</v>
      </c>
      <c r="S313" s="99">
        <v>1.2545937755596985</v>
      </c>
      <c r="T313" s="99">
        <v>1.264709706932988</v>
      </c>
      <c r="U313" s="99">
        <v>1.208380139426277</v>
      </c>
      <c r="V313" s="99">
        <v>1.2500857239214418</v>
      </c>
      <c r="W313" s="99">
        <v>1.2281252528163813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7.4903471691542978E-4</v>
      </c>
      <c r="C314" s="123">
        <f t="shared" si="142"/>
        <v>1.0345567450165613E-3</v>
      </c>
      <c r="D314" s="123">
        <f t="shared" si="142"/>
        <v>1.5289722850487175E-3</v>
      </c>
      <c r="E314" s="123">
        <f t="shared" si="142"/>
        <v>1.9333239576301768E-3</v>
      </c>
      <c r="F314" s="123">
        <f t="shared" si="142"/>
        <v>3.1595802195821848E-3</v>
      </c>
      <c r="G314" s="123">
        <f t="shared" si="142"/>
        <v>5.0759087654478185E-3</v>
      </c>
      <c r="H314" s="123">
        <f t="shared" si="142"/>
        <v>6.2514618857441437E-3</v>
      </c>
      <c r="I314" s="123">
        <f t="shared" si="142"/>
        <v>8.1898339552255346E-3</v>
      </c>
      <c r="J314" s="123">
        <f t="shared" si="142"/>
        <v>9.8592737272023886E-3</v>
      </c>
      <c r="K314" s="123">
        <f t="shared" si="142"/>
        <v>1.1009486257322763E-2</v>
      </c>
      <c r="L314" s="123">
        <f t="shared" si="142"/>
        <v>2.4089714462937159E-2</v>
      </c>
      <c r="M314" s="123">
        <f t="shared" si="142"/>
        <v>1.7144212521246087E-2</v>
      </c>
      <c r="N314" s="123">
        <f t="shared" si="142"/>
        <v>1.483151326063117E-2</v>
      </c>
      <c r="O314" s="123">
        <f t="shared" si="142"/>
        <v>1.5487374937348936E-2</v>
      </c>
      <c r="P314" s="123">
        <f t="shared" si="142"/>
        <v>2.0163316854546781E-2</v>
      </c>
      <c r="Q314" s="123">
        <f t="shared" si="142"/>
        <v>1.9875092090447272E-2</v>
      </c>
      <c r="R314" s="123">
        <f t="shared" si="142"/>
        <v>2.3989469405251842E-2</v>
      </c>
      <c r="S314" s="123">
        <f t="shared" si="142"/>
        <v>2.6426204708845349E-2</v>
      </c>
      <c r="T314" s="123">
        <f t="shared" si="142"/>
        <v>3.8445526508843544E-2</v>
      </c>
      <c r="U314" s="123">
        <f t="shared" si="142"/>
        <v>2.8066183583458363E-2</v>
      </c>
      <c r="V314" s="123">
        <f t="shared" si="142"/>
        <v>3.255419404979018E-2</v>
      </c>
      <c r="W314" s="123">
        <f t="shared" si="142"/>
        <v>5.4068446447760855E-2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7.4903471691542978E-4</v>
      </c>
      <c r="C315" s="99">
        <f>RES_hhdet_tess!C86</f>
        <v>1.0345567450165613E-3</v>
      </c>
      <c r="D315" s="99">
        <f>RES_hhdet_tess!D86</f>
        <v>1.5289722850487175E-3</v>
      </c>
      <c r="E315" s="99">
        <f>RES_hhdet_tess!E86</f>
        <v>1.9333239576301768E-3</v>
      </c>
      <c r="F315" s="99">
        <f>RES_hhdet_tess!F86</f>
        <v>3.1595802195821848E-3</v>
      </c>
      <c r="G315" s="99">
        <f>RES_hhdet_tess!G86</f>
        <v>5.0759087654478185E-3</v>
      </c>
      <c r="H315" s="99">
        <f>RES_hhdet_tess!H86</f>
        <v>6.2514618857441437E-3</v>
      </c>
      <c r="I315" s="99">
        <f>RES_hhdet_tess!I86</f>
        <v>8.1898339552255346E-3</v>
      </c>
      <c r="J315" s="99">
        <f>RES_hhdet_tess!J86</f>
        <v>9.8592737272023886E-3</v>
      </c>
      <c r="K315" s="99">
        <f>RES_hhdet_tess!K86</f>
        <v>1.1009486257322763E-2</v>
      </c>
      <c r="L315" s="99">
        <f>RES_hhdet_tess!L86</f>
        <v>2.4089714462937159E-2</v>
      </c>
      <c r="M315" s="99">
        <f>RES_hhdet_tess!M86</f>
        <v>1.7144212521246087E-2</v>
      </c>
      <c r="N315" s="99">
        <f>RES_hhdet_tess!N86</f>
        <v>1.483151326063117E-2</v>
      </c>
      <c r="O315" s="99">
        <f>RES_hhdet_tess!O86</f>
        <v>1.5487374937348936E-2</v>
      </c>
      <c r="P315" s="99">
        <f>RES_hhdet_tess!P86</f>
        <v>2.0163316854546781E-2</v>
      </c>
      <c r="Q315" s="99">
        <f>RES_hhdet_tess!Q86</f>
        <v>1.9875092090447272E-2</v>
      </c>
      <c r="R315" s="99">
        <f>RES_hhdet_tess!R86</f>
        <v>2.3989469405251842E-2</v>
      </c>
      <c r="S315" s="99">
        <f>RES_hhdet_tess!S86</f>
        <v>2.6426204708845349E-2</v>
      </c>
      <c r="T315" s="99">
        <f>RES_hhdet_tess!T86</f>
        <v>3.8445526508843544E-2</v>
      </c>
      <c r="U315" s="99">
        <f>RES_hhdet_tess!U86</f>
        <v>2.8066183583458363E-2</v>
      </c>
      <c r="V315" s="99">
        <f>RES_hhdet_tess!V86</f>
        <v>3.255419404979018E-2</v>
      </c>
      <c r="W315" s="99">
        <f>RES_hhdet_tess!W86</f>
        <v>5.4068446447760855E-2</v>
      </c>
      <c r="DA315" s="63" t="s">
        <v>2994</v>
      </c>
    </row>
    <row r="316" spans="1:105" ht="12" customHeight="1" x14ac:dyDescent="0.25">
      <c r="A316" s="121" t="s">
        <v>55</v>
      </c>
      <c r="B316" s="123">
        <v>19.746687775004478</v>
      </c>
      <c r="C316" s="123">
        <v>20.137730587541391</v>
      </c>
      <c r="D316" s="123">
        <v>19.486346857231762</v>
      </c>
      <c r="E316" s="123">
        <v>20.407185708766395</v>
      </c>
      <c r="F316" s="123">
        <v>20.464146182135075</v>
      </c>
      <c r="G316" s="123">
        <v>19.100013113391828</v>
      </c>
      <c r="H316" s="123">
        <v>18.943855162352545</v>
      </c>
      <c r="I316" s="123">
        <v>18.910599012775481</v>
      </c>
      <c r="J316" s="123">
        <v>18.174897506212876</v>
      </c>
      <c r="K316" s="123">
        <v>17.681287840347096</v>
      </c>
      <c r="L316" s="123">
        <v>18.297463569347645</v>
      </c>
      <c r="M316" s="123">
        <v>16.373206897762888</v>
      </c>
      <c r="N316" s="123">
        <v>17.799292977460333</v>
      </c>
      <c r="O316" s="123">
        <v>17.186660589411403</v>
      </c>
      <c r="P316" s="123">
        <v>16.660024466616644</v>
      </c>
      <c r="Q316" s="123">
        <v>16.094536924303135</v>
      </c>
      <c r="R316" s="123">
        <v>17.100611516438907</v>
      </c>
      <c r="S316" s="123">
        <v>17.41092872690713</v>
      </c>
      <c r="T316" s="123">
        <v>17.546548164926921</v>
      </c>
      <c r="U316" s="123">
        <v>17.084021102602094</v>
      </c>
      <c r="V316" s="123">
        <v>17.751524439193926</v>
      </c>
      <c r="W316" s="123">
        <v>17.683106775414046</v>
      </c>
      <c r="DA316" s="130" t="s">
        <v>2995</v>
      </c>
    </row>
    <row r="317" spans="1:105" ht="12" customHeight="1" x14ac:dyDescent="0.25">
      <c r="A317" s="97" t="s">
        <v>132</v>
      </c>
      <c r="B317" s="99">
        <v>19.787150328823067</v>
      </c>
      <c r="C317" s="99">
        <v>20.108091857492173</v>
      </c>
      <c r="D317" s="99">
        <v>19.437498666015252</v>
      </c>
      <c r="E317" s="99">
        <v>20.463340306803371</v>
      </c>
      <c r="F317" s="99">
        <v>20.544147420127665</v>
      </c>
      <c r="G317" s="99">
        <v>19.098816789057583</v>
      </c>
      <c r="H317" s="99">
        <v>18.91581054603957</v>
      </c>
      <c r="I317" s="99">
        <v>18.928062965474837</v>
      </c>
      <c r="J317" s="99">
        <v>18.177511840734894</v>
      </c>
      <c r="K317" s="99">
        <v>17.700579104928366</v>
      </c>
      <c r="L317" s="99">
        <v>18.295292867835361</v>
      </c>
      <c r="M317" s="99">
        <v>16.342862108871007</v>
      </c>
      <c r="N317" s="99">
        <v>17.811464500502392</v>
      </c>
      <c r="O317" s="99">
        <v>17.192907979345794</v>
      </c>
      <c r="P317" s="99">
        <v>16.70558166421986</v>
      </c>
      <c r="Q317" s="99">
        <v>16.104934475501384</v>
      </c>
      <c r="R317" s="99">
        <v>17.083127481343936</v>
      </c>
      <c r="S317" s="99">
        <v>17.411543899686475</v>
      </c>
      <c r="T317" s="99">
        <v>17.588816185782051</v>
      </c>
      <c r="U317" s="99">
        <v>17.043614443509551</v>
      </c>
      <c r="V317" s="99">
        <v>17.817531287565878</v>
      </c>
      <c r="W317" s="99">
        <v>17.645701923721276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19.32961567045071</v>
      </c>
      <c r="C325" s="102">
        <v>20.454997960269885</v>
      </c>
      <c r="D325" s="102">
        <v>20.041807819322617</v>
      </c>
      <c r="E325" s="102">
        <v>19.72885289465227</v>
      </c>
      <c r="F325" s="102">
        <v>19.434235837105735</v>
      </c>
      <c r="G325" s="102">
        <v>19.116662528336771</v>
      </c>
      <c r="H325" s="102">
        <v>19.365325819321434</v>
      </c>
      <c r="I325" s="102">
        <v>18.628200152511344</v>
      </c>
      <c r="J325" s="102">
        <v>18.129635957575712</v>
      </c>
      <c r="K325" s="102">
        <v>17.334375171150114</v>
      </c>
      <c r="L325" s="102">
        <v>18.337453290223035</v>
      </c>
      <c r="M325" s="102">
        <v>16.904174572137169</v>
      </c>
      <c r="N325" s="102">
        <v>17.584593620129468</v>
      </c>
      <c r="O325" s="102">
        <v>17.074687284341636</v>
      </c>
      <c r="P325" s="102">
        <v>15.815558978838309</v>
      </c>
      <c r="Q325" s="102">
        <v>15.910700238441995</v>
      </c>
      <c r="R325" s="102">
        <v>17.417882284256617</v>
      </c>
      <c r="S325" s="102">
        <v>17.399470195777454</v>
      </c>
      <c r="T325" s="102">
        <v>16.656433372801182</v>
      </c>
      <c r="U325" s="102">
        <v>17.791444085459897</v>
      </c>
      <c r="V325" s="102">
        <v>16.739299399395165</v>
      </c>
      <c r="W325" s="102">
        <v>18.241763973299033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DA328" s="63" t="s">
        <v>3007</v>
      </c>
    </row>
    <row r="329" spans="1:105" ht="12" customHeight="1" x14ac:dyDescent="0.25">
      <c r="A329" s="121" t="s">
        <v>54</v>
      </c>
      <c r="B329" s="123">
        <v>13.296454268843451</v>
      </c>
      <c r="C329" s="123">
        <v>13.486663771607207</v>
      </c>
      <c r="D329" s="123">
        <v>11.308474721697399</v>
      </c>
      <c r="E329" s="123">
        <v>11.891788757445685</v>
      </c>
      <c r="F329" s="123">
        <v>11.849795465767139</v>
      </c>
      <c r="G329" s="123">
        <v>10.049347016792417</v>
      </c>
      <c r="H329" s="123">
        <v>10.347682186920455</v>
      </c>
      <c r="I329" s="123">
        <v>9.9073343555404154</v>
      </c>
      <c r="J329" s="123">
        <v>9.6172924954117232</v>
      </c>
      <c r="K329" s="123">
        <v>8.3147546303997224</v>
      </c>
      <c r="L329" s="123">
        <v>9.5469306219589338</v>
      </c>
      <c r="M329" s="123">
        <v>8.4868082510111709</v>
      </c>
      <c r="N329" s="123">
        <v>8.7295733072502042</v>
      </c>
      <c r="O329" s="123">
        <v>8.335156643162783</v>
      </c>
      <c r="P329" s="123">
        <v>8.1631677070931907</v>
      </c>
      <c r="Q329" s="123">
        <v>8.2658434708288233</v>
      </c>
      <c r="R329" s="123">
        <v>9.1667752758023511</v>
      </c>
      <c r="S329" s="123">
        <v>9.2348283503266835</v>
      </c>
      <c r="T329" s="123">
        <v>8.9483787456278936</v>
      </c>
      <c r="U329" s="123">
        <v>9.1061353567111745</v>
      </c>
      <c r="V329" s="123">
        <v>8.8002079040573911</v>
      </c>
      <c r="W329" s="123">
        <v>9.0221452202381638</v>
      </c>
      <c r="DA329" s="130" t="s">
        <v>3008</v>
      </c>
    </row>
    <row r="330" spans="1:105" ht="12" customHeight="1" x14ac:dyDescent="0.25">
      <c r="A330" s="97" t="s">
        <v>207</v>
      </c>
      <c r="B330" s="99">
        <v>13.345076904749689</v>
      </c>
      <c r="C330" s="99">
        <v>13.31542007716631</v>
      </c>
      <c r="D330" s="99">
        <v>11.022956562750023</v>
      </c>
      <c r="E330" s="99">
        <v>12.137713675866639</v>
      </c>
      <c r="F330" s="99">
        <v>12.075357311191365</v>
      </c>
      <c r="G330" s="99">
        <v>9.8075463807730365</v>
      </c>
      <c r="H330" s="99">
        <v>9.9621810191281206</v>
      </c>
      <c r="I330" s="99">
        <v>10.07575444342484</v>
      </c>
      <c r="J330" s="99">
        <v>9.8229310523623869</v>
      </c>
      <c r="K330" s="99">
        <v>8.2680255181887095</v>
      </c>
      <c r="L330" s="99">
        <v>9.6840653871685927</v>
      </c>
      <c r="M330" s="99">
        <v>8.3679136810893944</v>
      </c>
      <c r="N330" s="99">
        <v>8.7603090406181714</v>
      </c>
      <c r="O330" s="99">
        <v>8.3516432959949771</v>
      </c>
      <c r="P330" s="99">
        <v>8.2904757114030758</v>
      </c>
      <c r="Q330" s="99">
        <v>8.2700501145490719</v>
      </c>
      <c r="R330" s="99">
        <v>8.9723425723759433</v>
      </c>
      <c r="S330" s="99">
        <v>9.1747510433174675</v>
      </c>
      <c r="T330" s="99">
        <v>9.1139971099968236</v>
      </c>
      <c r="U330" s="99">
        <v>8.8165275482416483</v>
      </c>
      <c r="V330" s="99">
        <v>9.0542729687313841</v>
      </c>
      <c r="W330" s="99">
        <v>8.885386142528942</v>
      </c>
      <c r="DA330" s="63" t="s">
        <v>3009</v>
      </c>
    </row>
    <row r="331" spans="1:105" ht="12" customHeight="1" x14ac:dyDescent="0.25">
      <c r="A331" s="97" t="s">
        <v>50</v>
      </c>
      <c r="B331" s="99">
        <v>12.712932676722705</v>
      </c>
      <c r="C331" s="99">
        <v>16.142299332607077</v>
      </c>
      <c r="D331" s="99">
        <v>8.4502229630122496</v>
      </c>
      <c r="E331" s="99">
        <v>11.784313057319956</v>
      </c>
      <c r="F331" s="99">
        <v>12.550636056096053</v>
      </c>
      <c r="G331" s="99">
        <v>10.174147758008383</v>
      </c>
      <c r="H331" s="99">
        <v>10.888630599432469</v>
      </c>
      <c r="I331" s="99">
        <v>7.3004517070855819</v>
      </c>
      <c r="J331" s="99">
        <v>9.6474992207726959</v>
      </c>
      <c r="K331" s="99">
        <v>8.3760827795452837</v>
      </c>
      <c r="L331" s="99">
        <v>9.9329147587002513</v>
      </c>
      <c r="M331" s="99">
        <v>9.6931103196301187</v>
      </c>
      <c r="N331" s="99">
        <v>7.6252505931305521</v>
      </c>
      <c r="O331" s="99">
        <v>7.1648737068431378</v>
      </c>
      <c r="P331" s="99">
        <v>7.9822870946032163</v>
      </c>
      <c r="Q331" s="99">
        <v>8.2996737947049759</v>
      </c>
      <c r="R331" s="99">
        <v>10.376918896312466</v>
      </c>
      <c r="S331" s="99">
        <v>10.273458217304583</v>
      </c>
      <c r="T331" s="99">
        <v>8.9190986986790186</v>
      </c>
      <c r="U331" s="99">
        <v>10.603682039175171</v>
      </c>
      <c r="V331" s="99">
        <v>7.9289585377279073</v>
      </c>
      <c r="W331" s="99">
        <v>8.4378493977598588</v>
      </c>
      <c r="DA331" s="63" t="s">
        <v>3010</v>
      </c>
    </row>
    <row r="332" spans="1:105" ht="12" customHeight="1" x14ac:dyDescent="0.25">
      <c r="A332" s="109" t="s">
        <v>120</v>
      </c>
      <c r="B332" s="110">
        <v>13.299837570008828</v>
      </c>
      <c r="C332" s="110">
        <v>13.42687701279443</v>
      </c>
      <c r="D332" s="110">
        <v>12.178318185622764</v>
      </c>
      <c r="E332" s="110">
        <v>11.414606430061427</v>
      </c>
      <c r="F332" s="110">
        <v>11.313460952568153</v>
      </c>
      <c r="G332" s="110">
        <v>10.556338805344108</v>
      </c>
      <c r="H332" s="110">
        <v>11.152813148855001</v>
      </c>
      <c r="I332" s="110">
        <v>9.7759891886385333</v>
      </c>
      <c r="J332" s="110">
        <v>9.1499164653079337</v>
      </c>
      <c r="K332" s="110">
        <v>8.4103369240198784</v>
      </c>
      <c r="L332" s="110">
        <v>9.1639933077486297</v>
      </c>
      <c r="M332" s="110">
        <v>8.58902002785325</v>
      </c>
      <c r="N332" s="110">
        <v>8.8163402166872711</v>
      </c>
      <c r="O332" s="110">
        <v>8.4806784060948992</v>
      </c>
      <c r="P332" s="110">
        <v>7.9140084256623853</v>
      </c>
      <c r="Q332" s="110">
        <v>8.2473645463772236</v>
      </c>
      <c r="R332" s="110">
        <v>9.1708516708521284</v>
      </c>
      <c r="S332" s="110">
        <v>9.0348109075883585</v>
      </c>
      <c r="T332" s="110">
        <v>8.6502332859408853</v>
      </c>
      <c r="U332" s="110">
        <v>9.2176494437538459</v>
      </c>
      <c r="V332" s="110">
        <v>8.5603428948234743</v>
      </c>
      <c r="W332" s="110">
        <v>9.3044868914949017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0.27283015184669418</v>
      </c>
      <c r="C334" s="118">
        <f t="shared" si="143"/>
        <v>0.31135079673725696</v>
      </c>
      <c r="D334" s="118">
        <f t="shared" si="143"/>
        <v>0.12701093563175975</v>
      </c>
      <c r="E334" s="118">
        <f t="shared" si="143"/>
        <v>0.16457665947898825</v>
      </c>
      <c r="F334" s="118">
        <f t="shared" si="143"/>
        <v>0.15852802559565293</v>
      </c>
      <c r="G334" s="118">
        <f t="shared" si="143"/>
        <v>0.11695594375010104</v>
      </c>
      <c r="H334" s="118">
        <f t="shared" si="143"/>
        <v>0.11486707819023696</v>
      </c>
      <c r="I334" s="118">
        <f t="shared" si="143"/>
        <v>8.084203739467101E-2</v>
      </c>
      <c r="J334" s="118">
        <f t="shared" si="143"/>
        <v>0.12417739493272899</v>
      </c>
      <c r="K334" s="118">
        <f t="shared" si="143"/>
        <v>0.12974890857641339</v>
      </c>
      <c r="L334" s="118">
        <f t="shared" si="143"/>
        <v>0.16351801639766031</v>
      </c>
      <c r="M334" s="118">
        <f t="shared" si="143"/>
        <v>0.16214006382892962</v>
      </c>
      <c r="N334" s="118">
        <f t="shared" si="143"/>
        <v>0.12207622824623268</v>
      </c>
      <c r="O334" s="118">
        <f t="shared" si="143"/>
        <v>0.12582273887842832</v>
      </c>
      <c r="P334" s="118">
        <f t="shared" si="143"/>
        <v>0.19807194605635364</v>
      </c>
      <c r="Q334" s="118">
        <f t="shared" si="143"/>
        <v>0.27406527596561991</v>
      </c>
      <c r="R334" s="118">
        <f t="shared" ref="R334:V334" si="144">R335+R338+R340+R353</f>
        <v>0.38533063167859311</v>
      </c>
      <c r="S334" s="118">
        <f t="shared" si="144"/>
        <v>0.38110321264245012</v>
      </c>
      <c r="T334" s="118">
        <f t="shared" si="144"/>
        <v>0.3219630396330852</v>
      </c>
      <c r="U334" s="118">
        <f t="shared" si="144"/>
        <v>0.35473011018701184</v>
      </c>
      <c r="V334" s="118">
        <f t="shared" si="144"/>
        <v>0.20639636739396242</v>
      </c>
      <c r="W334" s="118">
        <f t="shared" ref="W334" si="145">W335+W338+W340+W353</f>
        <v>0.17009395208990355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0.27283015184669418</v>
      </c>
      <c r="C353" s="123">
        <v>0.31135079673725696</v>
      </c>
      <c r="D353" s="123">
        <v>0.12701093563175975</v>
      </c>
      <c r="E353" s="123">
        <v>0.16457665947898825</v>
      </c>
      <c r="F353" s="123">
        <v>0.15852802559565293</v>
      </c>
      <c r="G353" s="123">
        <v>0.11695594375010104</v>
      </c>
      <c r="H353" s="123">
        <v>0.11486707819023696</v>
      </c>
      <c r="I353" s="123">
        <v>8.084203739467101E-2</v>
      </c>
      <c r="J353" s="123">
        <v>0.12417739493272899</v>
      </c>
      <c r="K353" s="123">
        <v>0.12974890857641339</v>
      </c>
      <c r="L353" s="123">
        <v>0.16351801639766031</v>
      </c>
      <c r="M353" s="123">
        <v>0.16214006382892962</v>
      </c>
      <c r="N353" s="123">
        <v>0.12207622824623268</v>
      </c>
      <c r="O353" s="123">
        <v>0.12582273887842832</v>
      </c>
      <c r="P353" s="123">
        <v>0.19807194605635364</v>
      </c>
      <c r="Q353" s="123">
        <v>0.27406527596561991</v>
      </c>
      <c r="R353" s="123">
        <v>0.38533063167859311</v>
      </c>
      <c r="S353" s="123">
        <v>0.38110321264245012</v>
      </c>
      <c r="T353" s="123">
        <v>0.3219630396330852</v>
      </c>
      <c r="U353" s="123">
        <v>0.35473011018701184</v>
      </c>
      <c r="V353" s="123">
        <v>0.20639636739396242</v>
      </c>
      <c r="W353" s="123">
        <v>0.17009395208990355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5.1019363432065017</v>
      </c>
      <c r="C355" s="99">
        <v>6.4744020913995426</v>
      </c>
      <c r="D355" s="99">
        <v>3.3888156998350243</v>
      </c>
      <c r="E355" s="99">
        <v>4.7130040042051862</v>
      </c>
      <c r="F355" s="99">
        <v>5.0051456995423536</v>
      </c>
      <c r="G355" s="99">
        <v>4.0419492897222904</v>
      </c>
      <c r="H355" s="99">
        <v>4.3030460753009727</v>
      </c>
      <c r="I355" s="99">
        <v>2.8758854797455902</v>
      </c>
      <c r="J355" s="99">
        <v>3.7953689218686035</v>
      </c>
      <c r="K355" s="99">
        <v>3.2902094060861278</v>
      </c>
      <c r="L355" s="99">
        <v>3.8982024299456568</v>
      </c>
      <c r="M355" s="99">
        <v>3.8002177090318949</v>
      </c>
      <c r="N355" s="99">
        <v>2.9873232027651602</v>
      </c>
      <c r="O355" s="99">
        <v>2.8042542390377583</v>
      </c>
      <c r="P355" s="99">
        <v>3.121253491183845</v>
      </c>
      <c r="Q355" s="99">
        <v>3.2438756827817987</v>
      </c>
      <c r="R355" s="99">
        <v>4.0510662044512271</v>
      </c>
      <c r="S355" s="99">
        <v>4.0056393222666111</v>
      </c>
      <c r="T355" s="99">
        <v>3.4725104796048116</v>
      </c>
      <c r="U355" s="99">
        <v>4.1216128813548174</v>
      </c>
      <c r="V355" s="99">
        <v>3.079023378328777</v>
      </c>
      <c r="W355" s="99">
        <v>3.2716792943945308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7.0240007612526885</v>
      </c>
      <c r="D360" s="117">
        <f t="shared" si="150"/>
        <v>11.368003888647664</v>
      </c>
      <c r="E360" s="117">
        <f t="shared" si="150"/>
        <v>12.905536030959222</v>
      </c>
      <c r="F360" s="117">
        <f t="shared" si="150"/>
        <v>8.859364537089311</v>
      </c>
      <c r="G360" s="117">
        <f t="shared" si="150"/>
        <v>6.2631484507407995</v>
      </c>
      <c r="H360" s="117">
        <f t="shared" si="150"/>
        <v>10.855108451625323</v>
      </c>
      <c r="I360" s="117">
        <f t="shared" si="150"/>
        <v>19.696003126471073</v>
      </c>
      <c r="J360" s="117">
        <f t="shared" si="150"/>
        <v>19.427163778651384</v>
      </c>
      <c r="K360" s="117">
        <f t="shared" si="150"/>
        <v>10.651399857279706</v>
      </c>
      <c r="L360" s="117">
        <f t="shared" si="150"/>
        <v>6.7224527595476751</v>
      </c>
      <c r="M360" s="117">
        <f t="shared" si="150"/>
        <v>4.8870544128931481</v>
      </c>
      <c r="N360" s="117">
        <f t="shared" si="150"/>
        <v>6.445731523054671</v>
      </c>
      <c r="O360" s="117">
        <f t="shared" si="150"/>
        <v>6.8135421102244695</v>
      </c>
      <c r="P360" s="117">
        <f t="shared" si="150"/>
        <v>10.153281142034608</v>
      </c>
      <c r="Q360" s="117">
        <f t="shared" si="150"/>
        <v>7.8876897078161505</v>
      </c>
      <c r="R360" s="117">
        <f t="shared" ref="R360:V360" si="151">R361+R364+R366+R379</f>
        <v>7.6119279374636424</v>
      </c>
      <c r="S360" s="117">
        <f t="shared" si="151"/>
        <v>9.2307342041811768</v>
      </c>
      <c r="T360" s="117">
        <f t="shared" si="151"/>
        <v>8.2105320581482459</v>
      </c>
      <c r="U360" s="117">
        <f t="shared" si="151"/>
        <v>9.8536655012117222</v>
      </c>
      <c r="V360" s="117">
        <f t="shared" si="151"/>
        <v>9.1934433353424918</v>
      </c>
      <c r="W360" s="117">
        <f t="shared" ref="W360" si="152">W361+W364+W366+W379</f>
        <v>5.5456176686439242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5.9569665289961593</v>
      </c>
      <c r="D361" s="122">
        <f t="shared" si="153"/>
        <v>9.6240454761617737</v>
      </c>
      <c r="E361" s="122">
        <f t="shared" si="153"/>
        <v>10.970276741491464</v>
      </c>
      <c r="F361" s="122">
        <f t="shared" si="153"/>
        <v>7.4960303327987052</v>
      </c>
      <c r="G361" s="122">
        <f t="shared" si="153"/>
        <v>5.2609816317887486</v>
      </c>
      <c r="H361" s="122">
        <f t="shared" si="153"/>
        <v>9.0059144540632676</v>
      </c>
      <c r="I361" s="122">
        <f t="shared" si="153"/>
        <v>16.917559352417012</v>
      </c>
      <c r="J361" s="122">
        <f t="shared" si="153"/>
        <v>16.632419500001507</v>
      </c>
      <c r="K361" s="122">
        <f t="shared" si="153"/>
        <v>9.2509573229803728</v>
      </c>
      <c r="L361" s="122">
        <f t="shared" si="153"/>
        <v>5.7891399173738636</v>
      </c>
      <c r="M361" s="122">
        <f t="shared" si="153"/>
        <v>4.1919391885657173</v>
      </c>
      <c r="N361" s="122">
        <f t="shared" si="153"/>
        <v>5.5304078042330325</v>
      </c>
      <c r="O361" s="122">
        <f t="shared" si="153"/>
        <v>5.832451600883279</v>
      </c>
      <c r="P361" s="122">
        <f t="shared" si="153"/>
        <v>8.6501171376121473</v>
      </c>
      <c r="Q361" s="122">
        <f t="shared" si="153"/>
        <v>6.6508995463517673</v>
      </c>
      <c r="R361" s="122">
        <f t="shared" ref="R361:V361" si="154">SUM(R362:R363)</f>
        <v>6.3487734418941502</v>
      </c>
      <c r="S361" s="122">
        <f t="shared" si="154"/>
        <v>7.6496873424851195</v>
      </c>
      <c r="T361" s="122">
        <f t="shared" si="154"/>
        <v>6.7472113071300894</v>
      </c>
      <c r="U361" s="122">
        <f t="shared" si="154"/>
        <v>7.9780975542101826</v>
      </c>
      <c r="V361" s="122">
        <f t="shared" si="154"/>
        <v>7.3857785518111854</v>
      </c>
      <c r="W361" s="122">
        <f t="shared" ref="W361" si="155">SUM(W362:W363)</f>
        <v>4.2787200328434745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5.9269815500176497</v>
      </c>
      <c r="D362" s="98">
        <v>9.5756615424618197</v>
      </c>
      <c r="E362" s="98">
        <v>10.915172199467358</v>
      </c>
      <c r="F362" s="98">
        <v>7.4582229111443237</v>
      </c>
      <c r="G362" s="98">
        <v>5.2345341442251598</v>
      </c>
      <c r="H362" s="98">
        <v>8.960387684152904</v>
      </c>
      <c r="I362" s="98">
        <v>16.832077306686436</v>
      </c>
      <c r="J362" s="98">
        <v>16.548373428743798</v>
      </c>
      <c r="K362" s="98">
        <v>9.2042855013049358</v>
      </c>
      <c r="L362" s="98">
        <v>5.7593929512767881</v>
      </c>
      <c r="M362" s="98">
        <v>4.1703002625153722</v>
      </c>
      <c r="N362" s="98">
        <v>5.5016936354621162</v>
      </c>
      <c r="O362" s="98">
        <v>5.8020694177145495</v>
      </c>
      <c r="P362" s="98">
        <v>8.6048854881000771</v>
      </c>
      <c r="Q362" s="98">
        <v>6.6158906815561815</v>
      </c>
      <c r="R362" s="98">
        <v>6.3150451831377152</v>
      </c>
      <c r="S362" s="98">
        <v>7.608490248365591</v>
      </c>
      <c r="T362" s="98">
        <v>6.7103544280842113</v>
      </c>
      <c r="U362" s="98">
        <v>7.9338791683105576</v>
      </c>
      <c r="V362" s="98">
        <v>7.3442726761747821</v>
      </c>
      <c r="W362" s="98">
        <v>4.2544858879985652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2.998497897850954E-2</v>
      </c>
      <c r="D363" s="98">
        <v>4.8383933699954002E-2</v>
      </c>
      <c r="E363" s="98">
        <v>5.5104542024105252E-2</v>
      </c>
      <c r="F363" s="98">
        <v>3.7807421654381952E-2</v>
      </c>
      <c r="G363" s="98">
        <v>2.6447487563588581E-2</v>
      </c>
      <c r="H363" s="98">
        <v>4.5526769910363106E-2</v>
      </c>
      <c r="I363" s="98">
        <v>8.5482045730576675E-2</v>
      </c>
      <c r="J363" s="98">
        <v>8.4046071257710311E-2</v>
      </c>
      <c r="K363" s="98">
        <v>4.6671821675437354E-2</v>
      </c>
      <c r="L363" s="98">
        <v>2.9746966097075264E-2</v>
      </c>
      <c r="M363" s="98">
        <v>2.1638926050345366E-2</v>
      </c>
      <c r="N363" s="98">
        <v>2.871416877091627E-2</v>
      </c>
      <c r="O363" s="98">
        <v>3.0382183168729648E-2</v>
      </c>
      <c r="P363" s="98">
        <v>4.5231649512070364E-2</v>
      </c>
      <c r="Q363" s="98">
        <v>3.5008864795585772E-2</v>
      </c>
      <c r="R363" s="98">
        <v>3.3728258756435266E-2</v>
      </c>
      <c r="S363" s="98">
        <v>4.1197094119528904E-2</v>
      </c>
      <c r="T363" s="98">
        <v>3.6856879045878137E-2</v>
      </c>
      <c r="U363" s="98">
        <v>4.4218385899624867E-2</v>
      </c>
      <c r="V363" s="98">
        <v>4.1505875636403101E-2</v>
      </c>
      <c r="W363" s="98">
        <v>2.4234144844908878E-2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3.5056391841085435E-5</v>
      </c>
      <c r="D364" s="122">
        <f t="shared" si="156"/>
        <v>1.103424621271318E-4</v>
      </c>
      <c r="E364" s="122">
        <f t="shared" si="156"/>
        <v>1.0378552362289015E-4</v>
      </c>
      <c r="F364" s="122">
        <f t="shared" si="156"/>
        <v>1.44142264006658E-4</v>
      </c>
      <c r="G364" s="122">
        <f t="shared" si="156"/>
        <v>1.7331295787029248E-4</v>
      </c>
      <c r="H364" s="122">
        <f t="shared" si="156"/>
        <v>1.8716815918477176E-4</v>
      </c>
      <c r="I364" s="122">
        <f t="shared" si="156"/>
        <v>6.5541310854640492E-4</v>
      </c>
      <c r="J364" s="122">
        <f t="shared" si="156"/>
        <v>4.449857919879178E-4</v>
      </c>
      <c r="K364" s="122">
        <f t="shared" si="156"/>
        <v>2.7021169971502232E-4</v>
      </c>
      <c r="L364" s="122">
        <f t="shared" si="156"/>
        <v>3.2827401105499132E-4</v>
      </c>
      <c r="M364" s="122">
        <f t="shared" si="156"/>
        <v>5.204097628122477E-5</v>
      </c>
      <c r="N364" s="122">
        <f t="shared" si="156"/>
        <v>2.1484308795666156E-4</v>
      </c>
      <c r="O364" s="122">
        <f t="shared" si="156"/>
        <v>3.4689397688232712E-4</v>
      </c>
      <c r="P364" s="122">
        <f t="shared" si="156"/>
        <v>7.5591508577161942E-4</v>
      </c>
      <c r="Q364" s="122">
        <f t="shared" si="156"/>
        <v>3.305429322041218E-4</v>
      </c>
      <c r="R364" s="122">
        <f t="shared" si="156"/>
        <v>3.1811968907968021E-4</v>
      </c>
      <c r="S364" s="122">
        <f t="shared" si="156"/>
        <v>3.8149400489457234E-4</v>
      </c>
      <c r="T364" s="122">
        <f t="shared" si="156"/>
        <v>5.0463516115992321E-4</v>
      </c>
      <c r="U364" s="122">
        <f t="shared" si="156"/>
        <v>4.2779942625563699E-4</v>
      </c>
      <c r="V364" s="122">
        <f t="shared" si="156"/>
        <v>7.5146036638617099E-4</v>
      </c>
      <c r="W364" s="122">
        <f t="shared" si="156"/>
        <v>5.8650406524994407E-4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3.5056391841085435E-5</v>
      </c>
      <c r="D365" s="98">
        <v>1.103424621271318E-4</v>
      </c>
      <c r="E365" s="98">
        <v>1.0378552362289015E-4</v>
      </c>
      <c r="F365" s="98">
        <v>1.44142264006658E-4</v>
      </c>
      <c r="G365" s="98">
        <v>1.7331295787029248E-4</v>
      </c>
      <c r="H365" s="98">
        <v>1.8716815918477176E-4</v>
      </c>
      <c r="I365" s="98">
        <v>6.5541310854640492E-4</v>
      </c>
      <c r="J365" s="98">
        <v>4.449857919879178E-4</v>
      </c>
      <c r="K365" s="98">
        <v>2.7021169971502232E-4</v>
      </c>
      <c r="L365" s="98">
        <v>3.2827401105499132E-4</v>
      </c>
      <c r="M365" s="98">
        <v>5.204097628122477E-5</v>
      </c>
      <c r="N365" s="98">
        <v>2.1484308795666156E-4</v>
      </c>
      <c r="O365" s="98">
        <v>3.4689397688232712E-4</v>
      </c>
      <c r="P365" s="98">
        <v>7.5591508577161942E-4</v>
      </c>
      <c r="Q365" s="98">
        <v>3.305429322041218E-4</v>
      </c>
      <c r="R365" s="98">
        <v>3.1811968907968021E-4</v>
      </c>
      <c r="S365" s="98">
        <v>3.8149400489457234E-4</v>
      </c>
      <c r="T365" s="98">
        <v>5.0463516115992321E-4</v>
      </c>
      <c r="U365" s="98">
        <v>4.2779942625563699E-4</v>
      </c>
      <c r="V365" s="98">
        <v>7.5146036638617099E-4</v>
      </c>
      <c r="W365" s="98">
        <v>5.8650406524994407E-4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0.66496222907071378</v>
      </c>
      <c r="D366" s="122">
        <v>1.1332807814404202</v>
      </c>
      <c r="E366" s="122">
        <v>1.2416936634475253</v>
      </c>
      <c r="F366" s="122">
        <v>0.8725404111180427</v>
      </c>
      <c r="G366" s="122">
        <v>0.65317620420496159</v>
      </c>
      <c r="H366" s="122">
        <v>1.1764140148311684</v>
      </c>
      <c r="I366" s="122">
        <v>1.774935517219919</v>
      </c>
      <c r="J366" s="122">
        <v>1.7470586551627989</v>
      </c>
      <c r="K366" s="122">
        <v>0.91347580048791588</v>
      </c>
      <c r="L366" s="122">
        <v>0.57627567351121467</v>
      </c>
      <c r="M366" s="122">
        <v>0.43199611529410809</v>
      </c>
      <c r="N366" s="122">
        <v>0.57382450000964069</v>
      </c>
      <c r="O366" s="122">
        <v>0.61932700753299286</v>
      </c>
      <c r="P366" s="122">
        <v>0.94086893526020343</v>
      </c>
      <c r="Q366" s="122">
        <v>0.7558770376732481</v>
      </c>
      <c r="R366" s="122">
        <v>0.74798664411930571</v>
      </c>
      <c r="S366" s="122">
        <v>0.93942799221626527</v>
      </c>
      <c r="T366" s="122">
        <v>0.86157224272265776</v>
      </c>
      <c r="U366" s="122">
        <v>1.118102163427048</v>
      </c>
      <c r="V366" s="122">
        <v>1.0970530487763823</v>
      </c>
      <c r="W366" s="122">
        <v>0.75724147264848762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0.57194904460656315</v>
      </c>
      <c r="D367" s="98">
        <v>1.0165892264715866</v>
      </c>
      <c r="E367" s="98">
        <v>1.1207290998307249</v>
      </c>
      <c r="F367" s="98">
        <v>0.77733573598245165</v>
      </c>
      <c r="G367" s="98">
        <v>0.57487597202261742</v>
      </c>
      <c r="H367" s="98">
        <v>1.0413221120453835</v>
      </c>
      <c r="I367" s="98">
        <v>1.6632156258906983</v>
      </c>
      <c r="J367" s="98">
        <v>1.6625621099677663</v>
      </c>
      <c r="K367" s="98">
        <v>0.83887653656409689</v>
      </c>
      <c r="L367" s="98">
        <v>0.51005047421319349</v>
      </c>
      <c r="M367" s="98">
        <v>0.35287714584371577</v>
      </c>
      <c r="N367" s="98">
        <v>0.51701626702830505</v>
      </c>
      <c r="O367" s="98">
        <v>0.55893972244721501</v>
      </c>
      <c r="P367" s="98">
        <v>0.8243673516454697</v>
      </c>
      <c r="Q367" s="98">
        <v>0.62888938900322156</v>
      </c>
      <c r="R367" s="98">
        <v>0.67365176314551067</v>
      </c>
      <c r="S367" s="98">
        <v>0.85378868669315744</v>
      </c>
      <c r="T367" s="98">
        <v>0.83537964137817311</v>
      </c>
      <c r="U367" s="98">
        <v>0.88232601575057501</v>
      </c>
      <c r="V367" s="98">
        <v>0.92188969336693927</v>
      </c>
      <c r="W367" s="98">
        <v>0.66491194449393731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9.3013184464150647E-2</v>
      </c>
      <c r="D375" s="101">
        <v>0.11669155496883366</v>
      </c>
      <c r="E375" s="101">
        <v>0.12096456361680051</v>
      </c>
      <c r="F375" s="101">
        <v>9.5204675135591013E-2</v>
      </c>
      <c r="G375" s="101">
        <v>7.8300232182344193E-2</v>
      </c>
      <c r="H375" s="101">
        <v>0.13509190278578492</v>
      </c>
      <c r="I375" s="101">
        <v>0.11171989132922068</v>
      </c>
      <c r="J375" s="101">
        <v>8.4496545195032524E-2</v>
      </c>
      <c r="K375" s="101">
        <v>7.4599263923818979E-2</v>
      </c>
      <c r="L375" s="101">
        <v>6.622519929802112E-2</v>
      </c>
      <c r="M375" s="101">
        <v>7.9118969450392346E-2</v>
      </c>
      <c r="N375" s="101">
        <v>5.6808232981335666E-2</v>
      </c>
      <c r="O375" s="101">
        <v>6.0387285085777849E-2</v>
      </c>
      <c r="P375" s="101">
        <v>0.11650158361473369</v>
      </c>
      <c r="Q375" s="101">
        <v>0.12698764867002654</v>
      </c>
      <c r="R375" s="101">
        <v>7.4334880973795051E-2</v>
      </c>
      <c r="S375" s="101">
        <v>8.5639305523107806E-2</v>
      </c>
      <c r="T375" s="101">
        <v>2.6192601344484624E-2</v>
      </c>
      <c r="U375" s="101">
        <v>0.23577614767647306</v>
      </c>
      <c r="V375" s="101">
        <v>0.17516335540944303</v>
      </c>
      <c r="W375" s="101">
        <v>9.2329528154550353E-2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0.40203694679397467</v>
      </c>
      <c r="D379" s="122">
        <v>0.61056728858334119</v>
      </c>
      <c r="E379" s="122">
        <v>0.69346184049661086</v>
      </c>
      <c r="F379" s="122">
        <v>0.49064965090855672</v>
      </c>
      <c r="G379" s="122">
        <v>0.34881730178921899</v>
      </c>
      <c r="H379" s="122">
        <v>0.67259281457170328</v>
      </c>
      <c r="I379" s="122">
        <v>1.0028528437255957</v>
      </c>
      <c r="J379" s="122">
        <v>1.0472406376950905</v>
      </c>
      <c r="K379" s="122">
        <v>0.486696522111703</v>
      </c>
      <c r="L379" s="122">
        <v>0.35670889465154115</v>
      </c>
      <c r="M379" s="122">
        <v>0.26306706805704083</v>
      </c>
      <c r="N379" s="122">
        <v>0.34128437572404136</v>
      </c>
      <c r="O379" s="122">
        <v>0.36141660783131535</v>
      </c>
      <c r="P379" s="122">
        <v>0.5615391540764838</v>
      </c>
      <c r="Q379" s="122">
        <v>0.48058258085893035</v>
      </c>
      <c r="R379" s="122">
        <v>0.51484973176110682</v>
      </c>
      <c r="S379" s="122">
        <v>0.64123737547489723</v>
      </c>
      <c r="T379" s="122">
        <v>0.60124387313433858</v>
      </c>
      <c r="U379" s="122">
        <v>0.75703798414823609</v>
      </c>
      <c r="V379" s="122">
        <v>0.70986027438853738</v>
      </c>
      <c r="W379" s="122">
        <v>0.50906965908671153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0.18609441042572891</v>
      </c>
      <c r="D380" s="98">
        <v>0.22921547703356848</v>
      </c>
      <c r="E380" s="98">
        <v>0.37697978797350346</v>
      </c>
      <c r="F380" s="98">
        <v>0.24544976045906444</v>
      </c>
      <c r="G380" s="98">
        <v>0.17263321715847527</v>
      </c>
      <c r="H380" s="98">
        <v>0.34025498060420395</v>
      </c>
      <c r="I380" s="98">
        <v>0.65186872301479559</v>
      </c>
      <c r="J380" s="98">
        <v>0.72963069356196131</v>
      </c>
      <c r="K380" s="98">
        <v>0.28335163661754026</v>
      </c>
      <c r="L380" s="98">
        <v>0.25283001762672019</v>
      </c>
      <c r="M380" s="98">
        <v>0.16260479989389393</v>
      </c>
      <c r="N380" s="98">
        <v>0.22431861477238538</v>
      </c>
      <c r="O380" s="98">
        <v>0.19592725301990077</v>
      </c>
      <c r="P380" s="98">
        <v>0.23306333939061244</v>
      </c>
      <c r="Q380" s="98">
        <v>0.18186883952479033</v>
      </c>
      <c r="R380" s="98">
        <v>0.22824733226655272</v>
      </c>
      <c r="S380" s="98">
        <v>0.3490206320636986</v>
      </c>
      <c r="T380" s="98">
        <v>0.40726060813941239</v>
      </c>
      <c r="U380" s="98">
        <v>0.38932393761741013</v>
      </c>
      <c r="V380" s="98">
        <v>0.39031510936374875</v>
      </c>
      <c r="W380" s="98">
        <v>0.25011284395382943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1.9923630101556386E-2</v>
      </c>
      <c r="D381" s="98">
        <v>0</v>
      </c>
      <c r="E381" s="98">
        <v>4.2014224317395411E-2</v>
      </c>
      <c r="F381" s="98">
        <v>3.2816652786168521E-2</v>
      </c>
      <c r="G381" s="98">
        <v>2.171439567224423E-2</v>
      </c>
      <c r="H381" s="98">
        <v>3.9691153440665046E-2</v>
      </c>
      <c r="I381" s="98">
        <v>3.6917210233844575E-2</v>
      </c>
      <c r="J381" s="98">
        <v>6.2727047993039006E-2</v>
      </c>
      <c r="K381" s="98">
        <v>4.1678019255989546E-2</v>
      </c>
      <c r="L381" s="98">
        <v>2.1598533117243947E-2</v>
      </c>
      <c r="M381" s="98">
        <v>1.7164133770780327E-2</v>
      </c>
      <c r="N381" s="98">
        <v>1.0752927309901201E-2</v>
      </c>
      <c r="O381" s="98">
        <v>2.9211202592936227E-2</v>
      </c>
      <c r="P381" s="98">
        <v>0.12960037624943593</v>
      </c>
      <c r="Q381" s="98">
        <v>0.11943668380109734</v>
      </c>
      <c r="R381" s="98">
        <v>0.10063330744429889</v>
      </c>
      <c r="S381" s="98">
        <v>5.9955558070861843E-2</v>
      </c>
      <c r="T381" s="98">
        <v>3.4940132374472417E-2</v>
      </c>
      <c r="U381" s="98">
        <v>3.4105829170529595E-2</v>
      </c>
      <c r="V381" s="98">
        <v>2.326809090013602E-3</v>
      </c>
      <c r="W381" s="98">
        <v>1.4504551414159324E-3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0.19601890626668939</v>
      </c>
      <c r="D382" s="33">
        <v>0.38135181154977271</v>
      </c>
      <c r="E382" s="33">
        <v>0.27446782820571197</v>
      </c>
      <c r="F382" s="33">
        <v>0.21238323766332379</v>
      </c>
      <c r="G382" s="33">
        <v>0.15446968895849952</v>
      </c>
      <c r="H382" s="33">
        <v>0.29264668052683435</v>
      </c>
      <c r="I382" s="33">
        <v>0.31406691047695551</v>
      </c>
      <c r="J382" s="33">
        <v>0.25488289614009024</v>
      </c>
      <c r="K382" s="33">
        <v>0.1616668662381732</v>
      </c>
      <c r="L382" s="33">
        <v>8.2280343907576992E-2</v>
      </c>
      <c r="M382" s="33">
        <v>8.3298134392366552E-2</v>
      </c>
      <c r="N382" s="33">
        <v>0.10621283364175479</v>
      </c>
      <c r="O382" s="33">
        <v>0.13627815221847833</v>
      </c>
      <c r="P382" s="33">
        <v>0.19887543843643535</v>
      </c>
      <c r="Q382" s="33">
        <v>0.17927705753304268</v>
      </c>
      <c r="R382" s="33">
        <v>0.18596909205025522</v>
      </c>
      <c r="S382" s="33">
        <v>0.2322611853403368</v>
      </c>
      <c r="T382" s="33">
        <v>0.15904313262045375</v>
      </c>
      <c r="U382" s="33">
        <v>0.33360821736029633</v>
      </c>
      <c r="V382" s="33">
        <v>0.31721835593477504</v>
      </c>
      <c r="W382" s="33">
        <v>0.25750635999146615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3.9289019698320908</v>
      </c>
      <c r="D384" s="117">
        <f t="shared" si="157"/>
        <v>6.4945228152953254</v>
      </c>
      <c r="E384" s="117">
        <f t="shared" si="157"/>
        <v>7.4881416292963943</v>
      </c>
      <c r="F384" s="117">
        <f t="shared" si="157"/>
        <v>5.2453695956113595</v>
      </c>
      <c r="G384" s="117">
        <f t="shared" si="157"/>
        <v>3.7816977162328951</v>
      </c>
      <c r="H384" s="117">
        <f t="shared" si="157"/>
        <v>6.6822340426939189</v>
      </c>
      <c r="I384" s="117">
        <f t="shared" si="157"/>
        <v>12.304388780528942</v>
      </c>
      <c r="J384" s="117">
        <f t="shared" si="157"/>
        <v>12.348167144107595</v>
      </c>
      <c r="K384" s="117">
        <f t="shared" si="157"/>
        <v>6.8978401083814749</v>
      </c>
      <c r="L384" s="117">
        <f t="shared" si="157"/>
        <v>4.4226373878571028</v>
      </c>
      <c r="M384" s="117">
        <f t="shared" si="157"/>
        <v>3.268445593758571</v>
      </c>
      <c r="N384" s="117">
        <f t="shared" si="157"/>
        <v>4.3744501652784811</v>
      </c>
      <c r="O384" s="117">
        <f t="shared" si="157"/>
        <v>4.6826701162993967</v>
      </c>
      <c r="P384" s="117">
        <f t="shared" si="157"/>
        <v>7.0455466433857481</v>
      </c>
      <c r="Q384" s="117">
        <f t="shared" si="157"/>
        <v>5.5370707710631164</v>
      </c>
      <c r="R384" s="117">
        <f t="shared" ref="R384:V384" si="158">R385+R388+R390+R403</f>
        <v>5.4345983271721581</v>
      </c>
      <c r="S384" s="117">
        <f t="shared" si="158"/>
        <v>6.7157511372741814</v>
      </c>
      <c r="T384" s="117">
        <f t="shared" si="158"/>
        <v>6.0737927481739407</v>
      </c>
      <c r="U384" s="117">
        <f t="shared" si="158"/>
        <v>7.43584904575824</v>
      </c>
      <c r="V384" s="117">
        <f t="shared" si="158"/>
        <v>7.0444288546579026</v>
      </c>
      <c r="W384" s="117">
        <f t="shared" ref="W384" si="159">W385+W388+W390+W403</f>
        <v>4.3114303767191746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3.2720322689333603</v>
      </c>
      <c r="D385" s="122">
        <f t="shared" si="160"/>
        <v>5.3959201590462094</v>
      </c>
      <c r="E385" s="122">
        <f t="shared" si="160"/>
        <v>6.2768892943033832</v>
      </c>
      <c r="F385" s="122">
        <f t="shared" si="160"/>
        <v>4.3760464959820737</v>
      </c>
      <c r="G385" s="122">
        <f t="shared" si="160"/>
        <v>3.1327148016436737</v>
      </c>
      <c r="H385" s="122">
        <f t="shared" si="160"/>
        <v>5.4686921164507076</v>
      </c>
      <c r="I385" s="122">
        <f t="shared" si="160"/>
        <v>10.472788295485316</v>
      </c>
      <c r="J385" s="122">
        <f t="shared" si="160"/>
        <v>10.493115415926153</v>
      </c>
      <c r="K385" s="122">
        <f t="shared" si="160"/>
        <v>5.9454501351689935</v>
      </c>
      <c r="L385" s="122">
        <f t="shared" si="160"/>
        <v>3.7886907057106205</v>
      </c>
      <c r="M385" s="122">
        <f t="shared" si="160"/>
        <v>2.788722605284808</v>
      </c>
      <c r="N385" s="122">
        <f t="shared" si="160"/>
        <v>3.7312848504897018</v>
      </c>
      <c r="O385" s="122">
        <f t="shared" si="160"/>
        <v>3.980501067996193</v>
      </c>
      <c r="P385" s="122">
        <f t="shared" si="160"/>
        <v>5.962516527950493</v>
      </c>
      <c r="Q385" s="122">
        <f t="shared" si="160"/>
        <v>4.6385121126438236</v>
      </c>
      <c r="R385" s="122">
        <f t="shared" ref="R385:V385" si="161">SUM(R386:R387)</f>
        <v>4.5038708801691554</v>
      </c>
      <c r="S385" s="122">
        <f t="shared" si="161"/>
        <v>5.5295039943174782</v>
      </c>
      <c r="T385" s="122">
        <f t="shared" si="161"/>
        <v>4.9682226797670497</v>
      </c>
      <c r="U385" s="122">
        <f t="shared" si="161"/>
        <v>5.9737590274649319</v>
      </c>
      <c r="V385" s="122">
        <f t="shared" si="161"/>
        <v>5.6072254218228803</v>
      </c>
      <c r="W385" s="122">
        <f t="shared" ref="W385" si="162">SUM(W386:W387)</f>
        <v>3.2842177644373756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3.2420472899548507</v>
      </c>
      <c r="D386" s="98">
        <v>5.3475362253462553</v>
      </c>
      <c r="E386" s="98">
        <v>6.2217847522792775</v>
      </c>
      <c r="F386" s="98">
        <v>4.3382390743276922</v>
      </c>
      <c r="G386" s="98">
        <v>3.1062673140800849</v>
      </c>
      <c r="H386" s="98">
        <v>5.4231653465403449</v>
      </c>
      <c r="I386" s="98">
        <v>10.387306249754738</v>
      </c>
      <c r="J386" s="98">
        <v>10.409069344668444</v>
      </c>
      <c r="K386" s="98">
        <v>5.8987783134935565</v>
      </c>
      <c r="L386" s="98">
        <v>3.7589437396135454</v>
      </c>
      <c r="M386" s="98">
        <v>2.7670836792344624</v>
      </c>
      <c r="N386" s="98">
        <v>3.7025706817187856</v>
      </c>
      <c r="O386" s="98">
        <v>3.9501188848274635</v>
      </c>
      <c r="P386" s="98">
        <v>5.9172848784384229</v>
      </c>
      <c r="Q386" s="98">
        <v>4.6035032478482378</v>
      </c>
      <c r="R386" s="98">
        <v>4.4701426214127205</v>
      </c>
      <c r="S386" s="98">
        <v>5.4883069001979496</v>
      </c>
      <c r="T386" s="98">
        <v>4.9313658007211716</v>
      </c>
      <c r="U386" s="98">
        <v>5.9295406415653069</v>
      </c>
      <c r="V386" s="98">
        <v>5.565719546186477</v>
      </c>
      <c r="W386" s="98">
        <v>3.2599836195924667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2.998497897850954E-2</v>
      </c>
      <c r="D387" s="98">
        <v>4.8383933699954002E-2</v>
      </c>
      <c r="E387" s="98">
        <v>5.5104542024105252E-2</v>
      </c>
      <c r="F387" s="98">
        <v>3.7807421654381952E-2</v>
      </c>
      <c r="G387" s="98">
        <v>2.6447487563588581E-2</v>
      </c>
      <c r="H387" s="98">
        <v>4.5526769910363106E-2</v>
      </c>
      <c r="I387" s="98">
        <v>8.5482045730576675E-2</v>
      </c>
      <c r="J387" s="98">
        <v>8.4046071257710311E-2</v>
      </c>
      <c r="K387" s="98">
        <v>4.6671821675437354E-2</v>
      </c>
      <c r="L387" s="98">
        <v>2.9746966097075264E-2</v>
      </c>
      <c r="M387" s="98">
        <v>2.1638926050345366E-2</v>
      </c>
      <c r="N387" s="98">
        <v>2.871416877091627E-2</v>
      </c>
      <c r="O387" s="98">
        <v>3.0382183168729648E-2</v>
      </c>
      <c r="P387" s="98">
        <v>4.5231649512070364E-2</v>
      </c>
      <c r="Q387" s="98">
        <v>3.5008864795585772E-2</v>
      </c>
      <c r="R387" s="98">
        <v>3.3728258756435266E-2</v>
      </c>
      <c r="S387" s="98">
        <v>4.1197094119528904E-2</v>
      </c>
      <c r="T387" s="98">
        <v>3.6856879045878137E-2</v>
      </c>
      <c r="U387" s="98">
        <v>4.4218385899624867E-2</v>
      </c>
      <c r="V387" s="98">
        <v>4.1505875636403101E-2</v>
      </c>
      <c r="W387" s="98">
        <v>2.4234144844908878E-2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9.5903312648147287E-5</v>
      </c>
      <c r="D388" s="122">
        <f t="shared" si="163"/>
        <v>3.1309151046015119E-4</v>
      </c>
      <c r="E388" s="122">
        <f t="shared" si="163"/>
        <v>3.0515983459814634E-4</v>
      </c>
      <c r="F388" s="122">
        <f t="shared" si="163"/>
        <v>4.3866001341849494E-4</v>
      </c>
      <c r="G388" s="122">
        <f t="shared" si="163"/>
        <v>5.4544577423771201E-4</v>
      </c>
      <c r="H388" s="122">
        <f t="shared" si="163"/>
        <v>6.0866484345509892E-4</v>
      </c>
      <c r="I388" s="122">
        <f t="shared" si="163"/>
        <v>2.2007708373785683E-3</v>
      </c>
      <c r="J388" s="122">
        <f t="shared" si="163"/>
        <v>1.5421636618989088E-3</v>
      </c>
      <c r="K388" s="122">
        <f t="shared" si="163"/>
        <v>9.6631030348292863E-4</v>
      </c>
      <c r="L388" s="122">
        <f t="shared" si="163"/>
        <v>1.2111492175644804E-3</v>
      </c>
      <c r="M388" s="122">
        <f t="shared" si="163"/>
        <v>1.9904629412724196E-4</v>
      </c>
      <c r="N388" s="122">
        <f t="shared" si="163"/>
        <v>8.5689340067651048E-4</v>
      </c>
      <c r="O388" s="122">
        <f t="shared" si="163"/>
        <v>1.4513708733802757E-3</v>
      </c>
      <c r="P388" s="122">
        <f t="shared" si="163"/>
        <v>3.3228936811828674E-3</v>
      </c>
      <c r="Q388" s="122">
        <f t="shared" si="163"/>
        <v>1.5132269226984252E-3</v>
      </c>
      <c r="R388" s="122">
        <f t="shared" si="163"/>
        <v>1.49270553404074E-3</v>
      </c>
      <c r="S388" s="122">
        <f t="shared" si="163"/>
        <v>1.8247741876428927E-3</v>
      </c>
      <c r="T388" s="122">
        <f t="shared" si="163"/>
        <v>2.4521373588660407E-3</v>
      </c>
      <c r="U388" s="122">
        <f t="shared" si="163"/>
        <v>2.1083723210132198E-3</v>
      </c>
      <c r="V388" s="122">
        <f t="shared" si="163"/>
        <v>3.7565164689136333E-3</v>
      </c>
      <c r="W388" s="122">
        <f t="shared" si="163"/>
        <v>2.972412116072758E-3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9.5903312648147287E-5</v>
      </c>
      <c r="D389" s="98">
        <v>3.1309151046015119E-4</v>
      </c>
      <c r="E389" s="98">
        <v>3.0515983459814634E-4</v>
      </c>
      <c r="F389" s="98">
        <v>4.3866001341849494E-4</v>
      </c>
      <c r="G389" s="98">
        <v>5.4544577423771201E-4</v>
      </c>
      <c r="H389" s="98">
        <v>6.0866484345509892E-4</v>
      </c>
      <c r="I389" s="98">
        <v>2.2007708373785683E-3</v>
      </c>
      <c r="J389" s="98">
        <v>1.5421636618989088E-3</v>
      </c>
      <c r="K389" s="98">
        <v>9.6631030348292863E-4</v>
      </c>
      <c r="L389" s="98">
        <v>1.2111492175644804E-3</v>
      </c>
      <c r="M389" s="98">
        <v>1.9904629412724196E-4</v>
      </c>
      <c r="N389" s="98">
        <v>8.5689340067651048E-4</v>
      </c>
      <c r="O389" s="98">
        <v>1.4513708733802757E-3</v>
      </c>
      <c r="P389" s="98">
        <v>3.3228936811828674E-3</v>
      </c>
      <c r="Q389" s="98">
        <v>1.5132269226984252E-3</v>
      </c>
      <c r="R389" s="98">
        <v>1.49270553404074E-3</v>
      </c>
      <c r="S389" s="98">
        <v>1.8247741876428927E-3</v>
      </c>
      <c r="T389" s="98">
        <v>2.4521373588660407E-3</v>
      </c>
      <c r="U389" s="98">
        <v>2.1083723210132198E-3</v>
      </c>
      <c r="V389" s="98">
        <v>3.7565164689136333E-3</v>
      </c>
      <c r="W389" s="98">
        <v>2.972412116072758E-3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0.39329251997312187</v>
      </c>
      <c r="D390" s="122">
        <v>0.68352672863067976</v>
      </c>
      <c r="E390" s="122">
        <v>0.76578951479814705</v>
      </c>
      <c r="F390" s="122">
        <v>0.55038810399353233</v>
      </c>
      <c r="G390" s="122">
        <v>0.42107151497162171</v>
      </c>
      <c r="H390" s="122">
        <v>0.7747399913420514</v>
      </c>
      <c r="I390" s="122">
        <v>1.1962801795373914</v>
      </c>
      <c r="J390" s="122">
        <v>1.2042195415627492</v>
      </c>
      <c r="K390" s="122">
        <v>0.64161110078976036</v>
      </c>
      <c r="L390" s="122">
        <v>0.41181388661047974</v>
      </c>
      <c r="M390" s="122">
        <v>0.31226357374994035</v>
      </c>
      <c r="N390" s="122">
        <v>0.42526761091119036</v>
      </c>
      <c r="O390" s="122">
        <v>0.46566076425472891</v>
      </c>
      <c r="P390" s="122">
        <v>0.71527094041032202</v>
      </c>
      <c r="Q390" s="122">
        <v>0.58169269808180457</v>
      </c>
      <c r="R390" s="122">
        <v>0.58991146813408979</v>
      </c>
      <c r="S390" s="122">
        <v>0.75748807435581589</v>
      </c>
      <c r="T390" s="122">
        <v>0.71291310853658174</v>
      </c>
      <c r="U390" s="122">
        <v>0.92955725384666343</v>
      </c>
      <c r="V390" s="122">
        <v>0.93035336196879137</v>
      </c>
      <c r="W390" s="122">
        <v>0.65228467525569001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0.33416346529054136</v>
      </c>
      <c r="D391" s="98">
        <v>0.60913656646441661</v>
      </c>
      <c r="E391" s="98">
        <v>0.6884424411986062</v>
      </c>
      <c r="F391" s="98">
        <v>0.48932734041823928</v>
      </c>
      <c r="G391" s="98">
        <v>0.37069043475619579</v>
      </c>
      <c r="H391" s="98">
        <v>0.68752173328391364</v>
      </c>
      <c r="I391" s="98">
        <v>1.1238909812853537</v>
      </c>
      <c r="J391" s="98">
        <v>1.1492510363148258</v>
      </c>
      <c r="K391" s="98">
        <v>0.59286130019520655</v>
      </c>
      <c r="L391" s="98">
        <v>0.36831514310534286</v>
      </c>
      <c r="M391" s="98">
        <v>0.25981703952230256</v>
      </c>
      <c r="N391" s="98">
        <v>0.38705497963239743</v>
      </c>
      <c r="O391" s="98">
        <v>0.42414632366750338</v>
      </c>
      <c r="P391" s="98">
        <v>0.63293512984781652</v>
      </c>
      <c r="Q391" s="98">
        <v>0.48954540779925576</v>
      </c>
      <c r="R391" s="98">
        <v>0.53496376360535725</v>
      </c>
      <c r="S391" s="98">
        <v>0.69303512719433269</v>
      </c>
      <c r="T391" s="98">
        <v>0.69285972625391468</v>
      </c>
      <c r="U391" s="98">
        <v>0.74616415727541252</v>
      </c>
      <c r="V391" s="98">
        <v>0.79220541116284582</v>
      </c>
      <c r="W391" s="98">
        <v>0.57867731833909231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5.9129054682580486E-2</v>
      </c>
      <c r="D399" s="101">
        <v>7.4390162166263124E-2</v>
      </c>
      <c r="E399" s="101">
        <v>7.7347073599540878E-2</v>
      </c>
      <c r="F399" s="101">
        <v>6.1060763575293019E-2</v>
      </c>
      <c r="G399" s="101">
        <v>5.0381080215425908E-2</v>
      </c>
      <c r="H399" s="101">
        <v>8.7218258058137724E-2</v>
      </c>
      <c r="I399" s="101">
        <v>7.2389198252037781E-2</v>
      </c>
      <c r="J399" s="101">
        <v>5.4968505247923419E-2</v>
      </c>
      <c r="K399" s="101">
        <v>4.8749800594553826E-2</v>
      </c>
      <c r="L399" s="101">
        <v>4.3498743505136869E-2</v>
      </c>
      <c r="M399" s="101">
        <v>5.2446534227637787E-2</v>
      </c>
      <c r="N399" s="101">
        <v>3.821263127879293E-2</v>
      </c>
      <c r="O399" s="101">
        <v>4.1514440587225518E-2</v>
      </c>
      <c r="P399" s="101">
        <v>8.2335810562505496E-2</v>
      </c>
      <c r="Q399" s="101">
        <v>9.2147290282548769E-2</v>
      </c>
      <c r="R399" s="101">
        <v>5.4947704528732488E-2</v>
      </c>
      <c r="S399" s="101">
        <v>6.4452947161483254E-2</v>
      </c>
      <c r="T399" s="101">
        <v>2.0053382282667117E-2</v>
      </c>
      <c r="U399" s="101">
        <v>0.18339309657125086</v>
      </c>
      <c r="V399" s="101">
        <v>0.13814795080594555</v>
      </c>
      <c r="W399" s="101">
        <v>7.3607356916597741E-2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0.26348127761296081</v>
      </c>
      <c r="D403" s="122">
        <v>0.41476283610797643</v>
      </c>
      <c r="E403" s="122">
        <v>0.44515766036026616</v>
      </c>
      <c r="F403" s="122">
        <v>0.31849633562233537</v>
      </c>
      <c r="G403" s="122">
        <v>0.22736595384336203</v>
      </c>
      <c r="H403" s="122">
        <v>0.43819327005770559</v>
      </c>
      <c r="I403" s="122">
        <v>0.63311953466885662</v>
      </c>
      <c r="J403" s="122">
        <v>0.64929002295679439</v>
      </c>
      <c r="K403" s="122">
        <v>0.30981256211923791</v>
      </c>
      <c r="L403" s="122">
        <v>0.22092164631843714</v>
      </c>
      <c r="M403" s="122">
        <v>0.16726036842969585</v>
      </c>
      <c r="N403" s="122">
        <v>0.21704081047691212</v>
      </c>
      <c r="O403" s="122">
        <v>0.23505691317509464</v>
      </c>
      <c r="P403" s="122">
        <v>0.36443628134374983</v>
      </c>
      <c r="Q403" s="122">
        <v>0.31535273341479048</v>
      </c>
      <c r="R403" s="122">
        <v>0.33932327333487244</v>
      </c>
      <c r="S403" s="122">
        <v>0.42693429441324438</v>
      </c>
      <c r="T403" s="122">
        <v>0.39020482251144273</v>
      </c>
      <c r="U403" s="122">
        <v>0.53042439212563131</v>
      </c>
      <c r="V403" s="122">
        <v>0.50309355439731707</v>
      </c>
      <c r="W403" s="122">
        <v>0.37195552491003636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0.10693500948379682</v>
      </c>
      <c r="D404" s="98">
        <v>0.13180212942319453</v>
      </c>
      <c r="E404" s="98">
        <v>0.21691228540225896</v>
      </c>
      <c r="F404" s="98">
        <v>0.14132387668861199</v>
      </c>
      <c r="G404" s="98">
        <v>9.9462682290279658E-2</v>
      </c>
      <c r="H404" s="98">
        <v>0.19616413041034139</v>
      </c>
      <c r="I404" s="98">
        <v>0.37605398675307056</v>
      </c>
      <c r="J404" s="98">
        <v>0.42117297929030351</v>
      </c>
      <c r="K404" s="98">
        <v>0.16365909433846304</v>
      </c>
      <c r="L404" s="98">
        <v>0.14611304998316485</v>
      </c>
      <c r="M404" s="98">
        <v>9.3999605413497847E-2</v>
      </c>
      <c r="N404" s="98">
        <v>0.12967551566292024</v>
      </c>
      <c r="O404" s="98">
        <v>0.11326285869567874</v>
      </c>
      <c r="P404" s="98">
        <v>0.13473072106952222</v>
      </c>
      <c r="Q404" s="98">
        <v>0.10513588260307571</v>
      </c>
      <c r="R404" s="98">
        <v>0.13220055153286128</v>
      </c>
      <c r="S404" s="98">
        <v>0.20278715344521572</v>
      </c>
      <c r="T404" s="98">
        <v>0.23748988151096001</v>
      </c>
      <c r="U404" s="98">
        <v>0.22788601047740031</v>
      </c>
      <c r="V404" s="98">
        <v>0.22926491011415037</v>
      </c>
      <c r="W404" s="98">
        <v>0.14738623184006086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1.1410630157144856E-2</v>
      </c>
      <c r="D405" s="98">
        <v>0</v>
      </c>
      <c r="E405" s="98">
        <v>2.4142990259122445E-2</v>
      </c>
      <c r="F405" s="98">
        <v>1.8888931827797561E-2</v>
      </c>
      <c r="G405" s="98">
        <v>1.2518970795843611E-2</v>
      </c>
      <c r="H405" s="98">
        <v>2.2919901669240635E-2</v>
      </c>
      <c r="I405" s="98">
        <v>2.1351800850451932E-2</v>
      </c>
      <c r="J405" s="98">
        <v>3.6335195468294348E-2</v>
      </c>
      <c r="K405" s="98">
        <v>2.4177999460695859E-2</v>
      </c>
      <c r="L405" s="98">
        <v>1.254729459145839E-2</v>
      </c>
      <c r="M405" s="98">
        <v>9.9787697526371889E-3</v>
      </c>
      <c r="N405" s="98">
        <v>6.2514652487161487E-3</v>
      </c>
      <c r="O405" s="98">
        <v>1.6982614372813589E-2</v>
      </c>
      <c r="P405" s="98">
        <v>7.5346203409918766E-2</v>
      </c>
      <c r="Q405" s="98">
        <v>6.9437303599824987E-2</v>
      </c>
      <c r="R405" s="98">
        <v>5.878565433480349E-2</v>
      </c>
      <c r="S405" s="98">
        <v>3.5296376948577748E-2</v>
      </c>
      <c r="T405" s="98">
        <v>2.0755124820375732E-2</v>
      </c>
      <c r="U405" s="98">
        <v>2.0447124600815922E-2</v>
      </c>
      <c r="V405" s="98">
        <v>1.4068839577702176E-3</v>
      </c>
      <c r="W405" s="98">
        <v>8.8388204399687104E-4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0.14513563797201914</v>
      </c>
      <c r="D406" s="33">
        <v>0.2829607066847819</v>
      </c>
      <c r="E406" s="33">
        <v>0.20410238469888475</v>
      </c>
      <c r="F406" s="33">
        <v>0.15828352710592583</v>
      </c>
      <c r="G406" s="33">
        <v>0.11538430075723877</v>
      </c>
      <c r="H406" s="33">
        <v>0.21910923797812357</v>
      </c>
      <c r="I406" s="33">
        <v>0.23571374706533416</v>
      </c>
      <c r="J406" s="33">
        <v>0.19178184819819658</v>
      </c>
      <c r="K406" s="33">
        <v>0.12197546832007902</v>
      </c>
      <c r="L406" s="33">
        <v>6.2261301743813884E-2</v>
      </c>
      <c r="M406" s="33">
        <v>6.3281993263560821E-2</v>
      </c>
      <c r="N406" s="33">
        <v>8.1113829565275741E-2</v>
      </c>
      <c r="O406" s="33">
        <v>0.10481144010660233</v>
      </c>
      <c r="P406" s="33">
        <v>0.15435935686430882</v>
      </c>
      <c r="Q406" s="33">
        <v>0.14077954721188979</v>
      </c>
      <c r="R406" s="33">
        <v>0.14833706746720771</v>
      </c>
      <c r="S406" s="33">
        <v>0.18885076401945092</v>
      </c>
      <c r="T406" s="33">
        <v>0.13195981618010702</v>
      </c>
      <c r="U406" s="33">
        <v>0.28209125704741506</v>
      </c>
      <c r="V406" s="33">
        <v>0.27242176032539644</v>
      </c>
      <c r="W406" s="33">
        <v>0.22368541102597866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0.55935386446788982</v>
      </c>
      <c r="D408" s="119">
        <f t="shared" si="164"/>
        <v>0.57129843364857547</v>
      </c>
      <c r="E408" s="119">
        <f t="shared" si="164"/>
        <v>0.58022709101993242</v>
      </c>
      <c r="F408" s="119">
        <f t="shared" si="164"/>
        <v>0.59207063595271059</v>
      </c>
      <c r="G408" s="119">
        <f t="shared" si="164"/>
        <v>0.60380138615197587</v>
      </c>
      <c r="H408" s="119">
        <f t="shared" si="164"/>
        <v>0.61558427283086203</v>
      </c>
      <c r="I408" s="119">
        <f t="shared" si="164"/>
        <v>0.62471500951338022</v>
      </c>
      <c r="J408" s="119">
        <f t="shared" si="164"/>
        <v>0.63561347836461146</v>
      </c>
      <c r="K408" s="119">
        <f t="shared" si="164"/>
        <v>0.64759939546041367</v>
      </c>
      <c r="L408" s="119">
        <f t="shared" si="164"/>
        <v>0.65789043761977783</v>
      </c>
      <c r="M408" s="119">
        <f t="shared" si="164"/>
        <v>0.66879664468962674</v>
      </c>
      <c r="N408" s="119">
        <f t="shared" si="164"/>
        <v>0.67865845011264181</v>
      </c>
      <c r="O408" s="119">
        <f t="shared" si="164"/>
        <v>0.68725929047573286</v>
      </c>
      <c r="P408" s="119">
        <f t="shared" si="164"/>
        <v>0.69391820681662886</v>
      </c>
      <c r="Q408" s="119">
        <f t="shared" si="164"/>
        <v>0.70198891895763416</v>
      </c>
      <c r="R408" s="119">
        <f t="shared" ref="R408:V408" si="165">IF(R384=0,"",R384/R360)</f>
        <v>0.71395819453632547</v>
      </c>
      <c r="S408" s="119">
        <f t="shared" si="165"/>
        <v>0.72754246723215121</v>
      </c>
      <c r="T408" s="119">
        <f t="shared" si="165"/>
        <v>0.73975629169442492</v>
      </c>
      <c r="U408" s="119">
        <f t="shared" si="165"/>
        <v>0.75462771136729179</v>
      </c>
      <c r="V408" s="119">
        <f t="shared" si="165"/>
        <v>0.766244876669539</v>
      </c>
      <c r="W408" s="119">
        <f t="shared" ref="W408" si="166">IF(W384=0,"",W384/W360)</f>
        <v>0.77744818239037627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0.54927826990573136</v>
      </c>
      <c r="D409" s="124">
        <f t="shared" si="167"/>
        <v>0.56067068390435226</v>
      </c>
      <c r="E409" s="124">
        <f t="shared" si="167"/>
        <v>0.57217237470073234</v>
      </c>
      <c r="F409" s="124">
        <f t="shared" si="167"/>
        <v>0.58378185542216721</v>
      </c>
      <c r="G409" s="124">
        <f t="shared" si="167"/>
        <v>0.59546202988329799</v>
      </c>
      <c r="H409" s="124">
        <f t="shared" si="167"/>
        <v>0.60723340692886063</v>
      </c>
      <c r="I409" s="124">
        <f t="shared" si="167"/>
        <v>0.6190484145686812</v>
      </c>
      <c r="J409" s="124">
        <f t="shared" si="167"/>
        <v>0.6308832828516141</v>
      </c>
      <c r="K409" s="124">
        <f t="shared" si="167"/>
        <v>0.64268485169635969</v>
      </c>
      <c r="L409" s="124">
        <f t="shared" si="167"/>
        <v>0.65444794214427804</v>
      </c>
      <c r="M409" s="124">
        <f t="shared" si="167"/>
        <v>0.66525836369276548</v>
      </c>
      <c r="N409" s="124">
        <f t="shared" si="167"/>
        <v>0.67468530035592256</v>
      </c>
      <c r="O409" s="124">
        <f t="shared" si="167"/>
        <v>0.68247477053960937</v>
      </c>
      <c r="P409" s="124">
        <f t="shared" si="167"/>
        <v>0.68929893469586445</v>
      </c>
      <c r="Q409" s="124">
        <f t="shared" si="167"/>
        <v>0.69742627750079267</v>
      </c>
      <c r="R409" s="124">
        <f t="shared" ref="R409:V409" si="168">IF(R385=0,"",R385/R361)</f>
        <v>0.70940803312480938</v>
      </c>
      <c r="S409" s="124">
        <f t="shared" si="168"/>
        <v>0.72284052233187523</v>
      </c>
      <c r="T409" s="124">
        <f t="shared" si="168"/>
        <v>0.73633719971344302</v>
      </c>
      <c r="U409" s="124">
        <f t="shared" si="168"/>
        <v>0.74876986485487063</v>
      </c>
      <c r="V409" s="124">
        <f t="shared" si="168"/>
        <v>0.75919219382062875</v>
      </c>
      <c r="W409" s="124">
        <f t="shared" ref="W409" si="169">IF(W385=0,"",W385/W361)</f>
        <v>0.76757014696631354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0.54699803982774275</v>
      </c>
      <c r="D410" s="111">
        <f t="shared" si="170"/>
        <v>0.55845083931104045</v>
      </c>
      <c r="E410" s="111">
        <f t="shared" si="170"/>
        <v>0.57001251456050228</v>
      </c>
      <c r="F410" s="111">
        <f t="shared" si="170"/>
        <v>0.58167195134987881</v>
      </c>
      <c r="G410" s="111">
        <f t="shared" si="170"/>
        <v>0.59341810149561824</v>
      </c>
      <c r="H410" s="111">
        <f t="shared" si="170"/>
        <v>0.60523780194595889</v>
      </c>
      <c r="I410" s="111">
        <f t="shared" si="170"/>
        <v>0.61711374422148402</v>
      </c>
      <c r="J410" s="111">
        <f t="shared" si="170"/>
        <v>0.62900860857952046</v>
      </c>
      <c r="K410" s="111">
        <f t="shared" si="170"/>
        <v>0.640873027315076</v>
      </c>
      <c r="L410" s="111">
        <f t="shared" si="170"/>
        <v>0.65266318367463239</v>
      </c>
      <c r="M410" s="111">
        <f t="shared" si="170"/>
        <v>0.66352145050712941</v>
      </c>
      <c r="N410" s="111">
        <f t="shared" si="170"/>
        <v>0.67298743387912896</v>
      </c>
      <c r="O410" s="111">
        <f t="shared" si="170"/>
        <v>0.6808120690123397</v>
      </c>
      <c r="P410" s="111">
        <f t="shared" si="170"/>
        <v>0.68766573205670101</v>
      </c>
      <c r="Q410" s="111">
        <f t="shared" si="170"/>
        <v>0.69582516843603703</v>
      </c>
      <c r="R410" s="111">
        <f t="shared" ref="R410:V410" si="171">IF(R386=0,"",R386/R362)</f>
        <v>0.70785599972408586</v>
      </c>
      <c r="S410" s="111">
        <f t="shared" si="171"/>
        <v>0.7213398086929157</v>
      </c>
      <c r="T410" s="111">
        <f t="shared" si="171"/>
        <v>0.7348890216711047</v>
      </c>
      <c r="U410" s="111">
        <f t="shared" si="171"/>
        <v>0.74736966820077555</v>
      </c>
      <c r="V410" s="111">
        <f t="shared" si="171"/>
        <v>0.75783127773046499</v>
      </c>
      <c r="W410" s="111">
        <f t="shared" ref="W410" si="172">IF(W386=0,"",W386/W362)</f>
        <v>0.76624619411443351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2.7356869207443761</v>
      </c>
      <c r="D412" s="124">
        <f t="shared" si="176"/>
        <v>2.837452639940377</v>
      </c>
      <c r="E412" s="124">
        <f t="shared" si="176"/>
        <v>2.9402928649949271</v>
      </c>
      <c r="F412" s="124">
        <f t="shared" si="176"/>
        <v>3.043243537497323</v>
      </c>
      <c r="G412" s="124">
        <f t="shared" si="176"/>
        <v>3.1471724961611005</v>
      </c>
      <c r="H412" s="124">
        <f t="shared" si="176"/>
        <v>3.2519678886953582</v>
      </c>
      <c r="I412" s="124">
        <f t="shared" si="176"/>
        <v>3.3578376884458487</v>
      </c>
      <c r="J412" s="124">
        <f t="shared" si="176"/>
        <v>3.4656469704560395</v>
      </c>
      <c r="K412" s="124">
        <f t="shared" si="176"/>
        <v>3.5761231082963612</v>
      </c>
      <c r="L412" s="124">
        <f t="shared" si="176"/>
        <v>3.6894459408228721</v>
      </c>
      <c r="M412" s="124">
        <f t="shared" si="176"/>
        <v>3.8247993859994791</v>
      </c>
      <c r="N412" s="124">
        <f t="shared" si="176"/>
        <v>3.98846157363631</v>
      </c>
      <c r="O412" s="124">
        <f t="shared" si="176"/>
        <v>4.1839033540573913</v>
      </c>
      <c r="P412" s="124">
        <f t="shared" si="176"/>
        <v>4.3958557564583325</v>
      </c>
      <c r="Q412" s="124">
        <f t="shared" si="176"/>
        <v>4.5780041721296119</v>
      </c>
      <c r="R412" s="124">
        <f t="shared" ref="R412:V412" si="177">IF(R388=0,"",R388/R364)</f>
        <v>4.6922764773193855</v>
      </c>
      <c r="S412" s="124">
        <f t="shared" si="177"/>
        <v>4.7832316215484898</v>
      </c>
      <c r="T412" s="124">
        <f t="shared" si="177"/>
        <v>4.8592281069549514</v>
      </c>
      <c r="U412" s="124">
        <f t="shared" si="177"/>
        <v>4.9284131572288157</v>
      </c>
      <c r="V412" s="124">
        <f t="shared" si="177"/>
        <v>4.9989548843127967</v>
      </c>
      <c r="W412" s="124">
        <f t="shared" ref="W412" si="178">IF(W388=0,"",W388/W364)</f>
        <v>5.0680162204946306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2.7356869207443761</v>
      </c>
      <c r="D413" s="111">
        <f t="shared" si="179"/>
        <v>2.837452639940377</v>
      </c>
      <c r="E413" s="111">
        <f t="shared" si="179"/>
        <v>2.9402928649949271</v>
      </c>
      <c r="F413" s="111">
        <f t="shared" si="179"/>
        <v>3.043243537497323</v>
      </c>
      <c r="G413" s="111">
        <f t="shared" si="179"/>
        <v>3.1471724961611005</v>
      </c>
      <c r="H413" s="111">
        <f t="shared" si="179"/>
        <v>3.2519678886953582</v>
      </c>
      <c r="I413" s="111">
        <f t="shared" si="179"/>
        <v>3.3578376884458487</v>
      </c>
      <c r="J413" s="111">
        <f t="shared" si="179"/>
        <v>3.4656469704560395</v>
      </c>
      <c r="K413" s="111">
        <f t="shared" si="179"/>
        <v>3.5761231082963612</v>
      </c>
      <c r="L413" s="111">
        <f t="shared" si="179"/>
        <v>3.6894459408228721</v>
      </c>
      <c r="M413" s="111">
        <f t="shared" si="179"/>
        <v>3.8247993859994791</v>
      </c>
      <c r="N413" s="111">
        <f t="shared" si="179"/>
        <v>3.98846157363631</v>
      </c>
      <c r="O413" s="111">
        <f t="shared" si="179"/>
        <v>4.1839033540573913</v>
      </c>
      <c r="P413" s="111">
        <f t="shared" si="179"/>
        <v>4.3958557564583325</v>
      </c>
      <c r="Q413" s="111">
        <f t="shared" si="179"/>
        <v>4.5780041721296119</v>
      </c>
      <c r="R413" s="111">
        <f t="shared" ref="R413:V413" si="180">IF(R389=0,"",R389/R365)</f>
        <v>4.6922764773193855</v>
      </c>
      <c r="S413" s="111">
        <f t="shared" si="180"/>
        <v>4.7832316215484898</v>
      </c>
      <c r="T413" s="111">
        <f t="shared" si="180"/>
        <v>4.8592281069549514</v>
      </c>
      <c r="U413" s="111">
        <f t="shared" si="180"/>
        <v>4.9284131572288157</v>
      </c>
      <c r="V413" s="111">
        <f t="shared" si="180"/>
        <v>4.9989548843127967</v>
      </c>
      <c r="W413" s="111">
        <f t="shared" ref="W413" si="181">IF(W389=0,"",W389/W365)</f>
        <v>5.0680162204946306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0.59145091672762984</v>
      </c>
      <c r="D414" s="124">
        <f t="shared" si="182"/>
        <v>0.60313978656013656</v>
      </c>
      <c r="E414" s="124">
        <f t="shared" si="182"/>
        <v>0.61672982422408062</v>
      </c>
      <c r="F414" s="124">
        <f t="shared" si="182"/>
        <v>0.6307880952909497</v>
      </c>
      <c r="G414" s="124">
        <f t="shared" si="182"/>
        <v>0.64465225809036475</v>
      </c>
      <c r="H414" s="124">
        <f t="shared" si="182"/>
        <v>0.65856066110640243</v>
      </c>
      <c r="I414" s="124">
        <f t="shared" si="182"/>
        <v>0.67398514928087339</v>
      </c>
      <c r="J414" s="124">
        <f t="shared" si="182"/>
        <v>0.68928397910631944</v>
      </c>
      <c r="K414" s="124">
        <f t="shared" si="182"/>
        <v>0.70238434389510473</v>
      </c>
      <c r="L414" s="124">
        <f t="shared" si="182"/>
        <v>0.71461265074980751</v>
      </c>
      <c r="M414" s="124">
        <f t="shared" si="182"/>
        <v>0.72283884668117349</v>
      </c>
      <c r="N414" s="124">
        <f t="shared" si="182"/>
        <v>0.7411109335764603</v>
      </c>
      <c r="O414" s="124">
        <f t="shared" si="182"/>
        <v>0.75188189533284999</v>
      </c>
      <c r="P414" s="124">
        <f t="shared" si="182"/>
        <v>0.76022378208555608</v>
      </c>
      <c r="Q414" s="124">
        <f t="shared" si="182"/>
        <v>0.76955995365645669</v>
      </c>
      <c r="R414" s="124">
        <f t="shared" ref="R414:V414" si="183">IF(R390=0,"",R390/R366)</f>
        <v>0.78866577735310128</v>
      </c>
      <c r="S414" s="124">
        <f t="shared" si="183"/>
        <v>0.80632904345204448</v>
      </c>
      <c r="T414" s="124">
        <f t="shared" si="183"/>
        <v>0.827455984751438</v>
      </c>
      <c r="U414" s="124">
        <f t="shared" si="183"/>
        <v>0.8313705887103523</v>
      </c>
      <c r="V414" s="124">
        <f t="shared" si="183"/>
        <v>0.84804774300247154</v>
      </c>
      <c r="W414" s="124">
        <f t="shared" ref="W414" si="184">IF(W390=0,"",W390/W366)</f>
        <v>0.86139586752201214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0.58425390940273081</v>
      </c>
      <c r="D415" s="111">
        <f t="shared" si="185"/>
        <v>0.59919636230911977</v>
      </c>
      <c r="E415" s="111">
        <f t="shared" si="185"/>
        <v>0.61428086528902359</v>
      </c>
      <c r="F415" s="111">
        <f t="shared" si="185"/>
        <v>0.62949291762560344</v>
      </c>
      <c r="G415" s="111">
        <f t="shared" si="185"/>
        <v>0.64481810476784318</v>
      </c>
      <c r="H415" s="111">
        <f t="shared" si="185"/>
        <v>0.66023925289886642</v>
      </c>
      <c r="I415" s="111">
        <f t="shared" si="185"/>
        <v>0.6757337796676115</v>
      </c>
      <c r="J415" s="111">
        <f t="shared" si="185"/>
        <v>0.69125299405332141</v>
      </c>
      <c r="K415" s="111">
        <f t="shared" si="185"/>
        <v>0.70673248607413786</v>
      </c>
      <c r="L415" s="111">
        <f t="shared" si="185"/>
        <v>0.72211508806752456</v>
      </c>
      <c r="M415" s="111">
        <f t="shared" si="185"/>
        <v>0.73628185498125687</v>
      </c>
      <c r="N415" s="111">
        <f t="shared" si="185"/>
        <v>0.74863211143646158</v>
      </c>
      <c r="O415" s="111">
        <f t="shared" si="185"/>
        <v>0.75884090293396311</v>
      </c>
      <c r="P415" s="111">
        <f t="shared" si="185"/>
        <v>0.76778286838319476</v>
      </c>
      <c r="Q415" s="111">
        <f t="shared" si="185"/>
        <v>0.77842847464031228</v>
      </c>
      <c r="R415" s="111">
        <f t="shared" ref="R415:V415" si="186">IF(R391=0,"",R391/R367)</f>
        <v>0.79412508490652245</v>
      </c>
      <c r="S415" s="111">
        <f t="shared" si="186"/>
        <v>0.81171739330320047</v>
      </c>
      <c r="T415" s="111">
        <f t="shared" si="186"/>
        <v>0.82939503422762939</v>
      </c>
      <c r="U415" s="111">
        <f t="shared" si="186"/>
        <v>0.84567851786696713</v>
      </c>
      <c r="V415" s="111">
        <f t="shared" si="186"/>
        <v>0.85932776650267284</v>
      </c>
      <c r="W415" s="111">
        <f t="shared" ref="W415" si="187">IF(W391=0,"",W391/W367)</f>
        <v>0.87030669719660703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0.63570616384358003</v>
      </c>
      <c r="D423" s="112">
        <f t="shared" si="209"/>
        <v>0.63749396591836904</v>
      </c>
      <c r="E423" s="112">
        <f t="shared" si="209"/>
        <v>0.63941927525623143</v>
      </c>
      <c r="F423" s="112">
        <f t="shared" si="209"/>
        <v>0.6413630789489061</v>
      </c>
      <c r="G423" s="112">
        <f t="shared" si="209"/>
        <v>0.64343462096126791</v>
      </c>
      <c r="H423" s="112">
        <f t="shared" si="209"/>
        <v>0.64562165651363734</v>
      </c>
      <c r="I423" s="112">
        <f t="shared" si="209"/>
        <v>0.64795263753630383</v>
      </c>
      <c r="J423" s="112">
        <f t="shared" si="209"/>
        <v>0.65054145256526974</v>
      </c>
      <c r="K423" s="112">
        <f t="shared" si="209"/>
        <v>0.65348902965500155</v>
      </c>
      <c r="L423" s="112">
        <f t="shared" si="209"/>
        <v>0.6568306923379339</v>
      </c>
      <c r="M423" s="112">
        <f t="shared" si="209"/>
        <v>0.66288191810336716</v>
      </c>
      <c r="N423" s="112">
        <f t="shared" si="209"/>
        <v>0.67266009297187057</v>
      </c>
      <c r="O423" s="112">
        <f t="shared" si="209"/>
        <v>0.68746989582750462</v>
      </c>
      <c r="P423" s="112">
        <f t="shared" si="209"/>
        <v>0.70673554820324924</v>
      </c>
      <c r="Q423" s="112">
        <f t="shared" si="209"/>
        <v>0.72563978660625994</v>
      </c>
      <c r="R423" s="112">
        <f t="shared" ref="R423:V423" si="210">IF(R399=0,"",R399/R375)</f>
        <v>0.73919139721368443</v>
      </c>
      <c r="S423" s="112">
        <f t="shared" si="210"/>
        <v>0.75260940952039945</v>
      </c>
      <c r="T423" s="112">
        <f t="shared" si="210"/>
        <v>0.76561247273324984</v>
      </c>
      <c r="U423" s="112">
        <f t="shared" si="210"/>
        <v>0.77782718217492852</v>
      </c>
      <c r="V423" s="112">
        <f t="shared" si="210"/>
        <v>0.78868066030720729</v>
      </c>
      <c r="W423" s="112">
        <f t="shared" ref="W423" si="211">IF(W399=0,"",W399/W375)</f>
        <v>0.79722444582827745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0.65536583071302346</v>
      </c>
      <c r="D427" s="124">
        <f t="shared" si="221"/>
        <v>0.67930733248144226</v>
      </c>
      <c r="E427" s="124">
        <f t="shared" si="221"/>
        <v>0.64193533712175732</v>
      </c>
      <c r="F427" s="124">
        <f t="shared" si="221"/>
        <v>0.64913189081570166</v>
      </c>
      <c r="G427" s="124">
        <f t="shared" si="221"/>
        <v>0.65181959919165144</v>
      </c>
      <c r="H427" s="124">
        <f t="shared" si="221"/>
        <v>0.65149858958386331</v>
      </c>
      <c r="I427" s="124">
        <f t="shared" si="221"/>
        <v>0.63131848169948768</v>
      </c>
      <c r="J427" s="124">
        <f t="shared" si="221"/>
        <v>0.62000079025374732</v>
      </c>
      <c r="K427" s="124">
        <f t="shared" si="221"/>
        <v>0.63656210398834945</v>
      </c>
      <c r="L427" s="124">
        <f t="shared" si="221"/>
        <v>0.61933315830054991</v>
      </c>
      <c r="M427" s="124">
        <f t="shared" si="221"/>
        <v>0.63580884397673365</v>
      </c>
      <c r="N427" s="124">
        <f t="shared" si="221"/>
        <v>0.63595296449319094</v>
      </c>
      <c r="O427" s="124">
        <f t="shared" si="221"/>
        <v>0.65037662376822258</v>
      </c>
      <c r="P427" s="124">
        <f t="shared" si="221"/>
        <v>0.64899531706405678</v>
      </c>
      <c r="Q427" s="124">
        <f t="shared" si="221"/>
        <v>0.65618843873028088</v>
      </c>
      <c r="R427" s="124">
        <f t="shared" ref="R427:V427" si="222">IF(R403=0,"",R403/R379)</f>
        <v>0.65907244852624369</v>
      </c>
      <c r="S427" s="124">
        <f t="shared" si="222"/>
        <v>0.66579758252091736</v>
      </c>
      <c r="T427" s="124">
        <f t="shared" si="222"/>
        <v>0.64899592319713761</v>
      </c>
      <c r="U427" s="124">
        <f t="shared" si="222"/>
        <v>0.70065756703400572</v>
      </c>
      <c r="V427" s="124">
        <f t="shared" si="222"/>
        <v>0.70872194507668995</v>
      </c>
      <c r="W427" s="124">
        <f t="shared" ref="W427" si="223">IF(W403=0,"",W403/W379)</f>
        <v>0.73065742236010955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0.57462773459536576</v>
      </c>
      <c r="D428" s="111">
        <f t="shared" si="224"/>
        <v>0.57501409210640775</v>
      </c>
      <c r="E428" s="111">
        <f t="shared" si="224"/>
        <v>0.575395000799101</v>
      </c>
      <c r="F428" s="111">
        <f t="shared" si="224"/>
        <v>0.57577516647111038</v>
      </c>
      <c r="G428" s="111">
        <f t="shared" si="224"/>
        <v>0.5761503141019152</v>
      </c>
      <c r="H428" s="111">
        <f t="shared" si="224"/>
        <v>0.57652096689960319</v>
      </c>
      <c r="I428" s="111">
        <f t="shared" si="224"/>
        <v>0.57688607149899285</v>
      </c>
      <c r="J428" s="111">
        <f t="shared" si="224"/>
        <v>0.57724131263474165</v>
      </c>
      <c r="K428" s="111">
        <f t="shared" si="224"/>
        <v>0.5775830211962576</v>
      </c>
      <c r="L428" s="111">
        <f t="shared" si="224"/>
        <v>0.57791021554603161</v>
      </c>
      <c r="M428" s="111">
        <f t="shared" si="224"/>
        <v>0.5780862894258737</v>
      </c>
      <c r="N428" s="111">
        <f t="shared" si="224"/>
        <v>0.5780862894258737</v>
      </c>
      <c r="O428" s="111">
        <f t="shared" si="224"/>
        <v>0.5780862894258737</v>
      </c>
      <c r="P428" s="111">
        <f t="shared" si="224"/>
        <v>0.5780862894258737</v>
      </c>
      <c r="Q428" s="111">
        <f t="shared" si="224"/>
        <v>0.5780862894258737</v>
      </c>
      <c r="R428" s="111">
        <f t="shared" ref="R428:V428" si="225">IF(R404=0,"",R404/R380)</f>
        <v>0.57919867110855994</v>
      </c>
      <c r="S428" s="111">
        <f t="shared" si="225"/>
        <v>0.58101766719683701</v>
      </c>
      <c r="T428" s="111">
        <f t="shared" si="225"/>
        <v>0.58313982929982533</v>
      </c>
      <c r="U428" s="111">
        <f t="shared" si="225"/>
        <v>0.58533778290649219</v>
      </c>
      <c r="V428" s="111">
        <f t="shared" si="225"/>
        <v>0.58738415350580275</v>
      </c>
      <c r="W428" s="111">
        <f t="shared" ref="W428" si="226">IF(W404=0,"",W404/W380)</f>
        <v>0.58927894109775592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0.57271843027508751</v>
      </c>
      <c r="D429" s="111" t="str">
        <f t="shared" si="227"/>
        <v/>
      </c>
      <c r="E429" s="111">
        <f t="shared" si="227"/>
        <v>0.57463848616446722</v>
      </c>
      <c r="F429" s="111">
        <f t="shared" si="227"/>
        <v>0.57558983699150512</v>
      </c>
      <c r="G429" s="111">
        <f t="shared" si="227"/>
        <v>0.57652863035214963</v>
      </c>
      <c r="H429" s="111">
        <f t="shared" si="227"/>
        <v>0.57745617555569329</v>
      </c>
      <c r="I429" s="111">
        <f t="shared" si="227"/>
        <v>0.57836983659391605</v>
      </c>
      <c r="J429" s="111">
        <f t="shared" si="227"/>
        <v>0.57925881467156826</v>
      </c>
      <c r="K429" s="111">
        <f t="shared" si="227"/>
        <v>0.58011392797226657</v>
      </c>
      <c r="L429" s="111">
        <f t="shared" si="227"/>
        <v>0.58093271998369267</v>
      </c>
      <c r="M429" s="111">
        <f t="shared" si="227"/>
        <v>0.58137333849172912</v>
      </c>
      <c r="N429" s="111">
        <f t="shared" si="227"/>
        <v>0.58137333849172912</v>
      </c>
      <c r="O429" s="111">
        <f t="shared" si="227"/>
        <v>0.58137333849172912</v>
      </c>
      <c r="P429" s="111">
        <f t="shared" si="227"/>
        <v>0.58137333849172912</v>
      </c>
      <c r="Q429" s="111">
        <f t="shared" si="227"/>
        <v>0.58137333849172912</v>
      </c>
      <c r="R429" s="111">
        <f t="shared" ref="R429:V429" si="228">IF(R405=0,"",R405/R381)</f>
        <v>0.58415703336931146</v>
      </c>
      <c r="S429" s="111">
        <f t="shared" si="228"/>
        <v>0.58870900520783653</v>
      </c>
      <c r="T429" s="111">
        <f t="shared" si="228"/>
        <v>0.5940196390194451</v>
      </c>
      <c r="U429" s="111">
        <f t="shared" si="228"/>
        <v>0.5995199383243266</v>
      </c>
      <c r="V429" s="111">
        <f t="shared" si="228"/>
        <v>0.60464090664266457</v>
      </c>
      <c r="W429" s="111">
        <f t="shared" ref="W429" si="229">IF(W405=0,"",W405/W381)</f>
        <v>0.60938254397445657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0.74041652785552181</v>
      </c>
      <c r="D430" s="45">
        <f t="shared" si="230"/>
        <v>0.74199387052826637</v>
      </c>
      <c r="E430" s="45">
        <f t="shared" si="230"/>
        <v>0.74362953950985922</v>
      </c>
      <c r="F430" s="45">
        <f t="shared" si="230"/>
        <v>0.74527316207902239</v>
      </c>
      <c r="G430" s="45">
        <f t="shared" si="230"/>
        <v>0.74697049974793694</v>
      </c>
      <c r="H430" s="45">
        <f t="shared" si="230"/>
        <v>0.7487159518900891</v>
      </c>
      <c r="I430" s="45">
        <f t="shared" si="230"/>
        <v>0.75052079414341721</v>
      </c>
      <c r="J430" s="45">
        <f t="shared" si="230"/>
        <v>0.75243121881661412</v>
      </c>
      <c r="K430" s="45">
        <f t="shared" si="230"/>
        <v>0.75448650152209029</v>
      </c>
      <c r="L430" s="45">
        <f t="shared" si="230"/>
        <v>0.75669715009638405</v>
      </c>
      <c r="M430" s="45">
        <f t="shared" si="230"/>
        <v>0.75970480881934355</v>
      </c>
      <c r="N430" s="45">
        <f t="shared" si="230"/>
        <v>0.76369141829757159</v>
      </c>
      <c r="O430" s="45">
        <f t="shared" si="230"/>
        <v>0.76909936332693141</v>
      </c>
      <c r="P430" s="45">
        <f t="shared" si="230"/>
        <v>0.77616098839498082</v>
      </c>
      <c r="Q430" s="45">
        <f t="shared" si="230"/>
        <v>0.7852624822668266</v>
      </c>
      <c r="R430" s="45">
        <f t="shared" ref="R430:V430" si="231">IF(R406=0,"",R406/R382)</f>
        <v>0.79764366127636921</v>
      </c>
      <c r="S430" s="45">
        <f t="shared" si="231"/>
        <v>0.8130965307127157</v>
      </c>
      <c r="T430" s="45">
        <f t="shared" si="231"/>
        <v>0.82971087154715872</v>
      </c>
      <c r="U430" s="45">
        <f t="shared" si="231"/>
        <v>0.84557646475103743</v>
      </c>
      <c r="V430" s="45">
        <f t="shared" si="231"/>
        <v>0.85878309129567054</v>
      </c>
      <c r="W430" s="45">
        <f t="shared" ref="W430" si="232">IF(W406=0,"",W406/W382)</f>
        <v>0.86865975284413044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5.2635656595302859E-2</v>
      </c>
      <c r="D432" s="117">
        <f t="shared" si="233"/>
        <v>0</v>
      </c>
      <c r="E432" s="117">
        <f t="shared" si="233"/>
        <v>0.11099615240877689</v>
      </c>
      <c r="F432" s="117">
        <f t="shared" si="233"/>
        <v>8.6697356749517271E-2</v>
      </c>
      <c r="G432" s="117">
        <f t="shared" si="233"/>
        <v>5.736662786614842E-2</v>
      </c>
      <c r="H432" s="117">
        <f t="shared" si="233"/>
        <v>0.10485889929321256</v>
      </c>
      <c r="I432" s="117">
        <f t="shared" si="233"/>
        <v>9.7530499734255163E-2</v>
      </c>
      <c r="J432" s="117">
        <f t="shared" si="233"/>
        <v>0.1657167564630084</v>
      </c>
      <c r="K432" s="117">
        <f t="shared" si="233"/>
        <v>0.11010794207423655</v>
      </c>
      <c r="L432" s="117">
        <f t="shared" si="233"/>
        <v>5.7060533965279769E-2</v>
      </c>
      <c r="M432" s="117">
        <f t="shared" si="233"/>
        <v>4.5345423816318446E-2</v>
      </c>
      <c r="N432" s="117">
        <f t="shared" si="233"/>
        <v>2.8407844674550542E-2</v>
      </c>
      <c r="O432" s="117">
        <f t="shared" si="233"/>
        <v>7.7172223163162523E-2</v>
      </c>
      <c r="P432" s="117">
        <f t="shared" si="233"/>
        <v>0.34238744968239837</v>
      </c>
      <c r="Q432" s="117">
        <f t="shared" si="233"/>
        <v>0.31553628738295214</v>
      </c>
      <c r="R432" s="117">
        <f t="shared" ref="R432:V432" si="234">R433+R436+R438+R451</f>
        <v>0.26586019644451592</v>
      </c>
      <c r="S432" s="117">
        <f t="shared" si="234"/>
        <v>0.15839483816511427</v>
      </c>
      <c r="T432" s="117">
        <f t="shared" si="234"/>
        <v>9.2307315468253354E-2</v>
      </c>
      <c r="U432" s="117">
        <f t="shared" si="234"/>
        <v>9.0103194195410366E-2</v>
      </c>
      <c r="V432" s="117">
        <f t="shared" si="234"/>
        <v>6.1471289920815081E-3</v>
      </c>
      <c r="W432" s="117">
        <f t="shared" ref="W432" si="235">W433+W436+W438+W451</f>
        <v>3.8319150848166229E-3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5.2635656595302859E-2</v>
      </c>
      <c r="D451" s="122">
        <v>0</v>
      </c>
      <c r="E451" s="122">
        <v>0.11099615240877689</v>
      </c>
      <c r="F451" s="122">
        <v>8.6697356749517271E-2</v>
      </c>
      <c r="G451" s="122">
        <v>5.736662786614842E-2</v>
      </c>
      <c r="H451" s="122">
        <v>0.10485889929321256</v>
      </c>
      <c r="I451" s="122">
        <v>9.7530499734255163E-2</v>
      </c>
      <c r="J451" s="122">
        <v>0.1657167564630084</v>
      </c>
      <c r="K451" s="122">
        <v>0.11010794207423655</v>
      </c>
      <c r="L451" s="122">
        <v>5.7060533965279769E-2</v>
      </c>
      <c r="M451" s="122">
        <v>4.5345423816318446E-2</v>
      </c>
      <c r="N451" s="122">
        <v>2.8407844674550542E-2</v>
      </c>
      <c r="O451" s="122">
        <v>7.7172223163162523E-2</v>
      </c>
      <c r="P451" s="122">
        <v>0.34238744968239837</v>
      </c>
      <c r="Q451" s="122">
        <v>0.31553628738295214</v>
      </c>
      <c r="R451" s="122">
        <v>0.26586019644451592</v>
      </c>
      <c r="S451" s="122">
        <v>0.15839483816511427</v>
      </c>
      <c r="T451" s="122">
        <v>9.2307315468253354E-2</v>
      </c>
      <c r="U451" s="122">
        <v>9.0103194195410366E-2</v>
      </c>
      <c r="V451" s="122">
        <v>6.1471289920815081E-3</v>
      </c>
      <c r="W451" s="122">
        <v>3.8319150848166229E-3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5.2635656595302859E-2</v>
      </c>
      <c r="D453" s="98">
        <v>0</v>
      </c>
      <c r="E453" s="98">
        <v>0.11099615240877689</v>
      </c>
      <c r="F453" s="98">
        <v>8.6697356749517271E-2</v>
      </c>
      <c r="G453" s="98">
        <v>5.736662786614842E-2</v>
      </c>
      <c r="H453" s="98">
        <v>0.10485889929321256</v>
      </c>
      <c r="I453" s="98">
        <v>9.7530499734255163E-2</v>
      </c>
      <c r="J453" s="98">
        <v>0.1657167564630084</v>
      </c>
      <c r="K453" s="98">
        <v>0.11010794207423655</v>
      </c>
      <c r="L453" s="98">
        <v>5.7060533965279769E-2</v>
      </c>
      <c r="M453" s="98">
        <v>4.5345423816318446E-2</v>
      </c>
      <c r="N453" s="98">
        <v>2.8407844674550542E-2</v>
      </c>
      <c r="O453" s="98">
        <v>7.7172223163162523E-2</v>
      </c>
      <c r="P453" s="98">
        <v>0.34238744968239837</v>
      </c>
      <c r="Q453" s="98">
        <v>0.31553628738295214</v>
      </c>
      <c r="R453" s="98">
        <v>0.26586019644451592</v>
      </c>
      <c r="S453" s="98">
        <v>0.15839483816511427</v>
      </c>
      <c r="T453" s="98">
        <v>9.2307315468253354E-2</v>
      </c>
      <c r="U453" s="98">
        <v>9.0103194195410366E-2</v>
      </c>
      <c r="V453" s="98">
        <v>6.1471289920815081E-3</v>
      </c>
      <c r="W453" s="98">
        <v>3.8319150848166229E-3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20514.597903909787</v>
      </c>
      <c r="D456" s="117">
        <f t="shared" si="240"/>
        <v>18493.479539092503</v>
      </c>
      <c r="E456" s="117">
        <f t="shared" si="240"/>
        <v>19601.852427851089</v>
      </c>
      <c r="F456" s="117">
        <f t="shared" si="240"/>
        <v>18753.987907962997</v>
      </c>
      <c r="G456" s="117">
        <f t="shared" si="240"/>
        <v>16204.764512150277</v>
      </c>
      <c r="H456" s="117">
        <f t="shared" si="240"/>
        <v>15159.091173439301</v>
      </c>
      <c r="I456" s="117">
        <f t="shared" si="240"/>
        <v>17763.824456057278</v>
      </c>
      <c r="J456" s="117">
        <f t="shared" si="240"/>
        <v>16738.621628812831</v>
      </c>
      <c r="K456" s="117">
        <f t="shared" si="240"/>
        <v>16724.150174181585</v>
      </c>
      <c r="L456" s="117">
        <f t="shared" si="240"/>
        <v>16999.809870306468</v>
      </c>
      <c r="M456" s="117">
        <f t="shared" si="240"/>
        <v>14610.910751143267</v>
      </c>
      <c r="N456" s="117">
        <f t="shared" si="240"/>
        <v>15283.151399210159</v>
      </c>
      <c r="O456" s="117">
        <f t="shared" si="240"/>
        <v>14216.271033711982</v>
      </c>
      <c r="P456" s="117">
        <f t="shared" si="240"/>
        <v>13302.090760601834</v>
      </c>
      <c r="Q456" s="117">
        <f t="shared" si="240"/>
        <v>12281.942870786159</v>
      </c>
      <c r="R456" s="117">
        <f t="shared" ref="R456:V456" si="241">R457+R460+R462+R475</f>
        <v>12409.128386978153</v>
      </c>
      <c r="S456" s="117">
        <f t="shared" si="241"/>
        <v>11906.991880504338</v>
      </c>
      <c r="T456" s="117">
        <f t="shared" si="241"/>
        <v>11315.142533032837</v>
      </c>
      <c r="U456" s="117">
        <f t="shared" si="241"/>
        <v>10202.824944719758</v>
      </c>
      <c r="V456" s="117">
        <f t="shared" si="241"/>
        <v>9734.135650949851</v>
      </c>
      <c r="W456" s="117">
        <f t="shared" ref="W456" si="242">W457+W460+W462+W475</f>
        <v>8293.1121880325099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17398.171956862214</v>
      </c>
      <c r="D457" s="122">
        <f t="shared" si="243"/>
        <v>15656.406334838639</v>
      </c>
      <c r="E457" s="122">
        <f t="shared" si="243"/>
        <v>16662.442014306613</v>
      </c>
      <c r="F457" s="122">
        <f t="shared" si="243"/>
        <v>15868.007420904432</v>
      </c>
      <c r="G457" s="122">
        <f t="shared" si="243"/>
        <v>13611.839016174226</v>
      </c>
      <c r="H457" s="122">
        <f t="shared" si="243"/>
        <v>12576.703302204105</v>
      </c>
      <c r="I457" s="122">
        <f t="shared" si="243"/>
        <v>15257.946123971296</v>
      </c>
      <c r="J457" s="122">
        <f t="shared" si="243"/>
        <v>14330.644449919806</v>
      </c>
      <c r="K457" s="122">
        <f t="shared" si="243"/>
        <v>14525.264434489232</v>
      </c>
      <c r="L457" s="122">
        <f t="shared" si="243"/>
        <v>14639.638451632534</v>
      </c>
      <c r="M457" s="122">
        <f t="shared" si="243"/>
        <v>12532.712792549948</v>
      </c>
      <c r="N457" s="122">
        <f t="shared" si="243"/>
        <v>13112.873142350698</v>
      </c>
      <c r="O457" s="122">
        <f t="shared" si="243"/>
        <v>12169.252263773331</v>
      </c>
      <c r="P457" s="122">
        <f t="shared" si="243"/>
        <v>11332.754569159544</v>
      </c>
      <c r="Q457" s="122">
        <f t="shared" si="243"/>
        <v>10356.133582015136</v>
      </c>
      <c r="R457" s="122">
        <f t="shared" ref="R457:V457" si="244">SUM(R458:R459)</f>
        <v>10349.906802527188</v>
      </c>
      <c r="S457" s="122">
        <f t="shared" si="244"/>
        <v>9867.5536593946272</v>
      </c>
      <c r="T457" s="122">
        <f t="shared" si="244"/>
        <v>9298.5030811616234</v>
      </c>
      <c r="U457" s="122">
        <f t="shared" si="244"/>
        <v>8260.7972360634267</v>
      </c>
      <c r="V457" s="122">
        <f t="shared" si="244"/>
        <v>7820.1570063332192</v>
      </c>
      <c r="W457" s="122">
        <f t="shared" ref="W457" si="245">SUM(W458:W459)</f>
        <v>6398.5487954184919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17310.596541111317</v>
      </c>
      <c r="D458" s="98">
        <v>15577.695305473628</v>
      </c>
      <c r="E458" s="98">
        <v>16578.745289252369</v>
      </c>
      <c r="F458" s="98">
        <v>15787.974600766016</v>
      </c>
      <c r="G458" s="98">
        <v>13543.410922655976</v>
      </c>
      <c r="H458" s="98">
        <v>12513.12545229326</v>
      </c>
      <c r="I458" s="98">
        <v>15180.849870241431</v>
      </c>
      <c r="J458" s="98">
        <v>14258.229587812297</v>
      </c>
      <c r="K458" s="98">
        <v>14451.983310405887</v>
      </c>
      <c r="L458" s="98">
        <v>14564.414008121123</v>
      </c>
      <c r="M458" s="98">
        <v>12468.018522635934</v>
      </c>
      <c r="N458" s="98">
        <v>13044.790413949931</v>
      </c>
      <c r="O458" s="98">
        <v>12105.860661646971</v>
      </c>
      <c r="P458" s="98">
        <v>11273.495350524265</v>
      </c>
      <c r="Q458" s="98">
        <v>10301.621184428757</v>
      </c>
      <c r="R458" s="98">
        <v>10294.92227080062</v>
      </c>
      <c r="S458" s="98">
        <v>9814.4123323526874</v>
      </c>
      <c r="T458" s="98">
        <v>9247.7096810782532</v>
      </c>
      <c r="U458" s="98">
        <v>8215.0119949654363</v>
      </c>
      <c r="V458" s="98">
        <v>7776.2100531602982</v>
      </c>
      <c r="W458" s="98">
        <v>6362.3082007745043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87.575415750895516</v>
      </c>
      <c r="D459" s="98">
        <v>78.711029365011186</v>
      </c>
      <c r="E459" s="98">
        <v>83.6967250542437</v>
      </c>
      <c r="F459" s="98">
        <v>80.032820138416838</v>
      </c>
      <c r="G459" s="98">
        <v>68.428093518250321</v>
      </c>
      <c r="H459" s="98">
        <v>63.577849910845693</v>
      </c>
      <c r="I459" s="98">
        <v>77.096253729864813</v>
      </c>
      <c r="J459" s="98">
        <v>72.414862107510075</v>
      </c>
      <c r="K459" s="98">
        <v>73.281124083345006</v>
      </c>
      <c r="L459" s="98">
        <v>75.224443511412332</v>
      </c>
      <c r="M459" s="98">
        <v>64.694269914014555</v>
      </c>
      <c r="N459" s="98">
        <v>68.082728400765788</v>
      </c>
      <c r="O459" s="98">
        <v>63.391602126359139</v>
      </c>
      <c r="P459" s="98">
        <v>59.259218635279751</v>
      </c>
      <c r="Q459" s="98">
        <v>54.512397586378704</v>
      </c>
      <c r="R459" s="98">
        <v>54.984531726568846</v>
      </c>
      <c r="S459" s="98">
        <v>53.141327041938901</v>
      </c>
      <c r="T459" s="98">
        <v>50.793400083370393</v>
      </c>
      <c r="U459" s="98">
        <v>45.785241097991204</v>
      </c>
      <c r="V459" s="98">
        <v>43.946953172921347</v>
      </c>
      <c r="W459" s="98">
        <v>36.240594643987428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0.10238720168554084</v>
      </c>
      <c r="D460" s="122">
        <f t="shared" si="246"/>
        <v>0.17950522234418001</v>
      </c>
      <c r="E460" s="122">
        <f t="shared" si="246"/>
        <v>0.15763688647436497</v>
      </c>
      <c r="F460" s="122">
        <f t="shared" si="246"/>
        <v>0.30512823633007513</v>
      </c>
      <c r="G460" s="122">
        <f t="shared" si="246"/>
        <v>0.44841595106373783</v>
      </c>
      <c r="H460" s="122">
        <f t="shared" si="246"/>
        <v>0.26137916562426694</v>
      </c>
      <c r="I460" s="122">
        <f t="shared" si="246"/>
        <v>0.59111705718454355</v>
      </c>
      <c r="J460" s="122">
        <f t="shared" si="246"/>
        <v>0.3834038198858708</v>
      </c>
      <c r="K460" s="122">
        <f t="shared" si="246"/>
        <v>0.42426921394433775</v>
      </c>
      <c r="L460" s="122">
        <f t="shared" si="246"/>
        <v>0.83014280247217853</v>
      </c>
      <c r="M460" s="122">
        <f t="shared" si="246"/>
        <v>0.15558780312355891</v>
      </c>
      <c r="N460" s="122">
        <f t="shared" si="246"/>
        <v>0.50940369274943398</v>
      </c>
      <c r="O460" s="122">
        <f t="shared" si="246"/>
        <v>0.72378488538598207</v>
      </c>
      <c r="P460" s="122">
        <f t="shared" si="246"/>
        <v>0.9903449867662425</v>
      </c>
      <c r="Q460" s="122">
        <f t="shared" si="246"/>
        <v>0.51468928926682778</v>
      </c>
      <c r="R460" s="122">
        <f t="shared" si="246"/>
        <v>0.51860554863984876</v>
      </c>
      <c r="S460" s="122">
        <f t="shared" si="246"/>
        <v>0.49210018599421884</v>
      </c>
      <c r="T460" s="122">
        <f t="shared" si="246"/>
        <v>0.69545051834220972</v>
      </c>
      <c r="U460" s="122">
        <f t="shared" si="246"/>
        <v>0.44295827344667538</v>
      </c>
      <c r="V460" s="122">
        <f t="shared" si="246"/>
        <v>0.79565586863357329</v>
      </c>
      <c r="W460" s="122">
        <f t="shared" si="246"/>
        <v>0.87707885802454022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0.10238720168554084</v>
      </c>
      <c r="D461" s="98">
        <f>RES_hhdet_in_fech!D86</f>
        <v>0.17950522234418001</v>
      </c>
      <c r="E461" s="98">
        <f>RES_hhdet_in_fech!E86</f>
        <v>0.15763688647436497</v>
      </c>
      <c r="F461" s="98">
        <f>RES_hhdet_in_fech!F86</f>
        <v>0.30512823633007513</v>
      </c>
      <c r="G461" s="98">
        <f>RES_hhdet_in_fech!G86</f>
        <v>0.44841595106373783</v>
      </c>
      <c r="H461" s="98">
        <f>RES_hhdet_in_fech!H86</f>
        <v>0.26137916562426694</v>
      </c>
      <c r="I461" s="98">
        <f>RES_hhdet_in_fech!I86</f>
        <v>0.59111705718454355</v>
      </c>
      <c r="J461" s="98">
        <f>RES_hhdet_in_fech!J86</f>
        <v>0.3834038198858708</v>
      </c>
      <c r="K461" s="98">
        <f>RES_hhdet_in_fech!K86</f>
        <v>0.42426921394433775</v>
      </c>
      <c r="L461" s="98">
        <f>RES_hhdet_in_fech!L86</f>
        <v>0.83014280247217853</v>
      </c>
      <c r="M461" s="98">
        <f>RES_hhdet_in_fech!M86</f>
        <v>0.15558780312355891</v>
      </c>
      <c r="N461" s="98">
        <f>RES_hhdet_in_fech!N86</f>
        <v>0.50940369274943398</v>
      </c>
      <c r="O461" s="98">
        <f>RES_hhdet_in_fech!O86</f>
        <v>0.72378488538598207</v>
      </c>
      <c r="P461" s="98">
        <f>RES_hhdet_in_fech!P86</f>
        <v>0.9903449867662425</v>
      </c>
      <c r="Q461" s="98">
        <f>RES_hhdet_in_fech!Q86</f>
        <v>0.51468928926682778</v>
      </c>
      <c r="R461" s="98">
        <f>RES_hhdet_in_fech!R86</f>
        <v>0.51860554863984876</v>
      </c>
      <c r="S461" s="98">
        <f>RES_hhdet_in_fech!S86</f>
        <v>0.49210018599421884</v>
      </c>
      <c r="T461" s="98">
        <f>RES_hhdet_in_fech!T86</f>
        <v>0.69545051834220972</v>
      </c>
      <c r="U461" s="98">
        <f>RES_hhdet_in_fech!U86</f>
        <v>0.44295827344667538</v>
      </c>
      <c r="V461" s="98">
        <f>RES_hhdet_in_fech!V86</f>
        <v>0.79565586863357329</v>
      </c>
      <c r="W461" s="98">
        <f>RES_hhdet_in_fech!W86</f>
        <v>0.87707885802454022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1942.1172084611758</v>
      </c>
      <c r="D462" s="122">
        <v>1843.6222532035372</v>
      </c>
      <c r="E462" s="122">
        <v>1885.9732670621288</v>
      </c>
      <c r="F462" s="122">
        <v>1847.0413143980406</v>
      </c>
      <c r="G462" s="122">
        <v>1689.9753626037159</v>
      </c>
      <c r="H462" s="122">
        <v>1642.8548261871383</v>
      </c>
      <c r="I462" s="122">
        <v>1600.8142741580191</v>
      </c>
      <c r="J462" s="122">
        <v>1505.2816831784969</v>
      </c>
      <c r="K462" s="122">
        <v>1434.2815660421845</v>
      </c>
      <c r="L462" s="122">
        <v>1457.2920380377097</v>
      </c>
      <c r="M462" s="122">
        <v>1291.5462264448527</v>
      </c>
      <c r="N462" s="122">
        <v>1360.5665515009423</v>
      </c>
      <c r="O462" s="122">
        <v>1292.2090236111781</v>
      </c>
      <c r="P462" s="122">
        <v>1232.6580733441665</v>
      </c>
      <c r="Q462" s="122">
        <v>1176.9781695193301</v>
      </c>
      <c r="R462" s="122">
        <v>1219.3838899786269</v>
      </c>
      <c r="S462" s="122">
        <v>1211.7954247421435</v>
      </c>
      <c r="T462" s="122">
        <v>1187.3545660462744</v>
      </c>
      <c r="U462" s="122">
        <v>1157.7215242749794</v>
      </c>
      <c r="V462" s="122">
        <v>1161.5738307783436</v>
      </c>
      <c r="W462" s="122">
        <v>1132.4055968756475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1961.0163292377151</v>
      </c>
      <c r="D463" s="98">
        <v>1849.645291593328</v>
      </c>
      <c r="E463" s="98">
        <v>1900.5656796487795</v>
      </c>
      <c r="F463" s="98">
        <v>1862.466957040773</v>
      </c>
      <c r="G463" s="98">
        <v>1689.1883665040527</v>
      </c>
      <c r="H463" s="98">
        <v>1634.1352264320346</v>
      </c>
      <c r="I463" s="98">
        <v>1598.0830906401868</v>
      </c>
      <c r="J463" s="98">
        <v>1501.0944289205127</v>
      </c>
      <c r="K463" s="98">
        <v>1427.5876675798138</v>
      </c>
      <c r="L463" s="98">
        <v>1441.5278286997425</v>
      </c>
      <c r="M463" s="98">
        <v>1260.4303458729776</v>
      </c>
      <c r="N463" s="98">
        <v>1348.1836738877103</v>
      </c>
      <c r="O463" s="98">
        <v>1280.880585627805</v>
      </c>
      <c r="P463" s="98">
        <v>1227.7362401891169</v>
      </c>
      <c r="Q463" s="98">
        <v>1164.461645296524</v>
      </c>
      <c r="R463" s="98">
        <v>1207.9201365066742</v>
      </c>
      <c r="S463" s="98">
        <v>1202.8543217736426</v>
      </c>
      <c r="T463" s="98">
        <v>1186.1146660027046</v>
      </c>
      <c r="U463" s="98">
        <v>1125.5294025643509</v>
      </c>
      <c r="V463" s="98">
        <v>1154.3472366340982</v>
      </c>
      <c r="W463" s="98">
        <v>1114.7363290276044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1833.463280200122</v>
      </c>
      <c r="D471" s="101">
        <v>1792.7645763375633</v>
      </c>
      <c r="E471" s="101">
        <v>1760.7232476387858</v>
      </c>
      <c r="F471" s="101">
        <v>1730.047455979568</v>
      </c>
      <c r="G471" s="101">
        <v>1695.7759781762811</v>
      </c>
      <c r="H471" s="101">
        <v>1713.3247866943061</v>
      </c>
      <c r="I471" s="101">
        <v>1642.6072517810831</v>
      </c>
      <c r="J471" s="101">
        <v>1592.6982505968044</v>
      </c>
      <c r="K471" s="101">
        <v>1514.1176953473207</v>
      </c>
      <c r="L471" s="101">
        <v>1591.3203880908793</v>
      </c>
      <c r="M471" s="101">
        <v>1451.3463954385852</v>
      </c>
      <c r="N471" s="101">
        <v>1484.6735945459186</v>
      </c>
      <c r="O471" s="101">
        <v>1407.4230972897724</v>
      </c>
      <c r="P471" s="101">
        <v>1268.6455219469594</v>
      </c>
      <c r="Q471" s="101">
        <v>1243.1534966602767</v>
      </c>
      <c r="R471" s="101">
        <v>1334.1275705636365</v>
      </c>
      <c r="S471" s="101">
        <v>1308.7846560233165</v>
      </c>
      <c r="T471" s="101">
        <v>1228.3062646627266</v>
      </c>
      <c r="U471" s="101">
        <v>1296.4901170105823</v>
      </c>
      <c r="V471" s="101">
        <v>1201.1496600305557</v>
      </c>
      <c r="W471" s="101">
        <v>1278.3243005207387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1174.2063513847127</v>
      </c>
      <c r="D475" s="122">
        <v>993.27144582798405</v>
      </c>
      <c r="E475" s="122">
        <v>1053.2795095958711</v>
      </c>
      <c r="F475" s="122">
        <v>1038.6340444241928</v>
      </c>
      <c r="G475" s="122">
        <v>902.50171742127191</v>
      </c>
      <c r="H475" s="122">
        <v>939.27166588243381</v>
      </c>
      <c r="I475" s="122">
        <v>904.47294087077762</v>
      </c>
      <c r="J475" s="122">
        <v>902.31209189464391</v>
      </c>
      <c r="K475" s="122">
        <v>764.1799044362233</v>
      </c>
      <c r="L475" s="122">
        <v>902.04923783375159</v>
      </c>
      <c r="M475" s="122">
        <v>786.49614434534317</v>
      </c>
      <c r="N475" s="122">
        <v>809.20230166576982</v>
      </c>
      <c r="O475" s="122">
        <v>754.08596144208786</v>
      </c>
      <c r="P475" s="122">
        <v>735.68777311135591</v>
      </c>
      <c r="Q475" s="122">
        <v>748.31642996242601</v>
      </c>
      <c r="R475" s="122">
        <v>839.31908892369938</v>
      </c>
      <c r="S475" s="122">
        <v>827.15069618157213</v>
      </c>
      <c r="T475" s="122">
        <v>828.58943530659519</v>
      </c>
      <c r="U475" s="122">
        <v>783.86322610790478</v>
      </c>
      <c r="V475" s="122">
        <v>751.60915796965492</v>
      </c>
      <c r="W475" s="122">
        <v>761.28071688034652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1322.9083088332686</v>
      </c>
      <c r="D476" s="98">
        <v>1097.4787969948131</v>
      </c>
      <c r="E476" s="98">
        <v>1211.125672412112</v>
      </c>
      <c r="F476" s="98">
        <v>1207.5214526814379</v>
      </c>
      <c r="G476" s="98">
        <v>982.25260056412287</v>
      </c>
      <c r="H476" s="98">
        <v>1000.0418055160202</v>
      </c>
      <c r="I476" s="98">
        <v>1013.8049276092635</v>
      </c>
      <c r="J476" s="98">
        <v>991.19319777194357</v>
      </c>
      <c r="K476" s="98">
        <v>835.75438342936684</v>
      </c>
      <c r="L476" s="98">
        <v>980.79156270805731</v>
      </c>
      <c r="M476" s="98">
        <v>849.54798866396504</v>
      </c>
      <c r="N476" s="98">
        <v>891.90615035994585</v>
      </c>
      <c r="O476" s="98">
        <v>852.78216789724775</v>
      </c>
      <c r="P476" s="98">
        <v>849.1624802985034</v>
      </c>
      <c r="Q476" s="98">
        <v>849.79293036292142</v>
      </c>
      <c r="R476" s="98">
        <v>923.6313410786388</v>
      </c>
      <c r="S476" s="98">
        <v>945.9589724774678</v>
      </c>
      <c r="T476" s="98">
        <v>939.9565137252165</v>
      </c>
      <c r="U476" s="98">
        <v>910.48409300029755</v>
      </c>
      <c r="V476" s="98">
        <v>935.56568876760059</v>
      </c>
      <c r="W476" s="98">
        <v>918.47564735807896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1609.1098477854221</v>
      </c>
      <c r="D477" s="98">
        <v>0</v>
      </c>
      <c r="E477" s="98">
        <v>1177.4106718344785</v>
      </c>
      <c r="F477" s="98">
        <v>1255.452868102434</v>
      </c>
      <c r="G477" s="98">
        <v>1018.3000873717757</v>
      </c>
      <c r="H477" s="98">
        <v>1091.2721383331784</v>
      </c>
      <c r="I477" s="98">
        <v>732.67432597203481</v>
      </c>
      <c r="J477" s="98">
        <v>970.10048957319623</v>
      </c>
      <c r="K477" s="98">
        <v>842.98324164723203</v>
      </c>
      <c r="L477" s="98">
        <v>1000.7607177432155</v>
      </c>
      <c r="M477" s="98">
        <v>978.52390075576079</v>
      </c>
      <c r="N477" s="98">
        <v>771.95397909969734</v>
      </c>
      <c r="O477" s="98">
        <v>727.46528084764088</v>
      </c>
      <c r="P477" s="98">
        <v>812.97323397030198</v>
      </c>
      <c r="Q477" s="98">
        <v>848.0150382214664</v>
      </c>
      <c r="R477" s="98">
        <v>1059.1541769929377</v>
      </c>
      <c r="S477" s="98">
        <v>1045.4020095414141</v>
      </c>
      <c r="T477" s="98">
        <v>903.00831003358712</v>
      </c>
      <c r="U477" s="98">
        <v>1069.1396044562241</v>
      </c>
      <c r="V477" s="98">
        <v>795.90557990759385</v>
      </c>
      <c r="W477" s="98">
        <v>843.43966473336479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1035.2860489925511</v>
      </c>
      <c r="D478" s="33">
        <v>939.64440006861378</v>
      </c>
      <c r="E478" s="33">
        <v>881.297858098407</v>
      </c>
      <c r="F478" s="33">
        <v>874.03292782181722</v>
      </c>
      <c r="G478" s="33">
        <v>815.47094080224679</v>
      </c>
      <c r="H478" s="33">
        <v>862.07722759044657</v>
      </c>
      <c r="I478" s="33">
        <v>756.07496767687689</v>
      </c>
      <c r="J478" s="33">
        <v>708.31256442275981</v>
      </c>
      <c r="K478" s="33">
        <v>650.80846464172873</v>
      </c>
      <c r="L478" s="33">
        <v>708.82992566305211</v>
      </c>
      <c r="M478" s="33">
        <v>663.53239930357745</v>
      </c>
      <c r="N478" s="33">
        <v>679.45833622310693</v>
      </c>
      <c r="O478" s="33">
        <v>650.88908020570966</v>
      </c>
      <c r="P478" s="33">
        <v>603.73827956558159</v>
      </c>
      <c r="Q478" s="33">
        <v>623.87557723198279</v>
      </c>
      <c r="R478" s="33">
        <v>685.52156594119447</v>
      </c>
      <c r="S478" s="33">
        <v>665.64750751801796</v>
      </c>
      <c r="T478" s="33">
        <v>627.00733300877187</v>
      </c>
      <c r="U478" s="33">
        <v>658.94422009175378</v>
      </c>
      <c r="V478" s="33">
        <v>604.9933551199465</v>
      </c>
      <c r="W478" s="33">
        <v>652.46164851868218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11474.919615556812</v>
      </c>
      <c r="D480" s="117">
        <f t="shared" si="247"/>
        <v>10565.295893395531</v>
      </c>
      <c r="E480" s="117">
        <f t="shared" si="247"/>
        <v>11373.525812814034</v>
      </c>
      <c r="F480" s="117">
        <f t="shared" si="247"/>
        <v>11103.685547317096</v>
      </c>
      <c r="G480" s="117">
        <f t="shared" si="247"/>
        <v>9784.4592747026836</v>
      </c>
      <c r="H480" s="117">
        <f t="shared" si="247"/>
        <v>9331.6981167783742</v>
      </c>
      <c r="I480" s="117">
        <f t="shared" si="247"/>
        <v>11097.327764059837</v>
      </c>
      <c r="J480" s="117">
        <f t="shared" si="247"/>
        <v>10639.293516518843</v>
      </c>
      <c r="K480" s="117">
        <f t="shared" si="247"/>
        <v>10830.549542389168</v>
      </c>
      <c r="L480" s="117">
        <f t="shared" si="247"/>
        <v>11184.012355028939</v>
      </c>
      <c r="M480" s="117">
        <f t="shared" si="247"/>
        <v>9771.7280862242096</v>
      </c>
      <c r="N480" s="117">
        <f t="shared" si="247"/>
        <v>10372.039841424819</v>
      </c>
      <c r="O480" s="117">
        <f t="shared" si="247"/>
        <v>9770.2643438396117</v>
      </c>
      <c r="P480" s="117">
        <f t="shared" si="247"/>
        <v>9230.5629675088694</v>
      </c>
      <c r="Q480" s="117">
        <f t="shared" si="247"/>
        <v>8621.7877985626001</v>
      </c>
      <c r="R480" s="117">
        <f t="shared" ref="R480:V480" si="248">R481+R484+R486+R499</f>
        <v>8859.5988989363905</v>
      </c>
      <c r="S480" s="117">
        <f t="shared" si="248"/>
        <v>8662.842250055317</v>
      </c>
      <c r="T480" s="117">
        <f t="shared" si="248"/>
        <v>8370.447880230231</v>
      </c>
      <c r="U480" s="117">
        <f t="shared" si="248"/>
        <v>7699.3344375149873</v>
      </c>
      <c r="V480" s="117">
        <f t="shared" si="248"/>
        <v>7458.7315713466305</v>
      </c>
      <c r="W480" s="117">
        <f t="shared" ref="W480" si="249">W481+W484+W486+W499</f>
        <v>6447.4649969453521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9556.4377919876897</v>
      </c>
      <c r="D481" s="122">
        <f t="shared" si="250"/>
        <v>8778.0880472384124</v>
      </c>
      <c r="E481" s="122">
        <f t="shared" si="250"/>
        <v>9533.7890156390677</v>
      </c>
      <c r="F481" s="122">
        <f t="shared" si="250"/>
        <v>9263.4548140283077</v>
      </c>
      <c r="G481" s="122">
        <f t="shared" si="250"/>
        <v>8105.3332910157778</v>
      </c>
      <c r="H481" s="122">
        <f t="shared" si="250"/>
        <v>7636.9943941308511</v>
      </c>
      <c r="I481" s="122">
        <f t="shared" si="250"/>
        <v>9445.4073576187839</v>
      </c>
      <c r="J481" s="122">
        <f t="shared" si="250"/>
        <v>9040.9640159446699</v>
      </c>
      <c r="K481" s="122">
        <f t="shared" si="250"/>
        <v>9335.1674189301211</v>
      </c>
      <c r="L481" s="122">
        <f t="shared" si="250"/>
        <v>9580.8812584071566</v>
      </c>
      <c r="M481" s="122">
        <f t="shared" si="250"/>
        <v>8337.4920050031651</v>
      </c>
      <c r="N481" s="122">
        <f t="shared" si="250"/>
        <v>8847.0627545759908</v>
      </c>
      <c r="O481" s="122">
        <f t="shared" si="250"/>
        <v>8305.2076463573248</v>
      </c>
      <c r="P481" s="122">
        <f t="shared" si="250"/>
        <v>7811.6556516913633</v>
      </c>
      <c r="Q481" s="122">
        <f t="shared" si="250"/>
        <v>7222.6396934057666</v>
      </c>
      <c r="R481" s="122">
        <f t="shared" ref="R481:V481" si="251">SUM(R482:R483)</f>
        <v>7342.3070278058985</v>
      </c>
      <c r="S481" s="122">
        <f t="shared" si="251"/>
        <v>7132.6676412946181</v>
      </c>
      <c r="T481" s="122">
        <f t="shared" si="251"/>
        <v>6846.8337203093715</v>
      </c>
      <c r="U481" s="122">
        <f t="shared" si="251"/>
        <v>6185.4360300407016</v>
      </c>
      <c r="V481" s="122">
        <f t="shared" si="251"/>
        <v>5937.002153659877</v>
      </c>
      <c r="W481" s="122">
        <f t="shared" ref="W481" si="252">SUM(W482:W483)</f>
        <v>4911.3350392705006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9468.8623762367934</v>
      </c>
      <c r="D482" s="98">
        <v>8699.3770178734012</v>
      </c>
      <c r="E482" s="98">
        <v>9450.0922905848238</v>
      </c>
      <c r="F482" s="98">
        <v>9183.4219938898914</v>
      </c>
      <c r="G482" s="98">
        <v>8036.9051974975273</v>
      </c>
      <c r="H482" s="98">
        <v>7573.4165442200056</v>
      </c>
      <c r="I482" s="98">
        <v>9368.3111038889183</v>
      </c>
      <c r="J482" s="98">
        <v>8968.5491538371607</v>
      </c>
      <c r="K482" s="98">
        <v>9261.8862948467759</v>
      </c>
      <c r="L482" s="98">
        <v>9505.6568148957449</v>
      </c>
      <c r="M482" s="98">
        <v>8272.7977350891506</v>
      </c>
      <c r="N482" s="98">
        <v>8778.9800261752243</v>
      </c>
      <c r="O482" s="98">
        <v>8241.8160442309654</v>
      </c>
      <c r="P482" s="98">
        <v>7752.3964330560839</v>
      </c>
      <c r="Q482" s="98">
        <v>7168.1272958193877</v>
      </c>
      <c r="R482" s="98">
        <v>7287.3224960793295</v>
      </c>
      <c r="S482" s="98">
        <v>7079.5263142526792</v>
      </c>
      <c r="T482" s="98">
        <v>6796.0403202260013</v>
      </c>
      <c r="U482" s="98">
        <v>6139.6507889427103</v>
      </c>
      <c r="V482" s="98">
        <v>5893.055200486956</v>
      </c>
      <c r="W482" s="98">
        <v>4875.094444626513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87.575415750895516</v>
      </c>
      <c r="D483" s="98">
        <v>78.711029365011186</v>
      </c>
      <c r="E483" s="98">
        <v>83.6967250542437</v>
      </c>
      <c r="F483" s="98">
        <v>80.032820138416838</v>
      </c>
      <c r="G483" s="98">
        <v>68.428093518250321</v>
      </c>
      <c r="H483" s="98">
        <v>63.577849910845693</v>
      </c>
      <c r="I483" s="98">
        <v>77.096253729864813</v>
      </c>
      <c r="J483" s="98">
        <v>72.414862107510075</v>
      </c>
      <c r="K483" s="98">
        <v>73.281124083345006</v>
      </c>
      <c r="L483" s="98">
        <v>75.224443511412332</v>
      </c>
      <c r="M483" s="98">
        <v>64.694269914014555</v>
      </c>
      <c r="N483" s="98">
        <v>68.082728400765788</v>
      </c>
      <c r="O483" s="98">
        <v>63.391602126359139</v>
      </c>
      <c r="P483" s="98">
        <v>59.259218635279751</v>
      </c>
      <c r="Q483" s="98">
        <v>54.512397586378704</v>
      </c>
      <c r="R483" s="98">
        <v>54.984531726568846</v>
      </c>
      <c r="S483" s="98">
        <v>53.141327041938901</v>
      </c>
      <c r="T483" s="98">
        <v>50.793400083370393</v>
      </c>
      <c r="U483" s="98">
        <v>45.785241097991204</v>
      </c>
      <c r="V483" s="98">
        <v>43.946953172921347</v>
      </c>
      <c r="W483" s="98">
        <v>36.240594643987428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0.28009932850275066</v>
      </c>
      <c r="D484" s="122">
        <f t="shared" si="253"/>
        <v>0.50933756702357791</v>
      </c>
      <c r="E484" s="122">
        <f t="shared" si="253"/>
        <v>0.46349861256059055</v>
      </c>
      <c r="F484" s="122">
        <f t="shared" si="253"/>
        <v>0.92857953331945686</v>
      </c>
      <c r="G484" s="122">
        <f t="shared" si="253"/>
        <v>1.4112423480277176</v>
      </c>
      <c r="H484" s="122">
        <f t="shared" si="253"/>
        <v>0.84999665338410191</v>
      </c>
      <c r="I484" s="122">
        <f t="shared" si="253"/>
        <v>1.9848751328974601</v>
      </c>
      <c r="J484" s="122">
        <f t="shared" si="253"/>
        <v>1.3287422868487413</v>
      </c>
      <c r="K484" s="122">
        <f t="shared" si="253"/>
        <v>1.517238940125079</v>
      </c>
      <c r="L484" s="122">
        <f t="shared" si="253"/>
        <v>3.0627669928843027</v>
      </c>
      <c r="M484" s="122">
        <f t="shared" si="253"/>
        <v>0.5950921338559958</v>
      </c>
      <c r="N484" s="122">
        <f t="shared" si="253"/>
        <v>2.0317370539995547</v>
      </c>
      <c r="O484" s="122">
        <f t="shared" si="253"/>
        <v>3.0282460095824555</v>
      </c>
      <c r="P484" s="122">
        <f t="shared" si="253"/>
        <v>4.3534137109560378</v>
      </c>
      <c r="Q484" s="122">
        <f t="shared" si="253"/>
        <v>2.3562497136139626</v>
      </c>
      <c r="R484" s="122">
        <f t="shared" si="253"/>
        <v>2.4334406168900768</v>
      </c>
      <c r="S484" s="122">
        <f t="shared" si="253"/>
        <v>2.3538291706174403</v>
      </c>
      <c r="T484" s="122">
        <f t="shared" si="253"/>
        <v>3.3793527057248558</v>
      </c>
      <c r="U484" s="122">
        <f t="shared" si="253"/>
        <v>2.1830813829579547</v>
      </c>
      <c r="V484" s="122">
        <f t="shared" si="253"/>
        <v>3.9774477907379415</v>
      </c>
      <c r="W484" s="122">
        <f t="shared" si="253"/>
        <v>4.4450498791212771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0.28009932850275066</v>
      </c>
      <c r="D485" s="98">
        <f>RES_hhdet_in_tesh!D86</f>
        <v>0.50933756702357791</v>
      </c>
      <c r="E485" s="98">
        <f>RES_hhdet_in_tesh!E86</f>
        <v>0.46349861256059055</v>
      </c>
      <c r="F485" s="98">
        <f>RES_hhdet_in_tesh!F86</f>
        <v>0.92857953331945686</v>
      </c>
      <c r="G485" s="98">
        <f>RES_hhdet_in_tesh!G86</f>
        <v>1.4112423480277176</v>
      </c>
      <c r="H485" s="98">
        <f>RES_hhdet_in_tesh!H86</f>
        <v>0.84999665338410191</v>
      </c>
      <c r="I485" s="98">
        <f>RES_hhdet_in_tesh!I86</f>
        <v>1.9848751328974601</v>
      </c>
      <c r="J485" s="98">
        <f>RES_hhdet_in_tesh!J86</f>
        <v>1.3287422868487413</v>
      </c>
      <c r="K485" s="98">
        <f>RES_hhdet_in_tesh!K86</f>
        <v>1.517238940125079</v>
      </c>
      <c r="L485" s="98">
        <f>RES_hhdet_in_tesh!L86</f>
        <v>3.0627669928843027</v>
      </c>
      <c r="M485" s="98">
        <f>RES_hhdet_in_tesh!M86</f>
        <v>0.5950921338559958</v>
      </c>
      <c r="N485" s="98">
        <f>RES_hhdet_in_tesh!N86</f>
        <v>2.0317370539995547</v>
      </c>
      <c r="O485" s="98">
        <f>RES_hhdet_in_tesh!O86</f>
        <v>3.0282460095824555</v>
      </c>
      <c r="P485" s="98">
        <f>RES_hhdet_in_tesh!P86</f>
        <v>4.3534137109560378</v>
      </c>
      <c r="Q485" s="98">
        <f>RES_hhdet_in_tesh!Q86</f>
        <v>2.3562497136139626</v>
      </c>
      <c r="R485" s="98">
        <f>RES_hhdet_in_tesh!R86</f>
        <v>2.4334406168900768</v>
      </c>
      <c r="S485" s="98">
        <f>RES_hhdet_in_tesh!S86</f>
        <v>2.3538291706174403</v>
      </c>
      <c r="T485" s="98">
        <f>RES_hhdet_in_tesh!T86</f>
        <v>3.3793527057248558</v>
      </c>
      <c r="U485" s="98">
        <f>RES_hhdet_in_tesh!U86</f>
        <v>2.1830813829579547</v>
      </c>
      <c r="V485" s="98">
        <f>RES_hhdet_in_tesh!V86</f>
        <v>3.9774477907379415</v>
      </c>
      <c r="W485" s="98">
        <f>RES_hhdet_in_tesh!W86</f>
        <v>4.4450498791212771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1148.6670033368678</v>
      </c>
      <c r="D486" s="122">
        <v>1111.9619322946994</v>
      </c>
      <c r="E486" s="122">
        <v>1163.1359614865416</v>
      </c>
      <c r="F486" s="122">
        <v>1165.0916726328323</v>
      </c>
      <c r="G486" s="122">
        <v>1089.4464336195686</v>
      </c>
      <c r="H486" s="122">
        <v>1081.9195604356457</v>
      </c>
      <c r="I486" s="122">
        <v>1078.9250475393458</v>
      </c>
      <c r="J486" s="122">
        <v>1037.5665482571326</v>
      </c>
      <c r="K486" s="122">
        <v>1007.4169167253832</v>
      </c>
      <c r="L486" s="122">
        <v>1041.3993262187171</v>
      </c>
      <c r="M486" s="122">
        <v>933.57978475881907</v>
      </c>
      <c r="N486" s="122">
        <v>1008.3307471757682</v>
      </c>
      <c r="O486" s="122">
        <v>971.58856983898409</v>
      </c>
      <c r="P486" s="122">
        <v>937.09598253599688</v>
      </c>
      <c r="Q486" s="122">
        <v>905.75526558995682</v>
      </c>
      <c r="R486" s="122">
        <v>961.68634348184241</v>
      </c>
      <c r="S486" s="122">
        <v>977.10584569189655</v>
      </c>
      <c r="T486" s="122">
        <v>982.48364169693627</v>
      </c>
      <c r="U486" s="122">
        <v>962.49562519913593</v>
      </c>
      <c r="V486" s="122">
        <v>985.07006552230905</v>
      </c>
      <c r="W486" s="122">
        <v>975.44950150748036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1145.7314567597275</v>
      </c>
      <c r="D487" s="98">
        <v>1108.3007302849132</v>
      </c>
      <c r="E487" s="98">
        <v>1167.4811302332737</v>
      </c>
      <c r="F487" s="98">
        <v>1172.4097587688757</v>
      </c>
      <c r="G487" s="98">
        <v>1089.2192410850321</v>
      </c>
      <c r="H487" s="98">
        <v>1078.9202210352066</v>
      </c>
      <c r="I487" s="98">
        <v>1079.8787270611917</v>
      </c>
      <c r="J487" s="98">
        <v>1037.6360183480649</v>
      </c>
      <c r="K487" s="98">
        <v>1008.9225813974615</v>
      </c>
      <c r="L487" s="98">
        <v>1040.948994973302</v>
      </c>
      <c r="M487" s="98">
        <v>928.03199313402285</v>
      </c>
      <c r="N487" s="98">
        <v>1009.2935903867225</v>
      </c>
      <c r="O487" s="98">
        <v>971.98458014838695</v>
      </c>
      <c r="P487" s="98">
        <v>942.63485211039904</v>
      </c>
      <c r="Q487" s="98">
        <v>906.45010232532161</v>
      </c>
      <c r="R487" s="98">
        <v>959.23968096366104</v>
      </c>
      <c r="S487" s="98">
        <v>976.3777745935904</v>
      </c>
      <c r="T487" s="98">
        <v>983.75761400720637</v>
      </c>
      <c r="U487" s="98">
        <v>951.83603697631327</v>
      </c>
      <c r="V487" s="98">
        <v>991.96263262531181</v>
      </c>
      <c r="W487" s="98">
        <v>970.16249276108465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1165.5439084040866</v>
      </c>
      <c r="D495" s="101">
        <v>1142.8765997273979</v>
      </c>
      <c r="E495" s="101">
        <v>1125.8403829319905</v>
      </c>
      <c r="F495" s="101">
        <v>1109.5885630947778</v>
      </c>
      <c r="G495" s="101">
        <v>1091.1209737530789</v>
      </c>
      <c r="H495" s="101">
        <v>1106.1595869314522</v>
      </c>
      <c r="I495" s="101">
        <v>1064.3317012278121</v>
      </c>
      <c r="J495" s="101">
        <v>1036.1162334414091</v>
      </c>
      <c r="K495" s="101">
        <v>989.45930351598781</v>
      </c>
      <c r="L495" s="101">
        <v>1045.228072241202</v>
      </c>
      <c r="M495" s="101">
        <v>962.07128244073738</v>
      </c>
      <c r="N495" s="101">
        <v>998.68067814013887</v>
      </c>
      <c r="O495" s="101">
        <v>967.56101007902362</v>
      </c>
      <c r="P495" s="101">
        <v>896.59688842878177</v>
      </c>
      <c r="Q495" s="101">
        <v>902.08163803538912</v>
      </c>
      <c r="R495" s="101">
        <v>986.17562294623281</v>
      </c>
      <c r="S495" s="101">
        <v>985.00364715906744</v>
      </c>
      <c r="T495" s="101">
        <v>940.40659656217167</v>
      </c>
      <c r="U495" s="101">
        <v>1008.4452544319846</v>
      </c>
      <c r="V495" s="101">
        <v>947.32350700067627</v>
      </c>
      <c r="W495" s="101">
        <v>1019.1113820714664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769.53472090375044</v>
      </c>
      <c r="D499" s="122">
        <v>674.73657629539321</v>
      </c>
      <c r="E499" s="122">
        <v>676.13733707586459</v>
      </c>
      <c r="F499" s="122">
        <v>674.21048112263554</v>
      </c>
      <c r="G499" s="122">
        <v>588.26830771931043</v>
      </c>
      <c r="H499" s="122">
        <v>611.93416555849137</v>
      </c>
      <c r="I499" s="122">
        <v>571.01048376880976</v>
      </c>
      <c r="J499" s="122">
        <v>559.43421003019114</v>
      </c>
      <c r="K499" s="122">
        <v>486.44796779353811</v>
      </c>
      <c r="L499" s="122">
        <v>558.66900341018129</v>
      </c>
      <c r="M499" s="122">
        <v>500.06120432837088</v>
      </c>
      <c r="N499" s="122">
        <v>514.61460261905972</v>
      </c>
      <c r="O499" s="122">
        <v>490.43988163371921</v>
      </c>
      <c r="P499" s="122">
        <v>477.45791957055434</v>
      </c>
      <c r="Q499" s="122">
        <v>491.03658985326194</v>
      </c>
      <c r="R499" s="122">
        <v>553.17208703175868</v>
      </c>
      <c r="S499" s="122">
        <v>550.71493389818465</v>
      </c>
      <c r="T499" s="122">
        <v>537.75116551819872</v>
      </c>
      <c r="U499" s="122">
        <v>549.21970089219121</v>
      </c>
      <c r="V499" s="122">
        <v>532.68190437370697</v>
      </c>
      <c r="W499" s="122">
        <v>556.23540628825037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760.17980458224758</v>
      </c>
      <c r="D500" s="98">
        <v>631.06577406000508</v>
      </c>
      <c r="E500" s="98">
        <v>696.87565724537899</v>
      </c>
      <c r="F500" s="98">
        <v>695.260865435092</v>
      </c>
      <c r="G500" s="98">
        <v>565.92514434244242</v>
      </c>
      <c r="H500" s="98">
        <v>576.54506865612086</v>
      </c>
      <c r="I500" s="98">
        <v>584.84994195482898</v>
      </c>
      <c r="J500" s="98">
        <v>572.15766255650396</v>
      </c>
      <c r="K500" s="98">
        <v>482.71754175914919</v>
      </c>
      <c r="L500" s="98">
        <v>566.80946341034257</v>
      </c>
      <c r="M500" s="98">
        <v>491.11204445596587</v>
      </c>
      <c r="N500" s="98">
        <v>515.59871697769654</v>
      </c>
      <c r="O500" s="98">
        <v>492.98167912827239</v>
      </c>
      <c r="P500" s="98">
        <v>490.88918735543336</v>
      </c>
      <c r="Q500" s="98">
        <v>491.25364189384118</v>
      </c>
      <c r="R500" s="98">
        <v>534.96604534696473</v>
      </c>
      <c r="S500" s="98">
        <v>549.61887545277523</v>
      </c>
      <c r="T500" s="98">
        <v>548.12608096298175</v>
      </c>
      <c r="U500" s="98">
        <v>532.94074036842267</v>
      </c>
      <c r="V500" s="98">
        <v>549.53646014583035</v>
      </c>
      <c r="W500" s="98">
        <v>541.23835689924465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921.56686616385196</v>
      </c>
      <c r="D501" s="98">
        <v>0</v>
      </c>
      <c r="E501" s="98">
        <v>676.58548605685314</v>
      </c>
      <c r="F501" s="98">
        <v>722.62591170159749</v>
      </c>
      <c r="G501" s="98">
        <v>587.07915465992426</v>
      </c>
      <c r="H501" s="98">
        <v>630.16183549236075</v>
      </c>
      <c r="I501" s="98">
        <v>423.75673018900335</v>
      </c>
      <c r="J501" s="98">
        <v>561.93925970247767</v>
      </c>
      <c r="K501" s="98">
        <v>489.02631952677012</v>
      </c>
      <c r="L501" s="98">
        <v>581.37464581139875</v>
      </c>
      <c r="M501" s="98">
        <v>568.88770697632606</v>
      </c>
      <c r="N501" s="98">
        <v>448.79346199116549</v>
      </c>
      <c r="O501" s="98">
        <v>422.92891896321635</v>
      </c>
      <c r="P501" s="98">
        <v>472.64096313773206</v>
      </c>
      <c r="Q501" s="98">
        <v>493.0133338620052</v>
      </c>
      <c r="R501" s="98">
        <v>618.71236191290916</v>
      </c>
      <c r="S501" s="98">
        <v>615.43757707939915</v>
      </c>
      <c r="T501" s="98">
        <v>536.40467035771053</v>
      </c>
      <c r="U501" s="98">
        <v>640.9705097236905</v>
      </c>
      <c r="V501" s="98">
        <v>481.23707143728325</v>
      </c>
      <c r="W501" s="98">
        <v>513.97740858418047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766.5429017323263</v>
      </c>
      <c r="D502" s="33">
        <v>697.21038532712157</v>
      </c>
      <c r="E502" s="33">
        <v>655.3591203887438</v>
      </c>
      <c r="F502" s="33">
        <v>651.39328387895171</v>
      </c>
      <c r="G502" s="33">
        <v>609.13273618097446</v>
      </c>
      <c r="H502" s="33">
        <v>645.45097205815023</v>
      </c>
      <c r="I502" s="33">
        <v>567.44998517280817</v>
      </c>
      <c r="J502" s="33">
        <v>532.95648615173866</v>
      </c>
      <c r="K502" s="33">
        <v>491.02620164850089</v>
      </c>
      <c r="L502" s="33">
        <v>536.36958465226326</v>
      </c>
      <c r="M502" s="33">
        <v>504.0887545583646</v>
      </c>
      <c r="N502" s="33">
        <v>518.89650046433269</v>
      </c>
      <c r="O502" s="33">
        <v>500.59837718266323</v>
      </c>
      <c r="P502" s="33">
        <v>468.59809979950705</v>
      </c>
      <c r="Q502" s="33">
        <v>489.90608440283609</v>
      </c>
      <c r="R502" s="33">
        <v>546.80193174124429</v>
      </c>
      <c r="S502" s="33">
        <v>541.23567904046672</v>
      </c>
      <c r="T502" s="33">
        <v>520.23480073716769</v>
      </c>
      <c r="U502" s="33">
        <v>557.18772409331473</v>
      </c>
      <c r="V502" s="33">
        <v>519.55806372324707</v>
      </c>
      <c r="W502" s="33">
        <v>566.76717434251236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13.218396935033367</v>
      </c>
      <c r="D504" s="117">
        <f t="shared" si="254"/>
        <v>0</v>
      </c>
      <c r="E504" s="117">
        <f t="shared" si="254"/>
        <v>14.496036621232452</v>
      </c>
      <c r="F504" s="117">
        <f t="shared" si="254"/>
        <v>15.780370722518615</v>
      </c>
      <c r="G504" s="117">
        <f t="shared" si="254"/>
        <v>12.762319881234353</v>
      </c>
      <c r="H504" s="117">
        <f t="shared" si="254"/>
        <v>12.591126235976532</v>
      </c>
      <c r="I504" s="117">
        <f t="shared" si="254"/>
        <v>7.5634354194846969</v>
      </c>
      <c r="J504" s="117">
        <f t="shared" si="254"/>
        <v>12.277134128241844</v>
      </c>
      <c r="K504" s="117">
        <f t="shared" si="254"/>
        <v>14.865389776459638</v>
      </c>
      <c r="L504" s="117">
        <f t="shared" si="254"/>
        <v>12.407161114433523</v>
      </c>
      <c r="M504" s="117">
        <f t="shared" si="254"/>
        <v>11.656921289542018</v>
      </c>
      <c r="N504" s="117">
        <f t="shared" si="254"/>
        <v>5.7916095157085712</v>
      </c>
      <c r="O504" s="117">
        <f t="shared" si="254"/>
        <v>13.845034654316921</v>
      </c>
      <c r="P504" s="117">
        <f t="shared" si="254"/>
        <v>38.570175699267587</v>
      </c>
      <c r="Q504" s="117">
        <f t="shared" si="254"/>
        <v>42.246122289858363</v>
      </c>
      <c r="R504" s="117">
        <f t="shared" ref="R504:V504" si="255">R505+R508+R510+R523</f>
        <v>37.266638133517787</v>
      </c>
      <c r="S504" s="117">
        <f t="shared" si="255"/>
        <v>17.568194117692354</v>
      </c>
      <c r="T504" s="117">
        <f t="shared" si="255"/>
        <v>10.938181712081212</v>
      </c>
      <c r="U504" s="117">
        <f t="shared" si="255"/>
        <v>8.02200803021816</v>
      </c>
      <c r="V504" s="117">
        <f t="shared" si="255"/>
        <v>0.55964393591419415</v>
      </c>
      <c r="W504" s="117">
        <f t="shared" ref="W504" si="256">W505+W508+W510+W523</f>
        <v>0.49272406902618271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13.218396935033367</v>
      </c>
      <c r="D523" s="122">
        <v>0</v>
      </c>
      <c r="E523" s="122">
        <v>14.496036621232452</v>
      </c>
      <c r="F523" s="122">
        <v>15.780370722518615</v>
      </c>
      <c r="G523" s="122">
        <v>12.762319881234353</v>
      </c>
      <c r="H523" s="122">
        <v>12.591126235976532</v>
      </c>
      <c r="I523" s="122">
        <v>7.5634354194846969</v>
      </c>
      <c r="J523" s="122">
        <v>12.277134128241844</v>
      </c>
      <c r="K523" s="122">
        <v>14.865389776459638</v>
      </c>
      <c r="L523" s="122">
        <v>12.407161114433523</v>
      </c>
      <c r="M523" s="122">
        <v>11.656921289542018</v>
      </c>
      <c r="N523" s="122">
        <v>5.7916095157085712</v>
      </c>
      <c r="O523" s="122">
        <v>13.845034654316921</v>
      </c>
      <c r="P523" s="122">
        <v>38.570175699267587</v>
      </c>
      <c r="Q523" s="122">
        <v>42.246122289858363</v>
      </c>
      <c r="R523" s="122">
        <v>37.266638133517787</v>
      </c>
      <c r="S523" s="122">
        <v>17.568194117692354</v>
      </c>
      <c r="T523" s="122">
        <v>10.938181712081212</v>
      </c>
      <c r="U523" s="122">
        <v>8.02200803021816</v>
      </c>
      <c r="V523" s="122">
        <v>0.55964393591419415</v>
      </c>
      <c r="W523" s="122">
        <v>0.49272406902618271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365.52539302293656</v>
      </c>
      <c r="D525" s="98">
        <v>0</v>
      </c>
      <c r="E525" s="98">
        <v>267.46060821392024</v>
      </c>
      <c r="F525" s="98">
        <v>285.18867351814896</v>
      </c>
      <c r="G525" s="98">
        <v>231.31704784737266</v>
      </c>
      <c r="H525" s="98">
        <v>247.8933789437649</v>
      </c>
      <c r="I525" s="98">
        <v>166.43429988780744</v>
      </c>
      <c r="J525" s="98">
        <v>220.36802721144736</v>
      </c>
      <c r="K525" s="98">
        <v>191.49207317258529</v>
      </c>
      <c r="L525" s="98">
        <v>227.33280464254889</v>
      </c>
      <c r="M525" s="98">
        <v>222.28148929567868</v>
      </c>
      <c r="N525" s="98">
        <v>175.3570658922873</v>
      </c>
      <c r="O525" s="98">
        <v>165.25101319735015</v>
      </c>
      <c r="P525" s="98">
        <v>184.67499982869381</v>
      </c>
      <c r="Q525" s="98">
        <v>192.63509608238834</v>
      </c>
      <c r="R525" s="98">
        <v>240.59746284571574</v>
      </c>
      <c r="S525" s="98">
        <v>237.47352048742766</v>
      </c>
      <c r="T525" s="98">
        <v>205.12736770722967</v>
      </c>
      <c r="U525" s="98">
        <v>242.86575254827594</v>
      </c>
      <c r="V525" s="98">
        <v>180.79791153180906</v>
      </c>
      <c r="W525" s="98">
        <v>191.59575424083113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330.83230420493368</v>
      </c>
      <c r="D528" s="118">
        <f t="shared" si="261"/>
        <v>298.11798258393441</v>
      </c>
      <c r="E528" s="118">
        <f t="shared" si="261"/>
        <v>315.7519000927258</v>
      </c>
      <c r="F528" s="118">
        <f t="shared" si="261"/>
        <v>301.87262609293066</v>
      </c>
      <c r="G528" s="118">
        <f t="shared" si="261"/>
        <v>260.69448883373195</v>
      </c>
      <c r="H528" s="118">
        <f t="shared" si="261"/>
        <v>243.45358017982051</v>
      </c>
      <c r="I528" s="118">
        <f t="shared" si="261"/>
        <v>284.8781449075596</v>
      </c>
      <c r="J528" s="118">
        <f t="shared" si="261"/>
        <v>267.98211799517895</v>
      </c>
      <c r="K528" s="118">
        <f t="shared" si="261"/>
        <v>266.61819277981925</v>
      </c>
      <c r="L528" s="118">
        <f t="shared" si="261"/>
        <v>269.3079698525155</v>
      </c>
      <c r="M528" s="118">
        <f t="shared" si="261"/>
        <v>229.61334059526351</v>
      </c>
      <c r="N528" s="118">
        <f t="shared" si="261"/>
        <v>238.51996791211263</v>
      </c>
      <c r="O528" s="118">
        <f t="shared" si="261"/>
        <v>221.03197578338691</v>
      </c>
      <c r="P528" s="118">
        <f t="shared" si="261"/>
        <v>206.42865946264973</v>
      </c>
      <c r="Q528" s="118">
        <f t="shared" si="261"/>
        <v>190.20297880825507</v>
      </c>
      <c r="R528" s="118">
        <f t="shared" ref="R528:V528" si="262">R529+R532+R534+R547</f>
        <v>191.50715743982269</v>
      </c>
      <c r="S528" s="118">
        <f t="shared" si="262"/>
        <v>183.57322319051653</v>
      </c>
      <c r="T528" s="118">
        <f t="shared" si="262"/>
        <v>173.81274965164857</v>
      </c>
      <c r="U528" s="118">
        <f t="shared" si="262"/>
        <v>156.30062849827721</v>
      </c>
      <c r="V528" s="118">
        <f t="shared" si="262"/>
        <v>149.1298159148576</v>
      </c>
      <c r="W528" s="118">
        <f t="shared" ref="W528" si="263">W529+W532+W534+W547</f>
        <v>126.03318020640884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280.57470803975144</v>
      </c>
      <c r="D529" s="123">
        <f t="shared" si="264"/>
        <v>252.38388812608829</v>
      </c>
      <c r="E529" s="123">
        <f t="shared" si="264"/>
        <v>268.40308820644219</v>
      </c>
      <c r="F529" s="123">
        <f t="shared" si="264"/>
        <v>255.41858587722754</v>
      </c>
      <c r="G529" s="123">
        <f t="shared" si="264"/>
        <v>218.98074555467386</v>
      </c>
      <c r="H529" s="123">
        <f t="shared" si="264"/>
        <v>201.98067356080739</v>
      </c>
      <c r="I529" s="123">
        <f t="shared" si="264"/>
        <v>244.69141752941991</v>
      </c>
      <c r="J529" s="123">
        <f t="shared" si="264"/>
        <v>229.43086575986717</v>
      </c>
      <c r="K529" s="123">
        <f t="shared" si="264"/>
        <v>231.56332087660277</v>
      </c>
      <c r="L529" s="123">
        <f t="shared" si="264"/>
        <v>231.9185532580845</v>
      </c>
      <c r="M529" s="123">
        <f t="shared" si="264"/>
        <v>196.95405030060951</v>
      </c>
      <c r="N529" s="123">
        <f t="shared" si="264"/>
        <v>204.64902816514217</v>
      </c>
      <c r="O529" s="123">
        <f t="shared" si="264"/>
        <v>189.20530322542299</v>
      </c>
      <c r="P529" s="123">
        <f t="shared" si="264"/>
        <v>175.86749149687657</v>
      </c>
      <c r="Q529" s="123">
        <f t="shared" si="264"/>
        <v>160.37914171712802</v>
      </c>
      <c r="R529" s="123">
        <f t="shared" ref="R529:V529" si="265">SUM(R530:R531)</f>
        <v>159.72767544246017</v>
      </c>
      <c r="S529" s="123">
        <f t="shared" si="265"/>
        <v>152.13066813510943</v>
      </c>
      <c r="T529" s="123">
        <f t="shared" si="265"/>
        <v>142.83500039551276</v>
      </c>
      <c r="U529" s="123">
        <f t="shared" si="265"/>
        <v>126.55002971130655</v>
      </c>
      <c r="V529" s="123">
        <f t="shared" si="265"/>
        <v>119.80710117451034</v>
      </c>
      <c r="W529" s="123">
        <f t="shared" ref="W529" si="266">SUM(W530:W531)</f>
        <v>97.24087111183762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279.16240755400554</v>
      </c>
      <c r="D530" s="99">
        <v>251.1150531709464</v>
      </c>
      <c r="E530" s="99">
        <v>267.05487889486375</v>
      </c>
      <c r="F530" s="99">
        <v>254.13034160047033</v>
      </c>
      <c r="G530" s="99">
        <v>217.87990716555493</v>
      </c>
      <c r="H530" s="99">
        <v>200.95961926382878</v>
      </c>
      <c r="I530" s="99">
        <v>243.4550262446368</v>
      </c>
      <c r="J530" s="99">
        <v>228.27151772319877</v>
      </c>
      <c r="K530" s="99">
        <v>230.39506535004469</v>
      </c>
      <c r="L530" s="99">
        <v>230.72686097917676</v>
      </c>
      <c r="M530" s="99">
        <v>195.93736710506224</v>
      </c>
      <c r="N530" s="99">
        <v>203.58647962594762</v>
      </c>
      <c r="O530" s="99">
        <v>188.2197022170547</v>
      </c>
      <c r="P530" s="99">
        <v>174.94787658191026</v>
      </c>
      <c r="Q530" s="99">
        <v>159.53494137260668</v>
      </c>
      <c r="R530" s="99">
        <v>158.87911210700747</v>
      </c>
      <c r="S530" s="99">
        <v>151.31137432962001</v>
      </c>
      <c r="T530" s="99">
        <v>142.05475918274206</v>
      </c>
      <c r="U530" s="99">
        <v>125.84862965805318</v>
      </c>
      <c r="V530" s="99">
        <v>119.13382094997831</v>
      </c>
      <c r="W530" s="99">
        <v>96.690110758909526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1.4123004857459092</v>
      </c>
      <c r="D531" s="99">
        <v>1.2688349551418929</v>
      </c>
      <c r="E531" s="99">
        <v>1.3482093115784712</v>
      </c>
      <c r="F531" s="99">
        <v>1.2882442767572009</v>
      </c>
      <c r="G531" s="99">
        <v>1.1008383891189273</v>
      </c>
      <c r="H531" s="99">
        <v>1.0210542969786065</v>
      </c>
      <c r="I531" s="99">
        <v>1.2363912847831169</v>
      </c>
      <c r="J531" s="99">
        <v>1.1593480366684004</v>
      </c>
      <c r="K531" s="99">
        <v>1.1682555265580934</v>
      </c>
      <c r="L531" s="99">
        <v>1.1916922789077329</v>
      </c>
      <c r="M531" s="99">
        <v>1.0166831955472859</v>
      </c>
      <c r="N531" s="99">
        <v>1.0625485391945393</v>
      </c>
      <c r="O531" s="99">
        <v>0.9856010083682949</v>
      </c>
      <c r="P531" s="99">
        <v>0.91961491496630077</v>
      </c>
      <c r="Q531" s="99">
        <v>0.84420034452134596</v>
      </c>
      <c r="R531" s="99">
        <v>0.84856333545269824</v>
      </c>
      <c r="S531" s="99">
        <v>0.81929380548942488</v>
      </c>
      <c r="T531" s="99">
        <v>0.78024121277070135</v>
      </c>
      <c r="U531" s="99">
        <v>0.70140005325336285</v>
      </c>
      <c r="V531" s="99">
        <v>0.67328022453201697</v>
      </c>
      <c r="W531" s="99">
        <v>0.55076035292809633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1.6511653805443118E-3</v>
      </c>
      <c r="D532" s="123">
        <f t="shared" si="267"/>
        <v>2.8936542004119525E-3</v>
      </c>
      <c r="E532" s="123">
        <f t="shared" si="267"/>
        <v>2.5392572774530723E-3</v>
      </c>
      <c r="F532" s="123">
        <f t="shared" si="267"/>
        <v>4.9114813578905025E-3</v>
      </c>
      <c r="G532" s="123">
        <f t="shared" si="267"/>
        <v>7.2139010141000189E-3</v>
      </c>
      <c r="H532" s="123">
        <f t="shared" si="267"/>
        <v>4.1977248456118894E-3</v>
      </c>
      <c r="I532" s="123">
        <f t="shared" si="267"/>
        <v>9.4797340004408349E-3</v>
      </c>
      <c r="J532" s="123">
        <f t="shared" si="267"/>
        <v>6.1382215321480367E-3</v>
      </c>
      <c r="K532" s="123">
        <f t="shared" si="267"/>
        <v>6.7637452364295927E-3</v>
      </c>
      <c r="L532" s="123">
        <f t="shared" si="267"/>
        <v>1.3150974894840387E-2</v>
      </c>
      <c r="M532" s="123">
        <f t="shared" si="267"/>
        <v>2.445092974665056E-3</v>
      </c>
      <c r="N532" s="123">
        <f t="shared" si="267"/>
        <v>7.9501242430396919E-3</v>
      </c>
      <c r="O532" s="123">
        <f t="shared" si="267"/>
        <v>1.1253274707526725E-2</v>
      </c>
      <c r="P532" s="123">
        <f t="shared" si="267"/>
        <v>1.5368680886557236E-2</v>
      </c>
      <c r="Q532" s="123">
        <f t="shared" si="267"/>
        <v>7.9706799656354445E-3</v>
      </c>
      <c r="R532" s="123">
        <f t="shared" si="267"/>
        <v>8.0035173587822417E-3</v>
      </c>
      <c r="S532" s="123">
        <f t="shared" si="267"/>
        <v>7.5868379001351191E-3</v>
      </c>
      <c r="T532" s="123">
        <f t="shared" si="267"/>
        <v>1.0682867359985819E-2</v>
      </c>
      <c r="U532" s="123">
        <f t="shared" si="267"/>
        <v>6.7858320527255473E-3</v>
      </c>
      <c r="V532" s="123">
        <f t="shared" si="267"/>
        <v>1.2189681495688064E-2</v>
      </c>
      <c r="W532" s="123">
        <f t="shared" si="267"/>
        <v>1.332925869833956E-2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1.6511653805443118E-3</v>
      </c>
      <c r="D533" s="99">
        <f>RES_hhdet_in_fecs!D86</f>
        <v>2.8936542004119525E-3</v>
      </c>
      <c r="E533" s="99">
        <f>RES_hhdet_in_fecs!E86</f>
        <v>2.5392572774530723E-3</v>
      </c>
      <c r="F533" s="99">
        <f>RES_hhdet_in_fecs!F86</f>
        <v>4.9114813578905025E-3</v>
      </c>
      <c r="G533" s="99">
        <f>RES_hhdet_in_fecs!G86</f>
        <v>7.2139010141000189E-3</v>
      </c>
      <c r="H533" s="99">
        <f>RES_hhdet_in_fecs!H86</f>
        <v>4.1977248456118894E-3</v>
      </c>
      <c r="I533" s="99">
        <f>RES_hhdet_in_fecs!I86</f>
        <v>9.4797340004408349E-3</v>
      </c>
      <c r="J533" s="99">
        <f>RES_hhdet_in_fecs!J86</f>
        <v>6.1382215321480367E-3</v>
      </c>
      <c r="K533" s="99">
        <f>RES_hhdet_in_fecs!K86</f>
        <v>6.7637452364295927E-3</v>
      </c>
      <c r="L533" s="99">
        <f>RES_hhdet_in_fecs!L86</f>
        <v>1.3150974894840387E-2</v>
      </c>
      <c r="M533" s="99">
        <f>RES_hhdet_in_fecs!M86</f>
        <v>2.445092974665056E-3</v>
      </c>
      <c r="N533" s="99">
        <f>RES_hhdet_in_fecs!N86</f>
        <v>7.9501242430396919E-3</v>
      </c>
      <c r="O533" s="99">
        <f>RES_hhdet_in_fecs!O86</f>
        <v>1.1253274707526725E-2</v>
      </c>
      <c r="P533" s="99">
        <f>RES_hhdet_in_fecs!P86</f>
        <v>1.5368680886557236E-2</v>
      </c>
      <c r="Q533" s="99">
        <f>RES_hhdet_in_fecs!Q86</f>
        <v>7.9706799656354445E-3</v>
      </c>
      <c r="R533" s="99">
        <f>RES_hhdet_in_fecs!R86</f>
        <v>8.0035173587822417E-3</v>
      </c>
      <c r="S533" s="99">
        <f>RES_hhdet_in_fecs!S86</f>
        <v>7.5868379001351191E-3</v>
      </c>
      <c r="T533" s="99">
        <f>RES_hhdet_in_fecs!T86</f>
        <v>1.0682867359985819E-2</v>
      </c>
      <c r="U533" s="99">
        <f>RES_hhdet_in_fecs!U86</f>
        <v>6.7858320527255473E-3</v>
      </c>
      <c r="V533" s="99">
        <f>RES_hhdet_in_fecs!V86</f>
        <v>1.2189681495688064E-2</v>
      </c>
      <c r="W533" s="99">
        <f>RES_hhdet_in_fecs!W86</f>
        <v>1.332925869833956E-2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31.319897865939168</v>
      </c>
      <c r="D534" s="123">
        <v>29.719499005586069</v>
      </c>
      <c r="E534" s="123">
        <v>30.379763585651911</v>
      </c>
      <c r="F534" s="123">
        <v>29.730807912205631</v>
      </c>
      <c r="G534" s="123">
        <v>27.187514077433253</v>
      </c>
      <c r="H534" s="123">
        <v>26.384094176551656</v>
      </c>
      <c r="I534" s="123">
        <v>25.672230768311504</v>
      </c>
      <c r="J534" s="123">
        <v>24.099270691629307</v>
      </c>
      <c r="K534" s="123">
        <v>22.865470298510381</v>
      </c>
      <c r="L534" s="123">
        <v>23.086161741825126</v>
      </c>
      <c r="M534" s="123">
        <v>20.296903364768312</v>
      </c>
      <c r="N534" s="123">
        <v>21.233990407441095</v>
      </c>
      <c r="O534" s="123">
        <v>20.091029000262555</v>
      </c>
      <c r="P534" s="123">
        <v>19.12901950796315</v>
      </c>
      <c r="Q534" s="123">
        <v>18.227145020137566</v>
      </c>
      <c r="R534" s="123">
        <v>18.818464546049135</v>
      </c>
      <c r="S534" s="123">
        <v>18.682568544593146</v>
      </c>
      <c r="T534" s="123">
        <v>18.239042180286784</v>
      </c>
      <c r="U534" s="123">
        <v>17.735539211011428</v>
      </c>
      <c r="V534" s="123">
        <v>17.795652101744349</v>
      </c>
      <c r="W534" s="123">
        <v>17.209543947051564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31.624677891520768</v>
      </c>
      <c r="D535" s="99">
        <v>29.81659139158052</v>
      </c>
      <c r="E535" s="99">
        <v>30.614822084236735</v>
      </c>
      <c r="F535" s="99">
        <v>29.979105995609828</v>
      </c>
      <c r="G535" s="99">
        <v>27.174853261179983</v>
      </c>
      <c r="H535" s="99">
        <v>26.244058223615738</v>
      </c>
      <c r="I535" s="99">
        <v>25.628430825574686</v>
      </c>
      <c r="J535" s="99">
        <v>24.032233555028562</v>
      </c>
      <c r="K535" s="99">
        <v>22.758755452488245</v>
      </c>
      <c r="L535" s="99">
        <v>22.836427936239836</v>
      </c>
      <c r="M535" s="99">
        <v>19.807911172196576</v>
      </c>
      <c r="N535" s="99">
        <v>21.04073422003459</v>
      </c>
      <c r="O535" s="99">
        <v>19.914896523323506</v>
      </c>
      <c r="P535" s="99">
        <v>19.052639979467905</v>
      </c>
      <c r="Q535" s="99">
        <v>18.033309222613536</v>
      </c>
      <c r="R535" s="99">
        <v>18.64154713714326</v>
      </c>
      <c r="S535" s="99">
        <v>18.544721210247225</v>
      </c>
      <c r="T535" s="99">
        <v>18.219995983101295</v>
      </c>
      <c r="U535" s="99">
        <v>17.242376887505301</v>
      </c>
      <c r="V535" s="99">
        <v>17.68493855787489</v>
      </c>
      <c r="W535" s="99">
        <v>16.941018215297774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29.567671007002236</v>
      </c>
      <c r="D543" s="102">
        <v>28.899664750267032</v>
      </c>
      <c r="E543" s="102">
        <v>28.362202655370645</v>
      </c>
      <c r="F543" s="102">
        <v>27.847622135886926</v>
      </c>
      <c r="G543" s="102">
        <v>27.280831602070965</v>
      </c>
      <c r="H543" s="102">
        <v>27.515835122252966</v>
      </c>
      <c r="I543" s="102">
        <v>26.34246402606934</v>
      </c>
      <c r="J543" s="102">
        <v>25.498793149577828</v>
      </c>
      <c r="K543" s="102">
        <v>24.138226420177592</v>
      </c>
      <c r="L543" s="102">
        <v>25.209415068237224</v>
      </c>
      <c r="M543" s="102">
        <v>22.808194498859152</v>
      </c>
      <c r="N543" s="102">
        <v>23.170895117178169</v>
      </c>
      <c r="O543" s="102">
        <v>21.882356295784934</v>
      </c>
      <c r="P543" s="102">
        <v>19.687491172775296</v>
      </c>
      <c r="Q543" s="102">
        <v>19.251962060750714</v>
      </c>
      <c r="R543" s="102">
        <v>20.589276759264482</v>
      </c>
      <c r="S543" s="102">
        <v>20.177877013746251</v>
      </c>
      <c r="T543" s="102">
        <v>18.86810428168334</v>
      </c>
      <c r="U543" s="102">
        <v>19.861383609784649</v>
      </c>
      <c r="V543" s="102">
        <v>18.40196542453889</v>
      </c>
      <c r="W543" s="102">
        <v>19.42711894845166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18.936047133862495</v>
      </c>
      <c r="D547" s="123">
        <v>16.011701798059622</v>
      </c>
      <c r="E547" s="123">
        <v>16.96650904335424</v>
      </c>
      <c r="F547" s="123">
        <v>16.718320822139635</v>
      </c>
      <c r="G547" s="123">
        <v>14.519015300610731</v>
      </c>
      <c r="H547" s="123">
        <v>15.084614717615827</v>
      </c>
      <c r="I547" s="123">
        <v>14.505016875827719</v>
      </c>
      <c r="J547" s="123">
        <v>14.445843322150347</v>
      </c>
      <c r="K547" s="123">
        <v>12.18263785946967</v>
      </c>
      <c r="L547" s="123">
        <v>14.290103877711021</v>
      </c>
      <c r="M547" s="123">
        <v>12.359941836911029</v>
      </c>
      <c r="N547" s="123">
        <v>12.628999215286317</v>
      </c>
      <c r="O547" s="123">
        <v>11.724390282993843</v>
      </c>
      <c r="P547" s="123">
        <v>11.416779776923443</v>
      </c>
      <c r="Q547" s="123">
        <v>11.588721391023849</v>
      </c>
      <c r="R547" s="123">
        <v>12.953013933954585</v>
      </c>
      <c r="S547" s="123">
        <v>12.752399672913809</v>
      </c>
      <c r="T547" s="123">
        <v>12.728024208489057</v>
      </c>
      <c r="U547" s="123">
        <v>12.008273743906512</v>
      </c>
      <c r="V547" s="123">
        <v>11.514872957107222</v>
      </c>
      <c r="W547" s="123">
        <v>11.569435888821319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21.334115643560843</v>
      </c>
      <c r="D548" s="99">
        <v>17.691541724050918</v>
      </c>
      <c r="E548" s="99">
        <v>19.509137400292527</v>
      </c>
      <c r="F548" s="99">
        <v>19.436808521654264</v>
      </c>
      <c r="G548" s="99">
        <v>15.802009305205829</v>
      </c>
      <c r="H548" s="99">
        <v>16.060577451301764</v>
      </c>
      <c r="I548" s="99">
        <v>16.258372052139272</v>
      </c>
      <c r="J548" s="99">
        <v>15.868812759595109</v>
      </c>
      <c r="K548" s="99">
        <v>13.323685867264357</v>
      </c>
      <c r="L548" s="99">
        <v>15.537525808611957</v>
      </c>
      <c r="M548" s="99">
        <v>13.3508139906923</v>
      </c>
      <c r="N548" s="99">
        <v>13.919735583818436</v>
      </c>
      <c r="O548" s="99">
        <v>13.258900807123389</v>
      </c>
      <c r="P548" s="99">
        <v>13.177738419375208</v>
      </c>
      <c r="Q548" s="99">
        <v>13.160226230141852</v>
      </c>
      <c r="R548" s="99">
        <v>14.254185075393146</v>
      </c>
      <c r="S548" s="99">
        <v>14.584098093491148</v>
      </c>
      <c r="T548" s="99">
        <v>14.438742218810312</v>
      </c>
      <c r="U548" s="99">
        <v>13.94802289999882</v>
      </c>
      <c r="V548" s="99">
        <v>14.333141014791064</v>
      </c>
      <c r="W548" s="99">
        <v>13.958379454425511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25.949595558986992</v>
      </c>
      <c r="D549" s="99">
        <v>0</v>
      </c>
      <c r="E549" s="99">
        <v>18.966047121799797</v>
      </c>
      <c r="F549" s="99">
        <v>20.208334146843754</v>
      </c>
      <c r="G549" s="99">
        <v>16.381924004985368</v>
      </c>
      <c r="H549" s="99">
        <v>17.525728026043947</v>
      </c>
      <c r="I549" s="99">
        <v>11.749885466422608</v>
      </c>
      <c r="J549" s="99">
        <v>15.531122551721314</v>
      </c>
      <c r="K549" s="99">
        <v>13.438929098988273</v>
      </c>
      <c r="L549" s="99">
        <v>15.853873617394342</v>
      </c>
      <c r="M549" s="99">
        <v>15.377695855630186</v>
      </c>
      <c r="N549" s="99">
        <v>12.047674822746519</v>
      </c>
      <c r="O549" s="99">
        <v>11.310496821442927</v>
      </c>
      <c r="P549" s="99">
        <v>12.616135154073456</v>
      </c>
      <c r="Q549" s="99">
        <v>13.132693095941327</v>
      </c>
      <c r="R549" s="99">
        <v>16.34567710164746</v>
      </c>
      <c r="S549" s="99">
        <v>16.117237531300979</v>
      </c>
      <c r="T549" s="99">
        <v>13.871178102001085</v>
      </c>
      <c r="U549" s="99">
        <v>16.378521932338934</v>
      </c>
      <c r="V549" s="99">
        <v>12.193507145716161</v>
      </c>
      <c r="W549" s="99">
        <v>12.81803270574018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16.695724220563484</v>
      </c>
      <c r="D550" s="110">
        <v>15.147224853095034</v>
      </c>
      <c r="E550" s="110">
        <v>14.196182440739241</v>
      </c>
      <c r="F550" s="110">
        <v>14.06882720134606</v>
      </c>
      <c r="G550" s="110">
        <v>13.118905857089491</v>
      </c>
      <c r="H550" s="110">
        <v>13.844879290396893</v>
      </c>
      <c r="I550" s="110">
        <v>12.125161151847923</v>
      </c>
      <c r="J550" s="110">
        <v>11.339948140644495</v>
      </c>
      <c r="K550" s="110">
        <v>10.375258227258648</v>
      </c>
      <c r="L550" s="110">
        <v>11.229157838080258</v>
      </c>
      <c r="M550" s="110">
        <v>10.427542361475533</v>
      </c>
      <c r="N550" s="110">
        <v>10.604120597923831</v>
      </c>
      <c r="O550" s="110">
        <v>10.119904092468227</v>
      </c>
      <c r="P550" s="110">
        <v>9.3691199345997251</v>
      </c>
      <c r="Q550" s="110">
        <v>9.6615815953267976</v>
      </c>
      <c r="R550" s="110">
        <v>10.579492963813529</v>
      </c>
      <c r="S550" s="110">
        <v>10.262462567383594</v>
      </c>
      <c r="T550" s="110">
        <v>9.6315064776113566</v>
      </c>
      <c r="U550" s="110">
        <v>10.094595987256463</v>
      </c>
      <c r="V550" s="110">
        <v>9.2686758140611918</v>
      </c>
      <c r="W550" s="110">
        <v>9.9156763662490199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185.05232784784613</v>
      </c>
      <c r="D552" s="118">
        <f t="shared" si="268"/>
        <v>170.31433649267507</v>
      </c>
      <c r="E552" s="118">
        <f t="shared" si="268"/>
        <v>183.2078064748186</v>
      </c>
      <c r="F552" s="118">
        <f t="shared" si="268"/>
        <v>178.7299177075563</v>
      </c>
      <c r="G552" s="118">
        <f t="shared" si="268"/>
        <v>157.40769371998812</v>
      </c>
      <c r="H552" s="118">
        <f t="shared" si="268"/>
        <v>149.86619512306478</v>
      </c>
      <c r="I552" s="118">
        <f t="shared" si="268"/>
        <v>177.96765300608016</v>
      </c>
      <c r="J552" s="118">
        <f t="shared" si="268"/>
        <v>170.33304615843144</v>
      </c>
      <c r="K552" s="118">
        <f t="shared" si="268"/>
        <v>172.661780462959</v>
      </c>
      <c r="L552" s="118">
        <f t="shared" si="268"/>
        <v>177.17513814076534</v>
      </c>
      <c r="M552" s="118">
        <f t="shared" si="268"/>
        <v>153.5646317660887</v>
      </c>
      <c r="N552" s="118">
        <f t="shared" si="268"/>
        <v>161.87359174415138</v>
      </c>
      <c r="O552" s="118">
        <f t="shared" si="268"/>
        <v>151.90627884933986</v>
      </c>
      <c r="P552" s="118">
        <f t="shared" si="268"/>
        <v>143.24460520988242</v>
      </c>
      <c r="Q552" s="118">
        <f t="shared" si="268"/>
        <v>133.52038347612881</v>
      </c>
      <c r="R552" s="118">
        <f t="shared" ref="R552:V552" si="269">R553+R556+R558+R571</f>
        <v>136.72810436651963</v>
      </c>
      <c r="S552" s="118">
        <f t="shared" si="269"/>
        <v>133.55731571778674</v>
      </c>
      <c r="T552" s="118">
        <f t="shared" si="269"/>
        <v>128.579075131515</v>
      </c>
      <c r="U552" s="118">
        <f t="shared" si="269"/>
        <v>117.94878556892425</v>
      </c>
      <c r="V552" s="118">
        <f t="shared" si="269"/>
        <v>114.26995740343111</v>
      </c>
      <c r="W552" s="118">
        <f t="shared" ref="W552" si="270">W553+W556+W558+W571</f>
        <v>97.984266872351299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154.11359021138037</v>
      </c>
      <c r="D553" s="123">
        <f t="shared" si="271"/>
        <v>141.50424716209346</v>
      </c>
      <c r="E553" s="123">
        <f t="shared" si="271"/>
        <v>153.57283235609015</v>
      </c>
      <c r="F553" s="123">
        <f t="shared" si="271"/>
        <v>149.10873597271404</v>
      </c>
      <c r="G553" s="123">
        <f t="shared" si="271"/>
        <v>130.39471925334405</v>
      </c>
      <c r="H553" s="123">
        <f t="shared" si="271"/>
        <v>122.64941254011512</v>
      </c>
      <c r="I553" s="123">
        <f t="shared" si="271"/>
        <v>151.47583408015058</v>
      </c>
      <c r="J553" s="123">
        <f t="shared" si="271"/>
        <v>144.74409777807298</v>
      </c>
      <c r="K553" s="123">
        <f t="shared" si="271"/>
        <v>148.82223853589602</v>
      </c>
      <c r="L553" s="123">
        <f t="shared" si="271"/>
        <v>151.77861992483156</v>
      </c>
      <c r="M553" s="123">
        <f t="shared" si="271"/>
        <v>131.02532922564606</v>
      </c>
      <c r="N553" s="123">
        <f t="shared" si="271"/>
        <v>138.0736910351466</v>
      </c>
      <c r="O553" s="123">
        <f t="shared" si="271"/>
        <v>129.12784590364774</v>
      </c>
      <c r="P553" s="123">
        <f t="shared" si="271"/>
        <v>121.225274536431</v>
      </c>
      <c r="Q553" s="123">
        <f t="shared" si="271"/>
        <v>111.85262779654869</v>
      </c>
      <c r="R553" s="123">
        <f t="shared" ref="R553:V553" si="272">SUM(R554:R555)</f>
        <v>113.3120960712336</v>
      </c>
      <c r="S553" s="123">
        <f t="shared" si="272"/>
        <v>109.96621161747966</v>
      </c>
      <c r="T553" s="123">
        <f t="shared" si="272"/>
        <v>105.1747242123004</v>
      </c>
      <c r="U553" s="123">
        <f t="shared" si="272"/>
        <v>94.756848644314871</v>
      </c>
      <c r="V553" s="123">
        <f t="shared" si="272"/>
        <v>90.956615975966528</v>
      </c>
      <c r="W553" s="123">
        <f t="shared" ref="W553" si="273">SUM(W554:W555)</f>
        <v>74.639189730445551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152.70128972563447</v>
      </c>
      <c r="D554" s="99">
        <v>140.23541220695157</v>
      </c>
      <c r="E554" s="99">
        <v>152.22462304451167</v>
      </c>
      <c r="F554" s="99">
        <v>147.82049169595683</v>
      </c>
      <c r="G554" s="99">
        <v>129.29388086422512</v>
      </c>
      <c r="H554" s="99">
        <v>121.62835824313652</v>
      </c>
      <c r="I554" s="99">
        <v>150.23944279536747</v>
      </c>
      <c r="J554" s="99">
        <v>143.58474974140458</v>
      </c>
      <c r="K554" s="99">
        <v>147.65398300933794</v>
      </c>
      <c r="L554" s="99">
        <v>150.58692764592382</v>
      </c>
      <c r="M554" s="99">
        <v>130.00864603009879</v>
      </c>
      <c r="N554" s="99">
        <v>137.01114249595204</v>
      </c>
      <c r="O554" s="99">
        <v>128.14224489527945</v>
      </c>
      <c r="P554" s="99">
        <v>120.3056596214647</v>
      </c>
      <c r="Q554" s="99">
        <v>111.00842745202735</v>
      </c>
      <c r="R554" s="99">
        <v>112.4635327357809</v>
      </c>
      <c r="S554" s="99">
        <v>109.14691781199024</v>
      </c>
      <c r="T554" s="99">
        <v>104.3944829995297</v>
      </c>
      <c r="U554" s="99">
        <v>94.055448591061506</v>
      </c>
      <c r="V554" s="99">
        <v>90.283335751434507</v>
      </c>
      <c r="W554" s="99">
        <v>74.088429377517457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1.4123004857459092</v>
      </c>
      <c r="D555" s="99">
        <v>1.2688349551418929</v>
      </c>
      <c r="E555" s="99">
        <v>1.3482093115784712</v>
      </c>
      <c r="F555" s="99">
        <v>1.2882442767572009</v>
      </c>
      <c r="G555" s="99">
        <v>1.1008383891189273</v>
      </c>
      <c r="H555" s="99">
        <v>1.0210542969786065</v>
      </c>
      <c r="I555" s="99">
        <v>1.2363912847831169</v>
      </c>
      <c r="J555" s="99">
        <v>1.1593480366684004</v>
      </c>
      <c r="K555" s="99">
        <v>1.1682555265580934</v>
      </c>
      <c r="L555" s="99">
        <v>1.1916922789077329</v>
      </c>
      <c r="M555" s="99">
        <v>1.0166831955472859</v>
      </c>
      <c r="N555" s="99">
        <v>1.0625485391945393</v>
      </c>
      <c r="O555" s="99">
        <v>0.9856010083682949</v>
      </c>
      <c r="P555" s="99">
        <v>0.91961491496630077</v>
      </c>
      <c r="Q555" s="99">
        <v>0.84420034452134596</v>
      </c>
      <c r="R555" s="99">
        <v>0.84856333545269824</v>
      </c>
      <c r="S555" s="99">
        <v>0.81929380548942488</v>
      </c>
      <c r="T555" s="99">
        <v>0.78024121277070135</v>
      </c>
      <c r="U555" s="99">
        <v>0.70140005325336285</v>
      </c>
      <c r="V555" s="99">
        <v>0.67328022453201697</v>
      </c>
      <c r="W555" s="99">
        <v>0.55076035292809633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4.5170715355409849E-3</v>
      </c>
      <c r="D556" s="123">
        <f t="shared" si="274"/>
        <v>8.210606750033456E-3</v>
      </c>
      <c r="E556" s="123">
        <f t="shared" si="274"/>
        <v>7.466160055281711E-3</v>
      </c>
      <c r="F556" s="123">
        <f t="shared" si="274"/>
        <v>1.4946833901938844E-2</v>
      </c>
      <c r="G556" s="123">
        <f t="shared" si="274"/>
        <v>2.270339086160425E-2</v>
      </c>
      <c r="H556" s="123">
        <f t="shared" si="274"/>
        <v>1.3650866403508547E-2</v>
      </c>
      <c r="I556" s="123">
        <f t="shared" si="274"/>
        <v>3.1831408103121767E-2</v>
      </c>
      <c r="J556" s="123">
        <f t="shared" si="274"/>
        <v>2.1272908856876872E-2</v>
      </c>
      <c r="K556" s="123">
        <f t="shared" si="274"/>
        <v>2.4187985638625301E-2</v>
      </c>
      <c r="L556" s="123">
        <f t="shared" si="274"/>
        <v>4.8519810943632363E-2</v>
      </c>
      <c r="M556" s="123">
        <f t="shared" si="274"/>
        <v>9.351990108210544E-3</v>
      </c>
      <c r="N556" s="123">
        <f t="shared" si="274"/>
        <v>3.1708765048998264E-2</v>
      </c>
      <c r="O556" s="123">
        <f t="shared" si="274"/>
        <v>4.7082613792950284E-2</v>
      </c>
      <c r="P556" s="123">
        <f t="shared" si="274"/>
        <v>6.7558504344343767E-2</v>
      </c>
      <c r="Q556" s="123">
        <f t="shared" si="274"/>
        <v>3.6489806137388982E-2</v>
      </c>
      <c r="R556" s="123">
        <f t="shared" si="274"/>
        <v>3.7554716238431284E-2</v>
      </c>
      <c r="S556" s="123">
        <f t="shared" si="274"/>
        <v>3.6289602951488836E-2</v>
      </c>
      <c r="T556" s="123">
        <f t="shared" si="274"/>
        <v>5.1910489338514741E-2</v>
      </c>
      <c r="U556" s="123">
        <f t="shared" si="274"/>
        <v>3.3443383971397615E-2</v>
      </c>
      <c r="V556" s="123">
        <f t="shared" si="274"/>
        <v>6.0935667851087158E-2</v>
      </c>
      <c r="W556" s="123">
        <f t="shared" si="274"/>
        <v>6.7552899290354032E-2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4.5170715355409849E-3</v>
      </c>
      <c r="D557" s="99">
        <f>RES_hhdet_in_tess!D86</f>
        <v>8.210606750033456E-3</v>
      </c>
      <c r="E557" s="99">
        <f>RES_hhdet_in_tess!E86</f>
        <v>7.466160055281711E-3</v>
      </c>
      <c r="F557" s="99">
        <f>RES_hhdet_in_tess!F86</f>
        <v>1.4946833901938844E-2</v>
      </c>
      <c r="G557" s="99">
        <f>RES_hhdet_in_tess!G86</f>
        <v>2.270339086160425E-2</v>
      </c>
      <c r="H557" s="99">
        <f>RES_hhdet_in_tess!H86</f>
        <v>1.3650866403508547E-2</v>
      </c>
      <c r="I557" s="99">
        <f>RES_hhdet_in_tess!I86</f>
        <v>3.1831408103121767E-2</v>
      </c>
      <c r="J557" s="99">
        <f>RES_hhdet_in_tess!J86</f>
        <v>2.1272908856876872E-2</v>
      </c>
      <c r="K557" s="99">
        <f>RES_hhdet_in_tess!K86</f>
        <v>2.4187985638625301E-2</v>
      </c>
      <c r="L557" s="99">
        <f>RES_hhdet_in_tess!L86</f>
        <v>4.8519810943632363E-2</v>
      </c>
      <c r="M557" s="99">
        <f>RES_hhdet_in_tess!M86</f>
        <v>9.351990108210544E-3</v>
      </c>
      <c r="N557" s="99">
        <f>RES_hhdet_in_tess!N86</f>
        <v>3.1708765048998264E-2</v>
      </c>
      <c r="O557" s="99">
        <f>RES_hhdet_in_tess!O86</f>
        <v>4.7082613792950284E-2</v>
      </c>
      <c r="P557" s="99">
        <f>RES_hhdet_in_tess!P86</f>
        <v>6.7558504344343767E-2</v>
      </c>
      <c r="Q557" s="99">
        <f>RES_hhdet_in_tess!Q86</f>
        <v>3.6489806137388982E-2</v>
      </c>
      <c r="R557" s="99">
        <f>RES_hhdet_in_tess!R86</f>
        <v>3.7554716238431284E-2</v>
      </c>
      <c r="S557" s="99">
        <f>RES_hhdet_in_tess!S86</f>
        <v>3.6289602951488836E-2</v>
      </c>
      <c r="T557" s="99">
        <f>RES_hhdet_in_tess!T86</f>
        <v>5.1910489338514741E-2</v>
      </c>
      <c r="U557" s="99">
        <f>RES_hhdet_in_tess!U86</f>
        <v>3.3443383971397615E-2</v>
      </c>
      <c r="V557" s="99">
        <f>RES_hhdet_in_tess!V86</f>
        <v>6.0935667851087158E-2</v>
      </c>
      <c r="W557" s="99">
        <f>RES_hhdet_in_tess!W86</f>
        <v>6.7552899290354032E-2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18.524182304625459</v>
      </c>
      <c r="D558" s="123">
        <v>17.925012286903371</v>
      </c>
      <c r="E558" s="123">
        <v>18.736106256148229</v>
      </c>
      <c r="F558" s="123">
        <v>18.753839694401286</v>
      </c>
      <c r="G558" s="123">
        <v>17.526492341880928</v>
      </c>
      <c r="H558" s="123">
        <v>17.375526503603442</v>
      </c>
      <c r="I558" s="123">
        <v>17.302702286753465</v>
      </c>
      <c r="J558" s="123">
        <v>16.611241195886556</v>
      </c>
      <c r="K558" s="123">
        <v>16.060348353472222</v>
      </c>
      <c r="L558" s="123">
        <v>16.497663237964449</v>
      </c>
      <c r="M558" s="123">
        <v>14.671390219388357</v>
      </c>
      <c r="N558" s="123">
        <v>15.736742454412267</v>
      </c>
      <c r="O558" s="123">
        <v>15.106080963904663</v>
      </c>
      <c r="P558" s="123">
        <v>14.542335557932127</v>
      </c>
      <c r="Q558" s="123">
        <v>14.02688087698658</v>
      </c>
      <c r="R558" s="123">
        <v>14.841478969801619</v>
      </c>
      <c r="S558" s="123">
        <v>15.064297623789045</v>
      </c>
      <c r="T558" s="123">
        <v>15.092004608212216</v>
      </c>
      <c r="U558" s="123">
        <v>14.744805674954106</v>
      </c>
      <c r="V558" s="123">
        <v>15.091562600141483</v>
      </c>
      <c r="W558" s="123">
        <v>14.824230037928675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18.476841691723113</v>
      </c>
      <c r="D559" s="99">
        <v>17.865993098292464</v>
      </c>
      <c r="E559" s="99">
        <v>18.806099400574453</v>
      </c>
      <c r="F559" s="99">
        <v>18.871634900983651</v>
      </c>
      <c r="G559" s="99">
        <v>17.52283737721832</v>
      </c>
      <c r="H559" s="99">
        <v>17.327357394594408</v>
      </c>
      <c r="I559" s="99">
        <v>17.31799642871551</v>
      </c>
      <c r="J559" s="99">
        <v>16.612353398702187</v>
      </c>
      <c r="K559" s="99">
        <v>16.084351820890355</v>
      </c>
      <c r="L559" s="99">
        <v>16.490529170325509</v>
      </c>
      <c r="M559" s="99">
        <v>14.584205581168854</v>
      </c>
      <c r="N559" s="99">
        <v>15.751769285317907</v>
      </c>
      <c r="O559" s="99">
        <v>15.112238059595253</v>
      </c>
      <c r="P559" s="99">
        <v>14.628290573708201</v>
      </c>
      <c r="Q559" s="99">
        <v>14.037641390876132</v>
      </c>
      <c r="R559" s="99">
        <v>14.803720203072833</v>
      </c>
      <c r="S559" s="99">
        <v>15.053072760316454</v>
      </c>
      <c r="T559" s="99">
        <v>15.111574192031568</v>
      </c>
      <c r="U559" s="99">
        <v>14.581507730729133</v>
      </c>
      <c r="V559" s="99">
        <v>15.197158751675627</v>
      </c>
      <c r="W559" s="99">
        <v>14.743881610103363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18.796350709650437</v>
      </c>
      <c r="D567" s="102">
        <v>18.423361895359022</v>
      </c>
      <c r="E567" s="102">
        <v>18.135339066567461</v>
      </c>
      <c r="F567" s="102">
        <v>17.860436674478152</v>
      </c>
      <c r="G567" s="102">
        <v>17.553431541386711</v>
      </c>
      <c r="H567" s="102">
        <v>17.764819051985082</v>
      </c>
      <c r="I567" s="102">
        <v>17.068669044896829</v>
      </c>
      <c r="J567" s="102">
        <v>16.588021934187708</v>
      </c>
      <c r="K567" s="102">
        <v>15.774066160914575</v>
      </c>
      <c r="L567" s="102">
        <v>16.558317552704601</v>
      </c>
      <c r="M567" s="102">
        <v>15.11913971787842</v>
      </c>
      <c r="N567" s="102">
        <v>15.586136463762529</v>
      </c>
      <c r="O567" s="102">
        <v>15.043461203123606</v>
      </c>
      <c r="P567" s="102">
        <v>13.91384986673798</v>
      </c>
      <c r="Q567" s="102">
        <v>13.96998964151496</v>
      </c>
      <c r="R567" s="102">
        <v>15.219416255299953</v>
      </c>
      <c r="S567" s="102">
        <v>15.186060104690808</v>
      </c>
      <c r="T567" s="102">
        <v>14.4456559748884</v>
      </c>
      <c r="U567" s="102">
        <v>15.448724047294103</v>
      </c>
      <c r="V567" s="102">
        <v>14.513274241975733</v>
      </c>
      <c r="W567" s="102">
        <v>15.487774137719406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12.410038260304759</v>
      </c>
      <c r="D571" s="123">
        <v>10.876866436928195</v>
      </c>
      <c r="E571" s="123">
        <v>10.891401702524947</v>
      </c>
      <c r="F571" s="123">
        <v>10.852395206539015</v>
      </c>
      <c r="G571" s="123">
        <v>9.46377873390154</v>
      </c>
      <c r="H571" s="123">
        <v>9.8276052129426983</v>
      </c>
      <c r="I571" s="123">
        <v>9.1572852310730006</v>
      </c>
      <c r="J571" s="123">
        <v>8.9564342756150346</v>
      </c>
      <c r="K571" s="123">
        <v>7.7550055879521347</v>
      </c>
      <c r="L571" s="123">
        <v>8.8503351670257011</v>
      </c>
      <c r="M571" s="123">
        <v>7.8585603309460677</v>
      </c>
      <c r="N571" s="123">
        <v>8.0314494895435153</v>
      </c>
      <c r="O571" s="123">
        <v>7.6252693679944912</v>
      </c>
      <c r="P571" s="123">
        <v>7.4094366111749421</v>
      </c>
      <c r="Q571" s="123">
        <v>7.6043849964561492</v>
      </c>
      <c r="R571" s="123">
        <v>8.5369746092460019</v>
      </c>
      <c r="S571" s="123">
        <v>8.4905168735665537</v>
      </c>
      <c r="T571" s="123">
        <v>8.2604358216638722</v>
      </c>
      <c r="U571" s="123">
        <v>8.4136878656838672</v>
      </c>
      <c r="V571" s="123">
        <v>8.160843159472007</v>
      </c>
      <c r="W571" s="123">
        <v>8.4532942046867294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12.25917454185492</v>
      </c>
      <c r="D572" s="99">
        <v>10.17288580241777</v>
      </c>
      <c r="E572" s="99">
        <v>11.225460130031092</v>
      </c>
      <c r="F572" s="99">
        <v>11.191231662222581</v>
      </c>
      <c r="G572" s="99">
        <v>9.1043326246357239</v>
      </c>
      <c r="H572" s="99">
        <v>9.2592596411904573</v>
      </c>
      <c r="I572" s="99">
        <v>9.3792283821276445</v>
      </c>
      <c r="J572" s="99">
        <v>9.1601343073036201</v>
      </c>
      <c r="K572" s="99">
        <v>7.6955347366844276</v>
      </c>
      <c r="L572" s="99">
        <v>8.9792948891069653</v>
      </c>
      <c r="M572" s="99">
        <v>7.7179225206943549</v>
      </c>
      <c r="N572" s="99">
        <v>8.0468082934388985</v>
      </c>
      <c r="O572" s="99">
        <v>7.664788769455682</v>
      </c>
      <c r="P572" s="99">
        <v>7.617869905881391</v>
      </c>
      <c r="Q572" s="99">
        <v>7.6077463493877584</v>
      </c>
      <c r="R572" s="99">
        <v>8.2560050534031788</v>
      </c>
      <c r="S572" s="99">
        <v>8.4736186524500638</v>
      </c>
      <c r="T572" s="99">
        <v>8.4198056727812283</v>
      </c>
      <c r="U572" s="99">
        <v>8.1643048002142926</v>
      </c>
      <c r="V572" s="99">
        <v>8.4190599020523518</v>
      </c>
      <c r="W572" s="99">
        <v>8.225379064344537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14.861811634816412</v>
      </c>
      <c r="D573" s="99">
        <v>0</v>
      </c>
      <c r="E573" s="99">
        <v>10.898620606594987</v>
      </c>
      <c r="F573" s="99">
        <v>11.631711757451662</v>
      </c>
      <c r="G573" s="99">
        <v>9.4446482091272177</v>
      </c>
      <c r="H573" s="99">
        <v>10.120339879748569</v>
      </c>
      <c r="I573" s="99">
        <v>6.7957793372120721</v>
      </c>
      <c r="J573" s="99">
        <v>8.996539639828951</v>
      </c>
      <c r="K573" s="99">
        <v>7.7961099473548794</v>
      </c>
      <c r="L573" s="99">
        <v>9.2100339228306005</v>
      </c>
      <c r="M573" s="99">
        <v>8.9401823778981484</v>
      </c>
      <c r="N573" s="99">
        <v>7.0041969327628939</v>
      </c>
      <c r="O573" s="99">
        <v>6.5756212970823649</v>
      </c>
      <c r="P573" s="99">
        <v>7.3346846133865506</v>
      </c>
      <c r="Q573" s="99">
        <v>7.6349976285746921</v>
      </c>
      <c r="R573" s="99">
        <v>9.548442244111067</v>
      </c>
      <c r="S573" s="99">
        <v>9.4883628737506065</v>
      </c>
      <c r="T573" s="99">
        <v>8.2397522089251147</v>
      </c>
      <c r="U573" s="99">
        <v>9.8192504587194698</v>
      </c>
      <c r="V573" s="99">
        <v>7.3726932157396288</v>
      </c>
      <c r="W573" s="99">
        <v>7.811085378971736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12.361790157422952</v>
      </c>
      <c r="D574" s="110">
        <v>11.239147996509937</v>
      </c>
      <c r="E574" s="110">
        <v>10.556700611204873</v>
      </c>
      <c r="F574" s="110">
        <v>10.485119335090543</v>
      </c>
      <c r="G574" s="110">
        <v>9.7994356642162721</v>
      </c>
      <c r="H574" s="110">
        <v>10.365881976712892</v>
      </c>
      <c r="I574" s="110">
        <v>9.1001855768018149</v>
      </c>
      <c r="J574" s="110">
        <v>8.5325310007823347</v>
      </c>
      <c r="K574" s="110">
        <v>7.8279922822726613</v>
      </c>
      <c r="L574" s="110">
        <v>8.4970717340578048</v>
      </c>
      <c r="M574" s="110">
        <v>7.9218540761803755</v>
      </c>
      <c r="N574" s="110">
        <v>8.0982758992269428</v>
      </c>
      <c r="O574" s="110">
        <v>7.7832117944469195</v>
      </c>
      <c r="P574" s="110">
        <v>7.2719453888300407</v>
      </c>
      <c r="Q574" s="110">
        <v>7.5868775461698084</v>
      </c>
      <c r="R574" s="110">
        <v>8.4386655021038095</v>
      </c>
      <c r="S574" s="110">
        <v>8.3443727101087095</v>
      </c>
      <c r="T574" s="110">
        <v>7.9913656338510233</v>
      </c>
      <c r="U574" s="110">
        <v>8.5357527879943298</v>
      </c>
      <c r="V574" s="110">
        <v>7.9597820678168869</v>
      </c>
      <c r="W574" s="110">
        <v>8.613348981588258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0.21316882428775641</v>
      </c>
      <c r="D576" s="118">
        <f t="shared" si="275"/>
        <v>0</v>
      </c>
      <c r="E576" s="118">
        <f t="shared" si="275"/>
        <v>0.23350604866632332</v>
      </c>
      <c r="F576" s="118">
        <f t="shared" si="275"/>
        <v>0.25400794615549621</v>
      </c>
      <c r="G576" s="118">
        <f t="shared" si="275"/>
        <v>0.20531408866055045</v>
      </c>
      <c r="H576" s="118">
        <f t="shared" si="275"/>
        <v>0.20221230452228256</v>
      </c>
      <c r="I576" s="118">
        <f t="shared" si="275"/>
        <v>0.12129468272786352</v>
      </c>
      <c r="J576" s="118">
        <f t="shared" si="275"/>
        <v>0.19655455984104753</v>
      </c>
      <c r="K576" s="118">
        <f t="shared" si="275"/>
        <v>0.23698563549649679</v>
      </c>
      <c r="L576" s="118">
        <f t="shared" si="275"/>
        <v>0.1965520436318226</v>
      </c>
      <c r="M576" s="118">
        <f t="shared" si="275"/>
        <v>0.18319081431240375</v>
      </c>
      <c r="N576" s="118">
        <f t="shared" si="275"/>
        <v>9.0388067209599632E-2</v>
      </c>
      <c r="O576" s="118">
        <f t="shared" si="275"/>
        <v>0.21526006061479039</v>
      </c>
      <c r="P576" s="118">
        <f t="shared" si="275"/>
        <v>0.59855174709982562</v>
      </c>
      <c r="Q576" s="118">
        <f t="shared" si="275"/>
        <v>0.65423999990602033</v>
      </c>
      <c r="R576" s="118">
        <f t="shared" ref="R576:V576" si="276">R577+R580+R582+R595</f>
        <v>0.57512725420567878</v>
      </c>
      <c r="S576" s="118">
        <f t="shared" si="276"/>
        <v>0.27085346594566223</v>
      </c>
      <c r="T576" s="118">
        <f t="shared" si="276"/>
        <v>0.16802222632335051</v>
      </c>
      <c r="U576" s="118">
        <f t="shared" si="276"/>
        <v>0.12289193470777172</v>
      </c>
      <c r="V576" s="118">
        <f t="shared" si="276"/>
        <v>8.5739093981709816E-3</v>
      </c>
      <c r="W576" s="118">
        <f t="shared" ref="W576" si="277">W577+W580+W582+W595</f>
        <v>7.488091319110041E-3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0.21316882428775641</v>
      </c>
      <c r="D595" s="123">
        <v>0</v>
      </c>
      <c r="E595" s="123">
        <v>0.23350604866632332</v>
      </c>
      <c r="F595" s="123">
        <v>0.25400794615549621</v>
      </c>
      <c r="G595" s="123">
        <v>0.20531408866055045</v>
      </c>
      <c r="H595" s="123">
        <v>0.20221230452228256</v>
      </c>
      <c r="I595" s="123">
        <v>0.12129468272786352</v>
      </c>
      <c r="J595" s="123">
        <v>0.19655455984104753</v>
      </c>
      <c r="K595" s="123">
        <v>0.23698563549649679</v>
      </c>
      <c r="L595" s="123">
        <v>0.1965520436318226</v>
      </c>
      <c r="M595" s="123">
        <v>0.18319081431240375</v>
      </c>
      <c r="N595" s="123">
        <v>9.0388067209599632E-2</v>
      </c>
      <c r="O595" s="123">
        <v>0.21526006061479039</v>
      </c>
      <c r="P595" s="123">
        <v>0.59855174709982562</v>
      </c>
      <c r="Q595" s="123">
        <v>0.65423999990602033</v>
      </c>
      <c r="R595" s="123">
        <v>0.57512725420567878</v>
      </c>
      <c r="S595" s="123">
        <v>0.27085346594566223</v>
      </c>
      <c r="T595" s="123">
        <v>0.16802222632335051</v>
      </c>
      <c r="U595" s="123">
        <v>0.12289193470777172</v>
      </c>
      <c r="V595" s="123">
        <v>8.5739093981709816E-3</v>
      </c>
      <c r="W595" s="123">
        <v>7.488091319110041E-3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5.8947101271794864</v>
      </c>
      <c r="D597" s="99">
        <v>0</v>
      </c>
      <c r="E597" s="99">
        <v>4.3083272641880432</v>
      </c>
      <c r="F597" s="99">
        <v>4.5905251847970279</v>
      </c>
      <c r="G597" s="99">
        <v>3.7213178569724774</v>
      </c>
      <c r="H597" s="99">
        <v>3.9811443783961447</v>
      </c>
      <c r="I597" s="99">
        <v>2.6691039825525595</v>
      </c>
      <c r="J597" s="99">
        <v>3.5280497988490152</v>
      </c>
      <c r="K597" s="99">
        <v>3.0527871341261772</v>
      </c>
      <c r="L597" s="99">
        <v>3.6013659309272996</v>
      </c>
      <c r="M597" s="99">
        <v>3.493197390564954</v>
      </c>
      <c r="N597" s="99">
        <v>2.7367498127350998</v>
      </c>
      <c r="O597" s="99">
        <v>2.5692924579589755</v>
      </c>
      <c r="P597" s="99">
        <v>2.8658812615993265</v>
      </c>
      <c r="Q597" s="99">
        <v>2.9832225636740328</v>
      </c>
      <c r="R597" s="99">
        <v>3.7130840104102374</v>
      </c>
      <c r="S597" s="99">
        <v>3.6611916776103306</v>
      </c>
      <c r="T597" s="99">
        <v>3.1509768176505668</v>
      </c>
      <c r="U597" s="99">
        <v>3.7205450421501132</v>
      </c>
      <c r="V597" s="99">
        <v>2.7698770832208837</v>
      </c>
      <c r="W597" s="99">
        <v>2.9117443094359392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325566</v>
      </c>
      <c r="C5" s="120">
        <v>335082</v>
      </c>
      <c r="D5" s="120">
        <v>334862</v>
      </c>
      <c r="E5" s="120">
        <v>333822</v>
      </c>
      <c r="F5" s="120">
        <v>336732</v>
      </c>
      <c r="G5" s="120">
        <v>329914</v>
      </c>
      <c r="H5" s="120">
        <v>325314</v>
      </c>
      <c r="I5" s="120">
        <v>308570</v>
      </c>
      <c r="J5" s="120">
        <v>297519</v>
      </c>
      <c r="K5" s="120">
        <v>284224</v>
      </c>
      <c r="L5" s="120">
        <v>281406</v>
      </c>
      <c r="M5" s="120">
        <v>280366</v>
      </c>
      <c r="N5" s="120">
        <v>277014</v>
      </c>
      <c r="O5" s="120">
        <v>272963</v>
      </c>
      <c r="P5" s="120">
        <v>266940</v>
      </c>
      <c r="Q5" s="120">
        <v>264043</v>
      </c>
      <c r="R5" s="120">
        <v>265421</v>
      </c>
      <c r="S5" s="120">
        <v>273812</v>
      </c>
      <c r="T5" s="120">
        <v>275120</v>
      </c>
      <c r="U5" s="120">
        <v>283265</v>
      </c>
      <c r="V5" s="120">
        <v>281267</v>
      </c>
      <c r="W5" s="120">
        <v>280367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325566</v>
      </c>
      <c r="C7" s="52">
        <v>335082</v>
      </c>
      <c r="D7" s="52">
        <v>334862</v>
      </c>
      <c r="E7" s="52">
        <v>333822</v>
      </c>
      <c r="F7" s="52">
        <v>336732</v>
      </c>
      <c r="G7" s="52">
        <v>329914</v>
      </c>
      <c r="H7" s="52">
        <v>325314</v>
      </c>
      <c r="I7" s="52">
        <v>308570</v>
      </c>
      <c r="J7" s="52">
        <v>297519</v>
      </c>
      <c r="K7" s="52">
        <v>284224</v>
      </c>
      <c r="L7" s="52">
        <v>281406</v>
      </c>
      <c r="M7" s="52">
        <v>280366</v>
      </c>
      <c r="N7" s="52">
        <v>277014</v>
      </c>
      <c r="O7" s="52">
        <v>272963</v>
      </c>
      <c r="P7" s="52">
        <v>266940</v>
      </c>
      <c r="Q7" s="52">
        <v>264043</v>
      </c>
      <c r="R7" s="52">
        <v>265421</v>
      </c>
      <c r="S7" s="52">
        <v>273812</v>
      </c>
      <c r="T7" s="52">
        <v>275120</v>
      </c>
      <c r="U7" s="52">
        <v>283265</v>
      </c>
      <c r="V7" s="52">
        <v>281267</v>
      </c>
      <c r="W7" s="52">
        <v>280367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104</v>
      </c>
      <c r="C9" s="52">
        <v>137</v>
      </c>
      <c r="D9" s="52">
        <v>191</v>
      </c>
      <c r="E9" s="52">
        <v>235</v>
      </c>
      <c r="F9" s="52">
        <v>351</v>
      </c>
      <c r="G9" s="52">
        <v>534</v>
      </c>
      <c r="H9" s="52">
        <v>600</v>
      </c>
      <c r="I9" s="52">
        <v>722</v>
      </c>
      <c r="J9" s="52">
        <v>789</v>
      </c>
      <c r="K9" s="52">
        <v>802</v>
      </c>
      <c r="L9" s="52">
        <v>841</v>
      </c>
      <c r="M9" s="52">
        <v>859</v>
      </c>
      <c r="N9" s="52">
        <v>1015</v>
      </c>
      <c r="O9" s="52">
        <v>1245</v>
      </c>
      <c r="P9" s="52">
        <v>1483</v>
      </c>
      <c r="Q9" s="52">
        <v>1631</v>
      </c>
      <c r="R9" s="52">
        <v>1782</v>
      </c>
      <c r="S9" s="52">
        <v>2034</v>
      </c>
      <c r="T9" s="52">
        <v>2207</v>
      </c>
      <c r="U9" s="52">
        <v>2437</v>
      </c>
      <c r="V9" s="52">
        <v>2681</v>
      </c>
      <c r="W9" s="52">
        <v>2788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322190</v>
      </c>
      <c r="C11" s="52">
        <v>330070</v>
      </c>
      <c r="D11" s="52">
        <v>330236</v>
      </c>
      <c r="E11" s="52">
        <v>329146</v>
      </c>
      <c r="F11" s="52">
        <v>331004</v>
      </c>
      <c r="G11" s="52">
        <v>325080</v>
      </c>
      <c r="H11" s="52">
        <v>320612</v>
      </c>
      <c r="I11" s="52">
        <v>303908</v>
      </c>
      <c r="J11" s="52">
        <v>292767</v>
      </c>
      <c r="K11" s="52">
        <v>279320</v>
      </c>
      <c r="L11" s="52">
        <v>275514</v>
      </c>
      <c r="M11" s="52">
        <v>274988</v>
      </c>
      <c r="N11" s="52">
        <v>272239</v>
      </c>
      <c r="O11" s="52">
        <v>268258</v>
      </c>
      <c r="P11" s="52">
        <v>262333</v>
      </c>
      <c r="Q11" s="52">
        <v>259446</v>
      </c>
      <c r="R11" s="52">
        <v>260758</v>
      </c>
      <c r="S11" s="52">
        <v>269031</v>
      </c>
      <c r="T11" s="52">
        <v>269264</v>
      </c>
      <c r="U11" s="52">
        <v>278361</v>
      </c>
      <c r="V11" s="52">
        <v>277404</v>
      </c>
      <c r="W11" s="52">
        <v>275526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3376</v>
      </c>
      <c r="C13" s="52">
        <v>5012</v>
      </c>
      <c r="D13" s="52">
        <v>4626</v>
      </c>
      <c r="E13" s="52">
        <v>4676</v>
      </c>
      <c r="F13" s="52">
        <v>5728</v>
      </c>
      <c r="G13" s="52">
        <v>4834</v>
      </c>
      <c r="H13" s="52">
        <v>4702</v>
      </c>
      <c r="I13" s="52">
        <v>4662</v>
      </c>
      <c r="J13" s="52">
        <v>4752</v>
      </c>
      <c r="K13" s="52">
        <v>4904</v>
      </c>
      <c r="L13" s="52">
        <v>5892</v>
      </c>
      <c r="M13" s="52">
        <v>5378</v>
      </c>
      <c r="N13" s="52">
        <v>4775</v>
      </c>
      <c r="O13" s="52">
        <v>4705</v>
      </c>
      <c r="P13" s="52">
        <v>4607</v>
      </c>
      <c r="Q13" s="52">
        <v>4597</v>
      </c>
      <c r="R13" s="52">
        <v>4663</v>
      </c>
      <c r="S13" s="52">
        <v>4781</v>
      </c>
      <c r="T13" s="52">
        <v>5856</v>
      </c>
      <c r="U13" s="52">
        <v>4904</v>
      </c>
      <c r="V13" s="52">
        <v>3863</v>
      </c>
      <c r="W13" s="52">
        <v>4841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45693</v>
      </c>
      <c r="C16" s="52">
        <v>42269</v>
      </c>
      <c r="D16" s="52">
        <v>34576</v>
      </c>
      <c r="E16" s="52">
        <v>33090</v>
      </c>
      <c r="F16" s="52">
        <v>31334</v>
      </c>
      <c r="G16" s="52">
        <v>29026</v>
      </c>
      <c r="H16" s="52">
        <v>26972</v>
      </c>
      <c r="I16" s="52">
        <v>25717</v>
      </c>
      <c r="J16" s="52">
        <v>27980</v>
      </c>
      <c r="K16" s="52">
        <v>31326</v>
      </c>
      <c r="L16" s="52">
        <v>35400</v>
      </c>
      <c r="M16" s="52">
        <v>36307</v>
      </c>
      <c r="N16" s="52">
        <v>34823</v>
      </c>
      <c r="O16" s="52">
        <v>36583</v>
      </c>
      <c r="P16" s="52">
        <v>40910</v>
      </c>
      <c r="Q16" s="52">
        <v>46446</v>
      </c>
      <c r="R16" s="52">
        <v>51408</v>
      </c>
      <c r="S16" s="52">
        <v>51811</v>
      </c>
      <c r="T16" s="52">
        <v>51047</v>
      </c>
      <c r="U16" s="52">
        <v>47348</v>
      </c>
      <c r="V16" s="52">
        <v>37821</v>
      </c>
      <c r="W16" s="52">
        <v>30496</v>
      </c>
      <c r="DA16" s="63" t="s">
        <v>1117</v>
      </c>
    </row>
    <row r="17" spans="1:105" ht="12" customHeight="1" x14ac:dyDescent="0.25">
      <c r="A17" s="109" t="s">
        <v>120</v>
      </c>
      <c r="B17" s="36">
        <v>279873</v>
      </c>
      <c r="C17" s="36">
        <v>292813</v>
      </c>
      <c r="D17" s="36">
        <v>300286</v>
      </c>
      <c r="E17" s="36">
        <v>300732</v>
      </c>
      <c r="F17" s="36">
        <v>305398</v>
      </c>
      <c r="G17" s="36">
        <v>300888</v>
      </c>
      <c r="H17" s="36">
        <v>298342</v>
      </c>
      <c r="I17" s="36">
        <v>282853</v>
      </c>
      <c r="J17" s="36">
        <v>269539</v>
      </c>
      <c r="K17" s="36">
        <v>252898</v>
      </c>
      <c r="L17" s="36">
        <v>246006</v>
      </c>
      <c r="M17" s="36">
        <v>244059</v>
      </c>
      <c r="N17" s="36">
        <v>242191</v>
      </c>
      <c r="O17" s="36">
        <v>236380</v>
      </c>
      <c r="P17" s="36">
        <v>226030</v>
      </c>
      <c r="Q17" s="36">
        <v>217597</v>
      </c>
      <c r="R17" s="36">
        <v>214013</v>
      </c>
      <c r="S17" s="36">
        <v>222001</v>
      </c>
      <c r="T17" s="36">
        <v>224073</v>
      </c>
      <c r="U17" s="36">
        <v>235917</v>
      </c>
      <c r="V17" s="36">
        <v>243446</v>
      </c>
      <c r="W17" s="36">
        <v>249871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25435</v>
      </c>
      <c r="D21" s="52">
        <v>25443</v>
      </c>
      <c r="E21" s="52">
        <v>25501</v>
      </c>
      <c r="F21" s="52">
        <v>25645</v>
      </c>
      <c r="G21" s="52">
        <v>25917</v>
      </c>
      <c r="H21" s="52">
        <v>26351</v>
      </c>
      <c r="I21" s="52">
        <v>26975</v>
      </c>
      <c r="J21" s="52">
        <v>27833</v>
      </c>
      <c r="K21" s="52">
        <v>28919</v>
      </c>
      <c r="L21" s="52">
        <v>30282</v>
      </c>
      <c r="M21" s="52">
        <v>31928</v>
      </c>
      <c r="N21" s="52">
        <v>33907</v>
      </c>
      <c r="O21" s="52">
        <v>31178</v>
      </c>
      <c r="P21" s="52">
        <v>13593</v>
      </c>
      <c r="Q21" s="52">
        <v>16820</v>
      </c>
      <c r="R21" s="52">
        <v>20504</v>
      </c>
      <c r="S21" s="52">
        <v>24702</v>
      </c>
      <c r="T21" s="52">
        <v>22430</v>
      </c>
      <c r="U21" s="52">
        <v>21804</v>
      </c>
      <c r="V21" s="52">
        <v>21267</v>
      </c>
      <c r="W21" s="52">
        <v>19846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16</v>
      </c>
      <c r="D23" s="52">
        <v>16</v>
      </c>
      <c r="E23" s="52">
        <v>17</v>
      </c>
      <c r="F23" s="52">
        <v>19</v>
      </c>
      <c r="G23" s="52">
        <v>23</v>
      </c>
      <c r="H23" s="52">
        <v>32</v>
      </c>
      <c r="I23" s="52">
        <v>35</v>
      </c>
      <c r="J23" s="52">
        <v>52</v>
      </c>
      <c r="K23" s="52">
        <v>79</v>
      </c>
      <c r="L23" s="52">
        <v>102</v>
      </c>
      <c r="M23" s="52">
        <v>115</v>
      </c>
      <c r="N23" s="52">
        <v>152</v>
      </c>
      <c r="O23" s="52">
        <v>158</v>
      </c>
      <c r="P23" s="52">
        <v>126</v>
      </c>
      <c r="Q23" s="52">
        <v>134</v>
      </c>
      <c r="R23" s="52">
        <v>141</v>
      </c>
      <c r="S23" s="52">
        <v>171</v>
      </c>
      <c r="T23" s="52">
        <v>221</v>
      </c>
      <c r="U23" s="52">
        <v>272</v>
      </c>
      <c r="V23" s="52">
        <v>341</v>
      </c>
      <c r="W23" s="52">
        <v>354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25171</v>
      </c>
      <c r="D25" s="52">
        <v>25179</v>
      </c>
      <c r="E25" s="52">
        <v>25234</v>
      </c>
      <c r="F25" s="52">
        <v>25374</v>
      </c>
      <c r="G25" s="52">
        <v>25633</v>
      </c>
      <c r="H25" s="52">
        <v>26059</v>
      </c>
      <c r="I25" s="52">
        <v>26703</v>
      </c>
      <c r="J25" s="52">
        <v>27737</v>
      </c>
      <c r="K25" s="52">
        <v>28791</v>
      </c>
      <c r="L25" s="52">
        <v>30209</v>
      </c>
      <c r="M25" s="52">
        <v>31836</v>
      </c>
      <c r="N25" s="52">
        <v>33805</v>
      </c>
      <c r="O25" s="52">
        <v>31115</v>
      </c>
      <c r="P25" s="52">
        <v>13498</v>
      </c>
      <c r="Q25" s="52">
        <v>16714</v>
      </c>
      <c r="R25" s="52">
        <v>20389</v>
      </c>
      <c r="S25" s="52">
        <v>24588</v>
      </c>
      <c r="T25" s="52">
        <v>22334</v>
      </c>
      <c r="U25" s="52">
        <v>21758</v>
      </c>
      <c r="V25" s="52">
        <v>21236</v>
      </c>
      <c r="W25" s="52">
        <v>19822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527</v>
      </c>
      <c r="D27" s="52">
        <v>533</v>
      </c>
      <c r="E27" s="52">
        <v>555</v>
      </c>
      <c r="F27" s="52">
        <v>612</v>
      </c>
      <c r="G27" s="52">
        <v>894</v>
      </c>
      <c r="H27" s="52">
        <v>649</v>
      </c>
      <c r="I27" s="52">
        <v>718</v>
      </c>
      <c r="J27" s="52">
        <v>763</v>
      </c>
      <c r="K27" s="52">
        <v>1086</v>
      </c>
      <c r="L27" s="52">
        <v>568</v>
      </c>
      <c r="M27" s="52">
        <v>776</v>
      </c>
      <c r="N27" s="52">
        <v>851</v>
      </c>
      <c r="O27" s="52">
        <v>503</v>
      </c>
      <c r="P27" s="52">
        <v>767</v>
      </c>
      <c r="Q27" s="52">
        <v>869</v>
      </c>
      <c r="R27" s="52">
        <v>943</v>
      </c>
      <c r="S27" s="52">
        <v>940</v>
      </c>
      <c r="T27" s="52">
        <v>771</v>
      </c>
      <c r="U27" s="52">
        <v>952</v>
      </c>
      <c r="V27" s="52">
        <v>1041</v>
      </c>
      <c r="W27" s="52">
        <v>268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7140</v>
      </c>
      <c r="D30" s="52">
        <v>7693</v>
      </c>
      <c r="E30" s="52">
        <v>6651</v>
      </c>
      <c r="F30" s="52">
        <v>7281</v>
      </c>
      <c r="G30" s="52">
        <v>7488</v>
      </c>
      <c r="H30" s="52">
        <v>7859</v>
      </c>
      <c r="I30" s="52">
        <v>4173</v>
      </c>
      <c r="J30" s="52">
        <v>2905</v>
      </c>
      <c r="K30" s="52">
        <v>3460</v>
      </c>
      <c r="L30" s="52">
        <v>3625</v>
      </c>
      <c r="M30" s="52">
        <v>5416</v>
      </c>
      <c r="N30" s="52">
        <v>5584</v>
      </c>
      <c r="O30" s="52">
        <v>5324</v>
      </c>
      <c r="P30" s="52">
        <v>4028</v>
      </c>
      <c r="Q30" s="52">
        <v>4912</v>
      </c>
      <c r="R30" s="52">
        <v>6215</v>
      </c>
      <c r="S30" s="52">
        <v>7552</v>
      </c>
      <c r="T30" s="52">
        <v>7355</v>
      </c>
      <c r="U30" s="52">
        <v>6947</v>
      </c>
      <c r="V30" s="52">
        <v>9762</v>
      </c>
      <c r="W30" s="52">
        <v>7475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43730</v>
      </c>
      <c r="D31" s="36">
        <v>43841</v>
      </c>
      <c r="E31" s="36">
        <v>44604</v>
      </c>
      <c r="F31" s="36">
        <v>46624</v>
      </c>
      <c r="G31" s="36">
        <v>50443</v>
      </c>
      <c r="H31" s="36">
        <v>56655</v>
      </c>
      <c r="I31" s="36">
        <v>39570</v>
      </c>
      <c r="J31" s="36">
        <v>42096</v>
      </c>
      <c r="K31" s="36">
        <v>50821</v>
      </c>
      <c r="L31" s="36">
        <v>48383</v>
      </c>
      <c r="M31" s="36">
        <v>47196</v>
      </c>
      <c r="N31" s="36">
        <v>47859</v>
      </c>
      <c r="O31" s="36">
        <v>42753</v>
      </c>
      <c r="P31" s="36">
        <v>27601</v>
      </c>
      <c r="Q31" s="36">
        <v>29753</v>
      </c>
      <c r="R31" s="36">
        <v>35501</v>
      </c>
      <c r="S31" s="36">
        <v>40420</v>
      </c>
      <c r="T31" s="36">
        <v>41234</v>
      </c>
      <c r="U31" s="36">
        <v>39823</v>
      </c>
      <c r="V31" s="36">
        <v>35702</v>
      </c>
      <c r="W31" s="36">
        <v>30817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34951</v>
      </c>
      <c r="D35" s="52">
        <v>25223</v>
      </c>
      <c r="E35" s="52">
        <v>24461</v>
      </c>
      <c r="F35" s="52">
        <v>28555</v>
      </c>
      <c r="G35" s="52">
        <v>19099</v>
      </c>
      <c r="H35" s="52">
        <v>21751</v>
      </c>
      <c r="I35" s="52">
        <v>10231</v>
      </c>
      <c r="J35" s="52">
        <v>16782</v>
      </c>
      <c r="K35" s="52">
        <v>15624</v>
      </c>
      <c r="L35" s="52">
        <v>27464</v>
      </c>
      <c r="M35" s="52">
        <v>30888</v>
      </c>
      <c r="N35" s="52">
        <v>30555</v>
      </c>
      <c r="O35" s="52">
        <v>27127</v>
      </c>
      <c r="P35" s="52">
        <v>7570</v>
      </c>
      <c r="Q35" s="52">
        <v>13923</v>
      </c>
      <c r="R35" s="52">
        <v>21882</v>
      </c>
      <c r="S35" s="52">
        <v>33093</v>
      </c>
      <c r="T35" s="52">
        <v>23738</v>
      </c>
      <c r="U35" s="52">
        <v>29949</v>
      </c>
      <c r="V35" s="52">
        <v>19269</v>
      </c>
      <c r="W35" s="52">
        <v>18946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49</v>
      </c>
      <c r="D37" s="52">
        <v>70</v>
      </c>
      <c r="E37" s="52">
        <v>61</v>
      </c>
      <c r="F37" s="52">
        <v>135</v>
      </c>
      <c r="G37" s="52">
        <v>206</v>
      </c>
      <c r="H37" s="52">
        <v>98</v>
      </c>
      <c r="I37" s="52">
        <v>157</v>
      </c>
      <c r="J37" s="52">
        <v>119</v>
      </c>
      <c r="K37" s="52">
        <v>92</v>
      </c>
      <c r="L37" s="52">
        <v>141</v>
      </c>
      <c r="M37" s="52">
        <v>133</v>
      </c>
      <c r="N37" s="52">
        <v>308</v>
      </c>
      <c r="O37" s="52">
        <v>388</v>
      </c>
      <c r="P37" s="52">
        <v>364</v>
      </c>
      <c r="Q37" s="52">
        <v>282</v>
      </c>
      <c r="R37" s="52">
        <v>292</v>
      </c>
      <c r="S37" s="52">
        <v>423</v>
      </c>
      <c r="T37" s="52">
        <v>394</v>
      </c>
      <c r="U37" s="52">
        <v>502</v>
      </c>
      <c r="V37" s="52">
        <v>585</v>
      </c>
      <c r="W37" s="52">
        <v>461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33051</v>
      </c>
      <c r="D39" s="52">
        <v>25345</v>
      </c>
      <c r="E39" s="52">
        <v>24144</v>
      </c>
      <c r="F39" s="52">
        <v>27232</v>
      </c>
      <c r="G39" s="52">
        <v>19709</v>
      </c>
      <c r="H39" s="52">
        <v>21591</v>
      </c>
      <c r="I39" s="52">
        <v>9999</v>
      </c>
      <c r="J39" s="52">
        <v>16596</v>
      </c>
      <c r="K39" s="52">
        <v>15344</v>
      </c>
      <c r="L39" s="52">
        <v>26403</v>
      </c>
      <c r="M39" s="52">
        <v>31310</v>
      </c>
      <c r="N39" s="52">
        <v>31056</v>
      </c>
      <c r="O39" s="52">
        <v>27134</v>
      </c>
      <c r="P39" s="52">
        <v>7573</v>
      </c>
      <c r="Q39" s="52">
        <v>13827</v>
      </c>
      <c r="R39" s="52">
        <v>21701</v>
      </c>
      <c r="S39" s="52">
        <v>32861</v>
      </c>
      <c r="T39" s="52">
        <v>22567</v>
      </c>
      <c r="U39" s="52">
        <v>30855</v>
      </c>
      <c r="V39" s="52">
        <v>20279</v>
      </c>
      <c r="W39" s="52">
        <v>17944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2163</v>
      </c>
      <c r="D41" s="52">
        <v>147</v>
      </c>
      <c r="E41" s="52">
        <v>605</v>
      </c>
      <c r="F41" s="52">
        <v>1664</v>
      </c>
      <c r="G41" s="52">
        <v>0</v>
      </c>
      <c r="H41" s="52">
        <v>517</v>
      </c>
      <c r="I41" s="52">
        <v>678</v>
      </c>
      <c r="J41" s="52">
        <v>853</v>
      </c>
      <c r="K41" s="52">
        <v>1238</v>
      </c>
      <c r="L41" s="52">
        <v>1556</v>
      </c>
      <c r="M41" s="52">
        <v>262</v>
      </c>
      <c r="N41" s="52">
        <v>248</v>
      </c>
      <c r="O41" s="52">
        <v>433</v>
      </c>
      <c r="P41" s="52">
        <v>669</v>
      </c>
      <c r="Q41" s="52">
        <v>859</v>
      </c>
      <c r="R41" s="52">
        <v>1009</v>
      </c>
      <c r="S41" s="52">
        <v>1058</v>
      </c>
      <c r="T41" s="52">
        <v>1846</v>
      </c>
      <c r="U41" s="52">
        <v>0</v>
      </c>
      <c r="V41" s="52">
        <v>0</v>
      </c>
      <c r="W41" s="52">
        <v>1246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3716</v>
      </c>
      <c r="D44" s="52">
        <v>0</v>
      </c>
      <c r="E44" s="52">
        <v>5165</v>
      </c>
      <c r="F44" s="52">
        <v>5525</v>
      </c>
      <c r="G44" s="52">
        <v>5180</v>
      </c>
      <c r="H44" s="52">
        <v>5805</v>
      </c>
      <c r="I44" s="52">
        <v>2918</v>
      </c>
      <c r="J44" s="52">
        <v>5168</v>
      </c>
      <c r="K44" s="52">
        <v>6806</v>
      </c>
      <c r="L44" s="52">
        <v>7699</v>
      </c>
      <c r="M44" s="52">
        <v>6323</v>
      </c>
      <c r="N44" s="52">
        <v>4100</v>
      </c>
      <c r="O44" s="52">
        <v>7084</v>
      </c>
      <c r="P44" s="52">
        <v>8355</v>
      </c>
      <c r="Q44" s="52">
        <v>10448</v>
      </c>
      <c r="R44" s="52">
        <v>11177</v>
      </c>
      <c r="S44" s="52">
        <v>7955</v>
      </c>
      <c r="T44" s="52">
        <v>6591</v>
      </c>
      <c r="U44" s="52">
        <v>3248</v>
      </c>
      <c r="V44" s="52">
        <v>235</v>
      </c>
      <c r="W44" s="52">
        <v>150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56670</v>
      </c>
      <c r="D45" s="36">
        <v>51314</v>
      </c>
      <c r="E45" s="36">
        <v>45050</v>
      </c>
      <c r="F45" s="36">
        <v>51290</v>
      </c>
      <c r="G45" s="36">
        <v>45933</v>
      </c>
      <c r="H45" s="36">
        <v>54109</v>
      </c>
      <c r="I45" s="36">
        <v>24081</v>
      </c>
      <c r="J45" s="36">
        <v>28782</v>
      </c>
      <c r="K45" s="36">
        <v>34180</v>
      </c>
      <c r="L45" s="36">
        <v>41491</v>
      </c>
      <c r="M45" s="36">
        <v>45249</v>
      </c>
      <c r="N45" s="36">
        <v>45991</v>
      </c>
      <c r="O45" s="36">
        <v>36942</v>
      </c>
      <c r="P45" s="36">
        <v>17251</v>
      </c>
      <c r="Q45" s="36">
        <v>21320</v>
      </c>
      <c r="R45" s="36">
        <v>31917</v>
      </c>
      <c r="S45" s="36">
        <v>48408</v>
      </c>
      <c r="T45" s="36">
        <v>43306</v>
      </c>
      <c r="U45" s="36">
        <v>51667</v>
      </c>
      <c r="V45" s="36">
        <v>43231</v>
      </c>
      <c r="W45" s="36">
        <v>37242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12916</v>
      </c>
      <c r="D49" s="52">
        <v>9314</v>
      </c>
      <c r="E49" s="52">
        <v>9166</v>
      </c>
      <c r="F49" s="52">
        <v>10678</v>
      </c>
      <c r="G49" s="52">
        <v>6291</v>
      </c>
      <c r="H49" s="52">
        <v>8254</v>
      </c>
      <c r="I49" s="52">
        <v>3738</v>
      </c>
      <c r="J49" s="52">
        <v>6904</v>
      </c>
      <c r="K49" s="52">
        <v>4443</v>
      </c>
      <c r="L49" s="52">
        <v>7607</v>
      </c>
      <c r="M49" s="52">
        <v>7923</v>
      </c>
      <c r="N49" s="52">
        <v>7131</v>
      </c>
      <c r="O49" s="52">
        <v>6781</v>
      </c>
      <c r="P49" s="52">
        <v>3956</v>
      </c>
      <c r="Q49" s="52">
        <v>5904</v>
      </c>
      <c r="R49" s="52">
        <v>8611</v>
      </c>
      <c r="S49" s="52">
        <v>13800</v>
      </c>
      <c r="T49" s="52">
        <v>8580</v>
      </c>
      <c r="U49" s="52">
        <v>13528</v>
      </c>
      <c r="V49" s="52">
        <v>7453</v>
      </c>
      <c r="W49" s="52">
        <v>6117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24</v>
      </c>
      <c r="D51" s="52">
        <v>30</v>
      </c>
      <c r="E51" s="52">
        <v>27</v>
      </c>
      <c r="F51" s="52">
        <v>63</v>
      </c>
      <c r="G51" s="52">
        <v>58</v>
      </c>
      <c r="H51" s="52">
        <v>42</v>
      </c>
      <c r="I51" s="52">
        <v>48</v>
      </c>
      <c r="J51" s="52">
        <v>60</v>
      </c>
      <c r="K51" s="52">
        <v>44</v>
      </c>
      <c r="L51" s="52">
        <v>75</v>
      </c>
      <c r="M51" s="52">
        <v>23</v>
      </c>
      <c r="N51" s="52">
        <v>83</v>
      </c>
      <c r="O51" s="52">
        <v>121</v>
      </c>
      <c r="P51" s="52">
        <v>91</v>
      </c>
      <c r="Q51" s="52">
        <v>81</v>
      </c>
      <c r="R51" s="52">
        <v>113</v>
      </c>
      <c r="S51" s="52">
        <v>175</v>
      </c>
      <c r="T51" s="52">
        <v>116</v>
      </c>
      <c r="U51" s="52">
        <v>175</v>
      </c>
      <c r="V51" s="52">
        <v>173</v>
      </c>
      <c r="W51" s="52">
        <v>107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12117</v>
      </c>
      <c r="D53" s="52">
        <v>9260</v>
      </c>
      <c r="E53" s="52">
        <v>8939</v>
      </c>
      <c r="F53" s="52">
        <v>10056</v>
      </c>
      <c r="G53" s="52">
        <v>6291</v>
      </c>
      <c r="H53" s="52">
        <v>8058</v>
      </c>
      <c r="I53" s="52">
        <v>3490</v>
      </c>
      <c r="J53" s="52">
        <v>6553</v>
      </c>
      <c r="K53" s="52">
        <v>4091</v>
      </c>
      <c r="L53" s="52">
        <v>7176</v>
      </c>
      <c r="M53" s="52">
        <v>7856</v>
      </c>
      <c r="N53" s="52">
        <v>7073</v>
      </c>
      <c r="O53" s="52">
        <v>6673</v>
      </c>
      <c r="P53" s="52">
        <v>3606</v>
      </c>
      <c r="Q53" s="52">
        <v>5539</v>
      </c>
      <c r="R53" s="52">
        <v>8214</v>
      </c>
      <c r="S53" s="52">
        <v>13360</v>
      </c>
      <c r="T53" s="52">
        <v>7913</v>
      </c>
      <c r="U53" s="52">
        <v>13528</v>
      </c>
      <c r="V53" s="52">
        <v>7453</v>
      </c>
      <c r="W53" s="52">
        <v>5715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799</v>
      </c>
      <c r="D55" s="52">
        <v>54</v>
      </c>
      <c r="E55" s="52">
        <v>227</v>
      </c>
      <c r="F55" s="52">
        <v>622</v>
      </c>
      <c r="G55" s="52">
        <v>0</v>
      </c>
      <c r="H55" s="52">
        <v>196</v>
      </c>
      <c r="I55" s="52">
        <v>248</v>
      </c>
      <c r="J55" s="52">
        <v>351</v>
      </c>
      <c r="K55" s="52">
        <v>352</v>
      </c>
      <c r="L55" s="52">
        <v>431</v>
      </c>
      <c r="M55" s="52">
        <v>67</v>
      </c>
      <c r="N55" s="52">
        <v>58</v>
      </c>
      <c r="O55" s="52">
        <v>108</v>
      </c>
      <c r="P55" s="52">
        <v>350</v>
      </c>
      <c r="Q55" s="52">
        <v>365</v>
      </c>
      <c r="R55" s="52">
        <v>397</v>
      </c>
      <c r="S55" s="52">
        <v>440</v>
      </c>
      <c r="T55" s="52">
        <v>667</v>
      </c>
      <c r="U55" s="52">
        <v>0</v>
      </c>
      <c r="V55" s="52">
        <v>0</v>
      </c>
      <c r="W55" s="52">
        <v>402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795</v>
      </c>
      <c r="D58" s="52">
        <v>0</v>
      </c>
      <c r="E58" s="52">
        <v>943</v>
      </c>
      <c r="F58" s="52">
        <v>1038</v>
      </c>
      <c r="G58" s="52">
        <v>637</v>
      </c>
      <c r="H58" s="52">
        <v>800</v>
      </c>
      <c r="I58" s="52">
        <v>404</v>
      </c>
      <c r="J58" s="52">
        <v>1051</v>
      </c>
      <c r="K58" s="52">
        <v>738</v>
      </c>
      <c r="L58" s="52">
        <v>1191</v>
      </c>
      <c r="M58" s="52">
        <v>972</v>
      </c>
      <c r="N58" s="52">
        <v>585</v>
      </c>
      <c r="O58" s="52">
        <v>1092</v>
      </c>
      <c r="P58" s="52">
        <v>1290</v>
      </c>
      <c r="Q58" s="52">
        <v>1942</v>
      </c>
      <c r="R58" s="52">
        <v>2233</v>
      </c>
      <c r="S58" s="52">
        <v>1949</v>
      </c>
      <c r="T58" s="52">
        <v>1134</v>
      </c>
      <c r="U58" s="52">
        <v>801</v>
      </c>
      <c r="V58" s="52">
        <v>42</v>
      </c>
      <c r="W58" s="52">
        <v>26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12121</v>
      </c>
      <c r="D59" s="36">
        <v>9314</v>
      </c>
      <c r="E59" s="36">
        <v>8223</v>
      </c>
      <c r="F59" s="36">
        <v>9640</v>
      </c>
      <c r="G59" s="36">
        <v>5654</v>
      </c>
      <c r="H59" s="36">
        <v>7454</v>
      </c>
      <c r="I59" s="36">
        <v>3334</v>
      </c>
      <c r="J59" s="36">
        <v>5853</v>
      </c>
      <c r="K59" s="36">
        <v>3705</v>
      </c>
      <c r="L59" s="36">
        <v>6416</v>
      </c>
      <c r="M59" s="36">
        <v>6951</v>
      </c>
      <c r="N59" s="36">
        <v>6546</v>
      </c>
      <c r="O59" s="36">
        <v>5689</v>
      </c>
      <c r="P59" s="36">
        <v>2666</v>
      </c>
      <c r="Q59" s="36">
        <v>3962</v>
      </c>
      <c r="R59" s="36">
        <v>6378</v>
      </c>
      <c r="S59" s="36">
        <v>11851</v>
      </c>
      <c r="T59" s="36">
        <v>7446</v>
      </c>
      <c r="U59" s="36">
        <v>12727</v>
      </c>
      <c r="V59" s="36">
        <v>7411</v>
      </c>
      <c r="W59" s="36">
        <v>6091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22035</v>
      </c>
      <c r="D63" s="52">
        <v>15909</v>
      </c>
      <c r="E63" s="52">
        <v>15295</v>
      </c>
      <c r="F63" s="52">
        <v>17877</v>
      </c>
      <c r="G63" s="52">
        <v>12808</v>
      </c>
      <c r="H63" s="52">
        <v>13497</v>
      </c>
      <c r="I63" s="52">
        <v>6493</v>
      </c>
      <c r="J63" s="52">
        <v>9878</v>
      </c>
      <c r="K63" s="52">
        <v>11181</v>
      </c>
      <c r="L63" s="52">
        <v>19857</v>
      </c>
      <c r="M63" s="52">
        <v>22965</v>
      </c>
      <c r="N63" s="52">
        <v>23424</v>
      </c>
      <c r="O63" s="52">
        <v>20346</v>
      </c>
      <c r="P63" s="52">
        <v>3614</v>
      </c>
      <c r="Q63" s="52">
        <v>8019</v>
      </c>
      <c r="R63" s="52">
        <v>13271</v>
      </c>
      <c r="S63" s="52">
        <v>19293</v>
      </c>
      <c r="T63" s="52">
        <v>15158</v>
      </c>
      <c r="U63" s="52">
        <v>16421</v>
      </c>
      <c r="V63" s="52">
        <v>11816</v>
      </c>
      <c r="W63" s="52">
        <v>12829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25</v>
      </c>
      <c r="D65" s="52">
        <v>40</v>
      </c>
      <c r="E65" s="52">
        <v>34</v>
      </c>
      <c r="F65" s="52">
        <v>72</v>
      </c>
      <c r="G65" s="52">
        <v>148</v>
      </c>
      <c r="H65" s="52">
        <v>56</v>
      </c>
      <c r="I65" s="52">
        <v>109</v>
      </c>
      <c r="J65" s="52">
        <v>59</v>
      </c>
      <c r="K65" s="52">
        <v>48</v>
      </c>
      <c r="L65" s="52">
        <v>66</v>
      </c>
      <c r="M65" s="52">
        <v>110</v>
      </c>
      <c r="N65" s="52">
        <v>225</v>
      </c>
      <c r="O65" s="52">
        <v>267</v>
      </c>
      <c r="P65" s="52">
        <v>273</v>
      </c>
      <c r="Q65" s="52">
        <v>201</v>
      </c>
      <c r="R65" s="52">
        <v>179</v>
      </c>
      <c r="S65" s="52">
        <v>248</v>
      </c>
      <c r="T65" s="52">
        <v>278</v>
      </c>
      <c r="U65" s="52">
        <v>327</v>
      </c>
      <c r="V65" s="52">
        <v>412</v>
      </c>
      <c r="W65" s="52">
        <v>354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20934</v>
      </c>
      <c r="D67" s="52">
        <f t="shared" si="0"/>
        <v>16085</v>
      </c>
      <c r="E67" s="52">
        <f t="shared" si="0"/>
        <v>15205</v>
      </c>
      <c r="F67" s="52">
        <f t="shared" si="0"/>
        <v>17176</v>
      </c>
      <c r="G67" s="52">
        <f t="shared" si="0"/>
        <v>13418</v>
      </c>
      <c r="H67" s="52">
        <f t="shared" si="0"/>
        <v>13533</v>
      </c>
      <c r="I67" s="52">
        <f t="shared" si="0"/>
        <v>6509</v>
      </c>
      <c r="J67" s="52">
        <f t="shared" si="0"/>
        <v>10043</v>
      </c>
      <c r="K67" s="52">
        <f t="shared" si="0"/>
        <v>11253</v>
      </c>
      <c r="L67" s="52">
        <f t="shared" si="0"/>
        <v>19227</v>
      </c>
      <c r="M67" s="52">
        <f t="shared" si="0"/>
        <v>23454</v>
      </c>
      <c r="N67" s="52">
        <f t="shared" si="0"/>
        <v>23983</v>
      </c>
      <c r="O67" s="52">
        <f t="shared" si="0"/>
        <v>20461</v>
      </c>
      <c r="P67" s="52">
        <f t="shared" si="0"/>
        <v>3967</v>
      </c>
      <c r="Q67" s="52">
        <f t="shared" si="0"/>
        <v>8288</v>
      </c>
      <c r="R67" s="52">
        <f t="shared" ref="R67:V67" si="1">R39-R53</f>
        <v>13487</v>
      </c>
      <c r="S67" s="52">
        <f t="shared" si="1"/>
        <v>19501</v>
      </c>
      <c r="T67" s="52">
        <f t="shared" si="1"/>
        <v>14654</v>
      </c>
      <c r="U67" s="52">
        <f t="shared" si="1"/>
        <v>17327</v>
      </c>
      <c r="V67" s="52">
        <f t="shared" si="1"/>
        <v>12826</v>
      </c>
      <c r="W67" s="52">
        <f t="shared" ref="W67" si="2">W39-W53</f>
        <v>12229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1364</v>
      </c>
      <c r="D69" s="52">
        <f t="shared" si="6"/>
        <v>93</v>
      </c>
      <c r="E69" s="52">
        <f t="shared" si="6"/>
        <v>378</v>
      </c>
      <c r="F69" s="52">
        <f t="shared" si="6"/>
        <v>1042</v>
      </c>
      <c r="G69" s="52">
        <f t="shared" si="6"/>
        <v>0</v>
      </c>
      <c r="H69" s="52">
        <f t="shared" si="6"/>
        <v>321</v>
      </c>
      <c r="I69" s="52">
        <f t="shared" si="6"/>
        <v>430</v>
      </c>
      <c r="J69" s="52">
        <f t="shared" si="6"/>
        <v>502</v>
      </c>
      <c r="K69" s="52">
        <f t="shared" si="6"/>
        <v>886</v>
      </c>
      <c r="L69" s="52">
        <f t="shared" si="6"/>
        <v>1125</v>
      </c>
      <c r="M69" s="52">
        <f t="shared" si="6"/>
        <v>195</v>
      </c>
      <c r="N69" s="52">
        <f t="shared" si="6"/>
        <v>190</v>
      </c>
      <c r="O69" s="52">
        <f t="shared" si="6"/>
        <v>325</v>
      </c>
      <c r="P69" s="52">
        <f t="shared" si="6"/>
        <v>319</v>
      </c>
      <c r="Q69" s="52">
        <f t="shared" si="6"/>
        <v>494</v>
      </c>
      <c r="R69" s="52">
        <f t="shared" ref="R69:V69" si="7">R41-R55</f>
        <v>612</v>
      </c>
      <c r="S69" s="52">
        <f t="shared" si="7"/>
        <v>618</v>
      </c>
      <c r="T69" s="52">
        <f t="shared" si="7"/>
        <v>1179</v>
      </c>
      <c r="U69" s="52">
        <f t="shared" si="7"/>
        <v>0</v>
      </c>
      <c r="V69" s="52">
        <f t="shared" si="7"/>
        <v>0</v>
      </c>
      <c r="W69" s="52">
        <f t="shared" ref="W69" si="8">W41-W55</f>
        <v>844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2921</v>
      </c>
      <c r="D72" s="52">
        <v>0</v>
      </c>
      <c r="E72" s="52">
        <v>4222</v>
      </c>
      <c r="F72" s="52">
        <v>4487</v>
      </c>
      <c r="G72" s="52">
        <v>4543</v>
      </c>
      <c r="H72" s="52">
        <v>5005</v>
      </c>
      <c r="I72" s="52">
        <v>2514</v>
      </c>
      <c r="J72" s="52">
        <v>4117</v>
      </c>
      <c r="K72" s="52">
        <v>6068</v>
      </c>
      <c r="L72" s="52">
        <v>6508</v>
      </c>
      <c r="M72" s="52">
        <v>5351</v>
      </c>
      <c r="N72" s="52">
        <v>3515</v>
      </c>
      <c r="O72" s="52">
        <v>5992</v>
      </c>
      <c r="P72" s="52">
        <v>7065</v>
      </c>
      <c r="Q72" s="52">
        <v>8506</v>
      </c>
      <c r="R72" s="52">
        <v>8944</v>
      </c>
      <c r="S72" s="52">
        <v>6006</v>
      </c>
      <c r="T72" s="52">
        <v>5457</v>
      </c>
      <c r="U72" s="52">
        <v>2447</v>
      </c>
      <c r="V72" s="52">
        <v>193</v>
      </c>
      <c r="W72" s="52">
        <v>124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44549</v>
      </c>
      <c r="D73" s="36">
        <v>42000</v>
      </c>
      <c r="E73" s="36">
        <v>36827</v>
      </c>
      <c r="F73" s="36">
        <v>41650</v>
      </c>
      <c r="G73" s="36">
        <v>40279</v>
      </c>
      <c r="H73" s="36">
        <v>46655</v>
      </c>
      <c r="I73" s="36">
        <v>20747</v>
      </c>
      <c r="J73" s="36">
        <v>22929</v>
      </c>
      <c r="K73" s="36">
        <v>30475</v>
      </c>
      <c r="L73" s="36">
        <v>35075</v>
      </c>
      <c r="M73" s="36">
        <v>38298</v>
      </c>
      <c r="N73" s="36">
        <v>39445</v>
      </c>
      <c r="O73" s="36">
        <v>31253</v>
      </c>
      <c r="P73" s="36">
        <v>14585</v>
      </c>
      <c r="Q73" s="36">
        <v>17358</v>
      </c>
      <c r="R73" s="36">
        <v>25539</v>
      </c>
      <c r="S73" s="36">
        <v>36557</v>
      </c>
      <c r="T73" s="36">
        <v>35860</v>
      </c>
      <c r="U73" s="36">
        <v>38940</v>
      </c>
      <c r="V73" s="36">
        <v>35820</v>
      </c>
      <c r="W73" s="36">
        <v>31151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3829</v>
      </c>
      <c r="I79" s="52">
        <f>RES_hhdet_numvin!I126</f>
        <v>3378</v>
      </c>
      <c r="J79" s="52">
        <f>RES_hhdet_numvin!J126</f>
        <v>7780</v>
      </c>
      <c r="K79" s="52">
        <f>RES_hhdet_numvin!K126</f>
        <v>9033</v>
      </c>
      <c r="L79" s="52">
        <f>RES_hhdet_numvin!L126</f>
        <v>18539</v>
      </c>
      <c r="M79" s="52">
        <f>RES_hhdet_numvin!M126</f>
        <v>23348</v>
      </c>
      <c r="N79" s="52">
        <f>RES_hhdet_numvin!N126</f>
        <v>25118</v>
      </c>
      <c r="O79" s="52">
        <f>RES_hhdet_numvin!O126</f>
        <v>23737</v>
      </c>
      <c r="P79" s="52">
        <f>RES_hhdet_numvin!P126</f>
        <v>6936</v>
      </c>
      <c r="Q79" s="52">
        <f>RES_hhdet_numvin!Q126</f>
        <v>13191</v>
      </c>
      <c r="R79" s="52">
        <f>RES_hhdet_numvin!R126</f>
        <v>21217</v>
      </c>
      <c r="S79" s="52">
        <f>RES_hhdet_numvin!S126</f>
        <v>32577</v>
      </c>
      <c r="T79" s="52">
        <f>RES_hhdet_numvin!T126</f>
        <v>23581</v>
      </c>
      <c r="U79" s="52">
        <f>RES_hhdet_numvin!U126</f>
        <v>29891</v>
      </c>
      <c r="V79" s="52">
        <f>RES_hhdet_numvin!V126</f>
        <v>19266</v>
      </c>
      <c r="W79" s="52">
        <f>RES_hhdet_numvin!W126</f>
        <v>18946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117</v>
      </c>
      <c r="Q82" s="138">
        <f>RES_hhdet_numvin!Q129</f>
        <v>165</v>
      </c>
      <c r="R82" s="138">
        <f>RES_hhdet_numvin!R129</f>
        <v>221</v>
      </c>
      <c r="S82" s="138">
        <f>RES_hhdet_numvin!S129</f>
        <v>371</v>
      </c>
      <c r="T82" s="138">
        <f>RES_hhdet_numvin!T129</f>
        <v>374</v>
      </c>
      <c r="U82" s="138">
        <f>RES_hhdet_numvin!U129</f>
        <v>494</v>
      </c>
      <c r="V82" s="138">
        <f>RES_hhdet_numvin!V129</f>
        <v>585</v>
      </c>
      <c r="W82" s="138">
        <f>RES_hhdet_numvin!W129</f>
        <v>461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3478</v>
      </c>
      <c r="I84" s="138">
        <f>RES_hhdet_numvin!I131</f>
        <v>2901</v>
      </c>
      <c r="J84" s="138">
        <f>RES_hhdet_numvin!J131</f>
        <v>7120</v>
      </c>
      <c r="K84" s="138">
        <f>RES_hhdet_numvin!K131</f>
        <v>8057</v>
      </c>
      <c r="L84" s="138">
        <f>RES_hhdet_numvin!L131</f>
        <v>17273</v>
      </c>
      <c r="M84" s="138">
        <f>RES_hhdet_numvin!M131</f>
        <v>23223</v>
      </c>
      <c r="N84" s="138">
        <f>RES_hhdet_numvin!N131</f>
        <v>25092</v>
      </c>
      <c r="O84" s="138">
        <f>RES_hhdet_numvin!O131</f>
        <v>23693</v>
      </c>
      <c r="P84" s="138">
        <f>RES_hhdet_numvin!P131</f>
        <v>6876</v>
      </c>
      <c r="Q84" s="138">
        <f>RES_hhdet_numvin!Q131</f>
        <v>13043</v>
      </c>
      <c r="R84" s="138">
        <f>RES_hhdet_numvin!R131</f>
        <v>21017</v>
      </c>
      <c r="S84" s="138">
        <f>RES_hhdet_numvin!S131</f>
        <v>32327</v>
      </c>
      <c r="T84" s="138">
        <f>RES_hhdet_numvin!T131</f>
        <v>22412</v>
      </c>
      <c r="U84" s="138">
        <f>RES_hhdet_numvin!U131</f>
        <v>30795</v>
      </c>
      <c r="V84" s="138">
        <f>RES_hhdet_numvin!V131</f>
        <v>20275</v>
      </c>
      <c r="W84" s="138">
        <f>RES_hhdet_numvin!W131</f>
        <v>17944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158</v>
      </c>
      <c r="R88" s="138">
        <f>RES_hhdet_numvin!R135</f>
        <v>762</v>
      </c>
      <c r="S88" s="138">
        <f>RES_hhdet_numvin!S135</f>
        <v>926</v>
      </c>
      <c r="T88" s="138">
        <f>RES_hhdet_numvin!T135</f>
        <v>1749</v>
      </c>
      <c r="U88" s="138">
        <f>RES_hhdet_numvin!U135</f>
        <v>0</v>
      </c>
      <c r="V88" s="138">
        <f>RES_hhdet_numvin!V135</f>
        <v>0</v>
      </c>
      <c r="W88" s="138">
        <f>RES_hhdet_numvin!W135</f>
        <v>1246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2437</v>
      </c>
      <c r="Q93" s="138">
        <f>RES_hhdet_numvin!Q140</f>
        <v>5327</v>
      </c>
      <c r="R93" s="138">
        <f>RES_hhdet_numvin!R140</f>
        <v>7646</v>
      </c>
      <c r="S93" s="138">
        <f>RES_hhdet_numvin!S140</f>
        <v>6360</v>
      </c>
      <c r="T93" s="138">
        <f>RES_hhdet_numvin!T140</f>
        <v>5517</v>
      </c>
      <c r="U93" s="138">
        <f>RES_hhdet_numvin!U140</f>
        <v>2832</v>
      </c>
      <c r="V93" s="138">
        <f>RES_hhdet_numvin!V140</f>
        <v>227</v>
      </c>
      <c r="W93" s="138">
        <f>RES_hhdet_numvin!W140</f>
        <v>150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5279</v>
      </c>
      <c r="Q94" s="39">
        <f>RES_hhdet_numvin!Q141</f>
        <v>11415</v>
      </c>
      <c r="R94" s="39">
        <f>RES_hhdet_numvin!R141</f>
        <v>22923</v>
      </c>
      <c r="S94" s="39">
        <f>RES_hhdet_numvin!S141</f>
        <v>40683</v>
      </c>
      <c r="T94" s="39">
        <f>RES_hhdet_numvin!T141</f>
        <v>39460</v>
      </c>
      <c r="U94" s="39">
        <f>RES_hhdet_numvin!U141</f>
        <v>49959</v>
      </c>
      <c r="V94" s="39">
        <f>RES_hhdet_numvin!V141</f>
        <v>42910</v>
      </c>
      <c r="W94" s="39">
        <f>RES_hhdet_numvin!W141</f>
        <v>37242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408.10228052967079</v>
      </c>
      <c r="C98" s="117">
        <f t="shared" si="12"/>
        <v>431.39021711200746</v>
      </c>
      <c r="D98" s="117">
        <f t="shared" si="12"/>
        <v>422.30749308813944</v>
      </c>
      <c r="E98" s="117">
        <f t="shared" si="12"/>
        <v>401.4448446162998</v>
      </c>
      <c r="F98" s="117">
        <f t="shared" si="12"/>
        <v>400.00160720070073</v>
      </c>
      <c r="G98" s="117">
        <f t="shared" si="12"/>
        <v>403.04656988777754</v>
      </c>
      <c r="H98" s="117">
        <f t="shared" si="12"/>
        <v>400.18951239615592</v>
      </c>
      <c r="I98" s="117">
        <f t="shared" si="12"/>
        <v>384.26131310550215</v>
      </c>
      <c r="J98" s="117">
        <f t="shared" si="12"/>
        <v>354.36949948336002</v>
      </c>
      <c r="K98" s="117">
        <f t="shared" si="12"/>
        <v>348.7276373493807</v>
      </c>
      <c r="L98" s="117">
        <f t="shared" si="12"/>
        <v>377.60819366649469</v>
      </c>
      <c r="M98" s="117">
        <f t="shared" si="12"/>
        <v>351.40238365240685</v>
      </c>
      <c r="N98" s="117">
        <f t="shared" si="12"/>
        <v>358.10247210858267</v>
      </c>
      <c r="O98" s="117">
        <f t="shared" si="12"/>
        <v>347.31611635530294</v>
      </c>
      <c r="P98" s="117">
        <f t="shared" si="12"/>
        <v>314.57837551314941</v>
      </c>
      <c r="Q98" s="117">
        <f t="shared" si="12"/>
        <v>300.20332680463383</v>
      </c>
      <c r="R98" s="117">
        <f t="shared" ref="R98:V98" si="13">R99+R102+R104+R113</f>
        <v>331.08466519960103</v>
      </c>
      <c r="S98" s="117">
        <f t="shared" si="13"/>
        <v>337.55506086660517</v>
      </c>
      <c r="T98" s="117">
        <f t="shared" si="13"/>
        <v>340.6894742728972</v>
      </c>
      <c r="U98" s="117">
        <f t="shared" si="13"/>
        <v>346.69578618863841</v>
      </c>
      <c r="V98" s="117">
        <f t="shared" si="13"/>
        <v>330.11950961842734</v>
      </c>
      <c r="W98" s="117">
        <f t="shared" ref="W98" si="14">W99+W102+W104+W113</f>
        <v>338.48471036701176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337.6752149773364</v>
      </c>
      <c r="C99" s="122">
        <f t="shared" si="15"/>
        <v>355.78254712834644</v>
      </c>
      <c r="D99" s="122">
        <f t="shared" si="15"/>
        <v>350.84934614852631</v>
      </c>
      <c r="E99" s="122">
        <f t="shared" si="15"/>
        <v>334.41437793210599</v>
      </c>
      <c r="F99" s="122">
        <f t="shared" si="15"/>
        <v>332.1170249088795</v>
      </c>
      <c r="G99" s="122">
        <f t="shared" si="15"/>
        <v>335.67449898883132</v>
      </c>
      <c r="H99" s="122">
        <f t="shared" si="15"/>
        <v>330.90287692107194</v>
      </c>
      <c r="I99" s="122">
        <f t="shared" si="15"/>
        <v>328.7708189228631</v>
      </c>
      <c r="J99" s="122">
        <f t="shared" si="15"/>
        <v>303.23522032313247</v>
      </c>
      <c r="K99" s="122">
        <f t="shared" si="15"/>
        <v>302.43041415972544</v>
      </c>
      <c r="L99" s="122">
        <f t="shared" si="15"/>
        <v>327.57358465356805</v>
      </c>
      <c r="M99" s="122">
        <f t="shared" si="15"/>
        <v>304.30255514067426</v>
      </c>
      <c r="N99" s="122">
        <f t="shared" si="15"/>
        <v>310.89399076871524</v>
      </c>
      <c r="O99" s="122">
        <f t="shared" si="15"/>
        <v>301.97662799313701</v>
      </c>
      <c r="P99" s="122">
        <f t="shared" si="15"/>
        <v>273.09567841954794</v>
      </c>
      <c r="Q99" s="122">
        <f t="shared" si="15"/>
        <v>259.21966213759629</v>
      </c>
      <c r="R99" s="122">
        <f t="shared" ref="R99:V99" si="16">SUM(R100:R101)</f>
        <v>285.01555400462036</v>
      </c>
      <c r="S99" s="122">
        <f t="shared" si="16"/>
        <v>290.65696281926597</v>
      </c>
      <c r="T99" s="122">
        <f t="shared" si="16"/>
        <v>295.38856984611886</v>
      </c>
      <c r="U99" s="122">
        <f t="shared" si="16"/>
        <v>298.17783602860447</v>
      </c>
      <c r="V99" s="122">
        <f t="shared" si="16"/>
        <v>285.56905053832918</v>
      </c>
      <c r="W99" s="122">
        <f t="shared" ref="W99" si="17">SUM(W100:W101)</f>
        <v>291.83719189680596</v>
      </c>
      <c r="DA99" s="130" t="s">
        <v>1687</v>
      </c>
    </row>
    <row r="100" spans="1:105" ht="12" customHeight="1" x14ac:dyDescent="0.25">
      <c r="A100" s="97" t="s">
        <v>203</v>
      </c>
      <c r="B100" s="98">
        <v>336.50785807632877</v>
      </c>
      <c r="C100" s="98">
        <v>354.57405583227199</v>
      </c>
      <c r="D100" s="98">
        <v>349.67989785422577</v>
      </c>
      <c r="E100" s="98">
        <v>333.31958913686202</v>
      </c>
      <c r="F100" s="98">
        <v>331.04272086640856</v>
      </c>
      <c r="G100" s="98">
        <v>334.61001375031827</v>
      </c>
      <c r="H100" s="98">
        <v>329.86392724770786</v>
      </c>
      <c r="I100" s="98">
        <v>327.75567921681682</v>
      </c>
      <c r="J100" s="98">
        <v>302.31236200318142</v>
      </c>
      <c r="K100" s="98">
        <v>301.52389231230183</v>
      </c>
      <c r="L100" s="98">
        <v>326.5840147743528</v>
      </c>
      <c r="M100" s="98">
        <v>303.38578155829447</v>
      </c>
      <c r="N100" s="98">
        <v>309.95524286743489</v>
      </c>
      <c r="O100" s="98">
        <v>301.06248078410391</v>
      </c>
      <c r="P100" s="98">
        <v>272.27164560354186</v>
      </c>
      <c r="Q100" s="98">
        <v>258.43734183322266</v>
      </c>
      <c r="R100" s="98">
        <v>284.1548287694909</v>
      </c>
      <c r="S100" s="98">
        <v>289.77261384371758</v>
      </c>
      <c r="T100" s="98">
        <v>294.48454770676557</v>
      </c>
      <c r="U100" s="98">
        <v>297.2568994404395</v>
      </c>
      <c r="V100" s="98">
        <v>284.67899275899691</v>
      </c>
      <c r="W100" s="98">
        <v>290.92249306450447</v>
      </c>
      <c r="DA100" s="63" t="s">
        <v>1688</v>
      </c>
    </row>
    <row r="101" spans="1:105" ht="12" customHeight="1" x14ac:dyDescent="0.25">
      <c r="A101" s="97" t="s">
        <v>53</v>
      </c>
      <c r="B101" s="98">
        <v>1.1673569010076419</v>
      </c>
      <c r="C101" s="98">
        <v>1.2084912960744425</v>
      </c>
      <c r="D101" s="98">
        <v>1.1694482943005524</v>
      </c>
      <c r="E101" s="98">
        <v>1.0947887952439741</v>
      </c>
      <c r="F101" s="98">
        <v>1.0743040424709671</v>
      </c>
      <c r="G101" s="98">
        <v>1.064485238513039</v>
      </c>
      <c r="H101" s="98">
        <v>1.0389496733640986</v>
      </c>
      <c r="I101" s="98">
        <v>1.0151397060463008</v>
      </c>
      <c r="J101" s="98">
        <v>0.92285831995102618</v>
      </c>
      <c r="K101" s="98">
        <v>0.90652184742364572</v>
      </c>
      <c r="L101" s="98">
        <v>0.98956987921525241</v>
      </c>
      <c r="M101" s="98">
        <v>0.91677358237976725</v>
      </c>
      <c r="N101" s="98">
        <v>0.93874790128032615</v>
      </c>
      <c r="O101" s="98">
        <v>0.91414720903312074</v>
      </c>
      <c r="P101" s="98">
        <v>0.82403281600610156</v>
      </c>
      <c r="Q101" s="98">
        <v>0.78232030437364641</v>
      </c>
      <c r="R101" s="98">
        <v>0.86072523512944887</v>
      </c>
      <c r="S101" s="98">
        <v>0.88434897554841063</v>
      </c>
      <c r="T101" s="98">
        <v>0.90402213935328979</v>
      </c>
      <c r="U101" s="98">
        <v>0.92093658816495683</v>
      </c>
      <c r="V101" s="98">
        <v>0.89005777933224683</v>
      </c>
      <c r="W101" s="98">
        <v>0.91469883230151394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5.8721209254589991E-4</v>
      </c>
      <c r="C102" s="122">
        <f t="shared" si="18"/>
        <v>7.9557146068960974E-4</v>
      </c>
      <c r="D102" s="122">
        <f t="shared" si="18"/>
        <v>1.0228229256315259E-3</v>
      </c>
      <c r="E102" s="122">
        <f t="shared" si="18"/>
        <v>1.1777747016806243E-3</v>
      </c>
      <c r="F102" s="122">
        <f t="shared" si="18"/>
        <v>1.6712969489061883E-3</v>
      </c>
      <c r="G102" s="122">
        <f t="shared" si="18"/>
        <v>2.4372576174540102E-3</v>
      </c>
      <c r="H102" s="122">
        <f t="shared" si="18"/>
        <v>2.9346651793022453E-3</v>
      </c>
      <c r="I102" s="122">
        <f t="shared" si="18"/>
        <v>3.1731182196879657E-3</v>
      </c>
      <c r="J102" s="122">
        <f t="shared" si="18"/>
        <v>3.445918319632433E-3</v>
      </c>
      <c r="K102" s="122">
        <f t="shared" si="18"/>
        <v>3.4503244151094341E-3</v>
      </c>
      <c r="L102" s="122">
        <f t="shared" si="18"/>
        <v>7.0285300665990499E-3</v>
      </c>
      <c r="M102" s="122">
        <f t="shared" si="18"/>
        <v>4.817759724455758E-3</v>
      </c>
      <c r="N102" s="122">
        <f t="shared" si="18"/>
        <v>4.4674908443560479E-3</v>
      </c>
      <c r="O102" s="122">
        <f t="shared" si="18"/>
        <v>5.0669060138015289E-3</v>
      </c>
      <c r="P102" s="122">
        <f t="shared" si="18"/>
        <v>6.5422095736621206E-3</v>
      </c>
      <c r="Q102" s="122">
        <f t="shared" si="18"/>
        <v>6.3689594411854211E-3</v>
      </c>
      <c r="R102" s="122">
        <f t="shared" si="18"/>
        <v>7.4559731679348798E-3</v>
      </c>
      <c r="S102" s="122">
        <f t="shared" si="18"/>
        <v>8.3997156590023096E-3</v>
      </c>
      <c r="T102" s="122">
        <f t="shared" si="18"/>
        <v>1.2265321057762311E-2</v>
      </c>
      <c r="U102" s="122">
        <f t="shared" si="18"/>
        <v>9.008614677279668E-3</v>
      </c>
      <c r="V102" s="122">
        <f t="shared" si="18"/>
        <v>1.0065883051420059E-2</v>
      </c>
      <c r="W102" s="122">
        <f t="shared" si="18"/>
        <v>1.6164114628495468E-2</v>
      </c>
      <c r="DA102" s="130" t="s">
        <v>1690</v>
      </c>
    </row>
    <row r="103" spans="1:105" ht="12" customHeight="1" x14ac:dyDescent="0.25">
      <c r="A103" s="97" t="s">
        <v>53</v>
      </c>
      <c r="B103" s="98">
        <v>5.8721209254589991E-4</v>
      </c>
      <c r="C103" s="98">
        <v>7.9557146068960974E-4</v>
      </c>
      <c r="D103" s="98">
        <v>1.0228229256315259E-3</v>
      </c>
      <c r="E103" s="98">
        <v>1.1777747016806243E-3</v>
      </c>
      <c r="F103" s="98">
        <v>1.6712969489061883E-3</v>
      </c>
      <c r="G103" s="98">
        <v>2.4372576174540102E-3</v>
      </c>
      <c r="H103" s="98">
        <v>2.9346651793022453E-3</v>
      </c>
      <c r="I103" s="98">
        <v>3.1731182196879657E-3</v>
      </c>
      <c r="J103" s="98">
        <v>3.445918319632433E-3</v>
      </c>
      <c r="K103" s="98">
        <v>3.4503244151094341E-3</v>
      </c>
      <c r="L103" s="98">
        <v>7.0285300665990499E-3</v>
      </c>
      <c r="M103" s="98">
        <v>4.817759724455758E-3</v>
      </c>
      <c r="N103" s="98">
        <v>4.4674908443560479E-3</v>
      </c>
      <c r="O103" s="98">
        <v>5.0669060138015289E-3</v>
      </c>
      <c r="P103" s="98">
        <v>6.5422095736621206E-3</v>
      </c>
      <c r="Q103" s="98">
        <v>6.3689594411854211E-3</v>
      </c>
      <c r="R103" s="98">
        <v>7.4559731679348798E-3</v>
      </c>
      <c r="S103" s="98">
        <v>8.3997156590023096E-3</v>
      </c>
      <c r="T103" s="98">
        <v>1.2265321057762311E-2</v>
      </c>
      <c r="U103" s="98">
        <v>9.008614677279668E-3</v>
      </c>
      <c r="V103" s="98">
        <v>1.0065883051420059E-2</v>
      </c>
      <c r="W103" s="98">
        <v>1.6164114628495468E-2</v>
      </c>
      <c r="DA103" s="63" t="s">
        <v>1691</v>
      </c>
    </row>
    <row r="104" spans="1:105" ht="12" customHeight="1" x14ac:dyDescent="0.25">
      <c r="A104" s="121" t="s">
        <v>55</v>
      </c>
      <c r="B104" s="122">
        <v>40.314840583262644</v>
      </c>
      <c r="C104" s="122">
        <v>43.219711652425701</v>
      </c>
      <c r="D104" s="122">
        <v>44.310946064283627</v>
      </c>
      <c r="E104" s="122">
        <v>40.555279716095022</v>
      </c>
      <c r="F104" s="122">
        <v>41.257369125208207</v>
      </c>
      <c r="G104" s="122">
        <v>43.511905630571249</v>
      </c>
      <c r="H104" s="122">
        <v>44.473165703567396</v>
      </c>
      <c r="I104" s="122">
        <v>35.345852820322179</v>
      </c>
      <c r="J104" s="122">
        <v>32.241245654413987</v>
      </c>
      <c r="K104" s="122">
        <v>29.745740309119221</v>
      </c>
      <c r="L104" s="122">
        <v>31.851826472008462</v>
      </c>
      <c r="M104" s="122">
        <v>29.982319162037147</v>
      </c>
      <c r="N104" s="122">
        <v>30.595624594208715</v>
      </c>
      <c r="O104" s="122">
        <v>29.642678668316915</v>
      </c>
      <c r="P104" s="122">
        <v>26.652447916028482</v>
      </c>
      <c r="Q104" s="122">
        <v>25.599883604725118</v>
      </c>
      <c r="R104" s="122">
        <v>28.304003056943937</v>
      </c>
      <c r="S104" s="122">
        <v>28.967094867309982</v>
      </c>
      <c r="T104" s="122">
        <v>28.637290791228871</v>
      </c>
      <c r="U104" s="122">
        <v>30.091793912650939</v>
      </c>
      <c r="V104" s="122">
        <v>28.659047002308434</v>
      </c>
      <c r="W104" s="122">
        <v>29.738520260620302</v>
      </c>
      <c r="DA104" s="130" t="s">
        <v>1692</v>
      </c>
    </row>
    <row r="105" spans="1:105" ht="12" customHeight="1" x14ac:dyDescent="0.25">
      <c r="A105" s="97" t="s">
        <v>128</v>
      </c>
      <c r="B105" s="98">
        <v>39.793861614126925</v>
      </c>
      <c r="C105" s="98">
        <v>42.411670736945482</v>
      </c>
      <c r="D105" s="98">
        <v>43.57986138911027</v>
      </c>
      <c r="E105" s="98">
        <v>39.829336056603154</v>
      </c>
      <c r="F105" s="98">
        <v>40.386513871338764</v>
      </c>
      <c r="G105" s="98">
        <v>42.790416172295828</v>
      </c>
      <c r="H105" s="98">
        <v>43.762727954355704</v>
      </c>
      <c r="I105" s="98">
        <v>34.669084325745544</v>
      </c>
      <c r="J105" s="98">
        <v>31.570355107738688</v>
      </c>
      <c r="K105" s="98">
        <v>29.086597799478017</v>
      </c>
      <c r="L105" s="98">
        <v>31.016071210170058</v>
      </c>
      <c r="M105" s="98">
        <v>29.278792818318045</v>
      </c>
      <c r="N105" s="98">
        <v>29.946390838498406</v>
      </c>
      <c r="O105" s="98">
        <v>29.022557908931468</v>
      </c>
      <c r="P105" s="98">
        <v>26.094648463526081</v>
      </c>
      <c r="Q105" s="98">
        <v>25.048814658608766</v>
      </c>
      <c r="R105" s="98">
        <v>27.706220241687117</v>
      </c>
      <c r="S105" s="98">
        <v>28.370120464107035</v>
      </c>
      <c r="T105" s="98">
        <v>27.957412740354158</v>
      </c>
      <c r="U105" s="98">
        <v>29.484287145974729</v>
      </c>
      <c r="V105" s="98">
        <v>28.209141376858696</v>
      </c>
      <c r="W105" s="98">
        <v>29.13098930866844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0.52097896913571606</v>
      </c>
      <c r="C109" s="101">
        <v>0.80804091548021828</v>
      </c>
      <c r="D109" s="101">
        <v>0.73108467517335352</v>
      </c>
      <c r="E109" s="101">
        <v>0.72594365949186912</v>
      </c>
      <c r="F109" s="101">
        <v>0.87085525386944185</v>
      </c>
      <c r="G109" s="101">
        <v>0.72148945827542077</v>
      </c>
      <c r="H109" s="101">
        <v>0.71043774921169123</v>
      </c>
      <c r="I109" s="101">
        <v>0.67676849457663801</v>
      </c>
      <c r="J109" s="101">
        <v>0.67089054667530168</v>
      </c>
      <c r="K109" s="101">
        <v>0.65914250964120313</v>
      </c>
      <c r="L109" s="101">
        <v>0.83575526183840521</v>
      </c>
      <c r="M109" s="101">
        <v>0.70352634371910006</v>
      </c>
      <c r="N109" s="101">
        <v>0.64923375571030872</v>
      </c>
      <c r="O109" s="101">
        <v>0.62012075938544686</v>
      </c>
      <c r="P109" s="101">
        <v>0.55779945250239948</v>
      </c>
      <c r="Q109" s="101">
        <v>0.55106894611635204</v>
      </c>
      <c r="R109" s="101">
        <v>0.59778281525681909</v>
      </c>
      <c r="S109" s="101">
        <v>0.59697440320294615</v>
      </c>
      <c r="T109" s="101">
        <v>0.67987805087471376</v>
      </c>
      <c r="U109" s="101">
        <v>0.6075067666762084</v>
      </c>
      <c r="V109" s="101">
        <v>0.44990562544973683</v>
      </c>
      <c r="W109" s="101">
        <v>0.60753095195186124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30.111637756979189</v>
      </c>
      <c r="C113" s="122">
        <v>32.387162759774661</v>
      </c>
      <c r="D113" s="122">
        <v>27.146178052403858</v>
      </c>
      <c r="E113" s="122">
        <v>26.474009193397126</v>
      </c>
      <c r="F113" s="122">
        <v>26.625541869664094</v>
      </c>
      <c r="G113" s="122">
        <v>23.857728010757594</v>
      </c>
      <c r="H113" s="122">
        <v>24.810535106337301</v>
      </c>
      <c r="I113" s="122">
        <v>20.141468244097176</v>
      </c>
      <c r="J113" s="122">
        <v>18.889587587493914</v>
      </c>
      <c r="K113" s="122">
        <v>16.548032556120891</v>
      </c>
      <c r="L113" s="122">
        <v>18.175754010851637</v>
      </c>
      <c r="M113" s="122">
        <v>17.112691589971014</v>
      </c>
      <c r="N113" s="122">
        <v>16.608389254814348</v>
      </c>
      <c r="O113" s="122">
        <v>15.691742787835214</v>
      </c>
      <c r="P113" s="122">
        <v>14.823706967999348</v>
      </c>
      <c r="Q113" s="122">
        <v>15.377412102871212</v>
      </c>
      <c r="R113" s="122">
        <v>17.757652164868833</v>
      </c>
      <c r="S113" s="122">
        <v>17.922603464370255</v>
      </c>
      <c r="T113" s="122">
        <v>16.651348314491706</v>
      </c>
      <c r="U113" s="122">
        <v>18.417147632705756</v>
      </c>
      <c r="V113" s="122">
        <v>15.881346194738279</v>
      </c>
      <c r="W113" s="122">
        <v>16.892834094956964</v>
      </c>
      <c r="DA113" s="130" t="s">
        <v>1701</v>
      </c>
    </row>
    <row r="114" spans="1:105" ht="12" customHeight="1" x14ac:dyDescent="0.25">
      <c r="A114" s="97" t="s">
        <v>50</v>
      </c>
      <c r="B114" s="98">
        <v>5.0234290340637004</v>
      </c>
      <c r="C114" s="98">
        <v>5.9112686644841492</v>
      </c>
      <c r="D114" s="98">
        <v>2.5378245979663099</v>
      </c>
      <c r="E114" s="98">
        <v>3.3885975199888492</v>
      </c>
      <c r="F114" s="98">
        <v>3.4165427952421474</v>
      </c>
      <c r="G114" s="98">
        <v>2.5618315789293185</v>
      </c>
      <c r="H114" s="98">
        <v>2.5431252549119918</v>
      </c>
      <c r="I114" s="98">
        <v>1.6265180751227555</v>
      </c>
      <c r="J114" s="98">
        <v>2.3437636946479841</v>
      </c>
      <c r="K114" s="98">
        <v>2.2798067619916678</v>
      </c>
      <c r="L114" s="98">
        <v>3.0581817604275914</v>
      </c>
      <c r="M114" s="98">
        <v>3.0646962763490162</v>
      </c>
      <c r="N114" s="98">
        <v>2.3164632005738306</v>
      </c>
      <c r="O114" s="98">
        <v>2.2911374311942687</v>
      </c>
      <c r="P114" s="98">
        <v>2.8619036942124878</v>
      </c>
      <c r="Q114" s="98">
        <v>3.3880596303618988</v>
      </c>
      <c r="R114" s="98">
        <v>4.7000672665259655</v>
      </c>
      <c r="S114" s="98">
        <v>4.7022972711357927</v>
      </c>
      <c r="T114" s="98">
        <v>4.0267164522121144</v>
      </c>
      <c r="U114" s="98">
        <v>4.4523295940615384</v>
      </c>
      <c r="V114" s="98">
        <v>2.6668203271903166</v>
      </c>
      <c r="W114" s="98">
        <v>2.2927795607128947</v>
      </c>
      <c r="DA114" s="63" t="s">
        <v>1702</v>
      </c>
    </row>
    <row r="115" spans="1:105" ht="12" customHeight="1" x14ac:dyDescent="0.25">
      <c r="A115" s="109" t="s">
        <v>120</v>
      </c>
      <c r="B115" s="33">
        <v>25.088208722915489</v>
      </c>
      <c r="C115" s="33">
        <v>26.47589409529051</v>
      </c>
      <c r="D115" s="33">
        <v>24.608353454437548</v>
      </c>
      <c r="E115" s="33">
        <v>23.085411673408277</v>
      </c>
      <c r="F115" s="33">
        <v>23.208999074421946</v>
      </c>
      <c r="G115" s="33">
        <v>21.295896431828275</v>
      </c>
      <c r="H115" s="33">
        <v>22.26740985142531</v>
      </c>
      <c r="I115" s="33">
        <v>18.514950168974419</v>
      </c>
      <c r="J115" s="33">
        <v>16.545823892845931</v>
      </c>
      <c r="K115" s="33">
        <v>14.268225794129224</v>
      </c>
      <c r="L115" s="33">
        <v>15.117572250424047</v>
      </c>
      <c r="M115" s="33">
        <v>14.047995313621998</v>
      </c>
      <c r="N115" s="33">
        <v>14.291926054240516</v>
      </c>
      <c r="O115" s="33">
        <v>13.400605356640945</v>
      </c>
      <c r="P115" s="33">
        <v>11.96180327378686</v>
      </c>
      <c r="Q115" s="33">
        <v>11.989352472509314</v>
      </c>
      <c r="R115" s="33">
        <v>13.057584898342867</v>
      </c>
      <c r="S115" s="33">
        <v>13.22030619323446</v>
      </c>
      <c r="T115" s="33">
        <v>12.624631862279591</v>
      </c>
      <c r="U115" s="33">
        <v>13.964818038644218</v>
      </c>
      <c r="V115" s="33">
        <v>13.214525867547962</v>
      </c>
      <c r="W115" s="33">
        <v>14.60005453424407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300.42649039149717</v>
      </c>
      <c r="C117" s="117">
        <f t="shared" si="19"/>
        <v>318.60105621736335</v>
      </c>
      <c r="D117" s="117">
        <f t="shared" si="19"/>
        <v>313.48574717539873</v>
      </c>
      <c r="E117" s="117">
        <f t="shared" si="19"/>
        <v>298.74253888943571</v>
      </c>
      <c r="F117" s="117">
        <f t="shared" si="19"/>
        <v>298.87740200498399</v>
      </c>
      <c r="G117" s="117">
        <f t="shared" si="19"/>
        <v>302.45204612680442</v>
      </c>
      <c r="H117" s="117">
        <f t="shared" si="19"/>
        <v>301.5910873036911</v>
      </c>
      <c r="I117" s="117">
        <f t="shared" si="19"/>
        <v>290.35863659107827</v>
      </c>
      <c r="J117" s="117">
        <f t="shared" si="19"/>
        <v>268.77022017288135</v>
      </c>
      <c r="K117" s="117">
        <f t="shared" si="19"/>
        <v>265.73383948719226</v>
      </c>
      <c r="L117" s="117">
        <f t="shared" si="19"/>
        <v>289.73274338368793</v>
      </c>
      <c r="M117" s="117">
        <f t="shared" si="19"/>
        <v>271.99293955472797</v>
      </c>
      <c r="N117" s="117">
        <f t="shared" si="19"/>
        <v>280.19775464323345</v>
      </c>
      <c r="O117" s="117">
        <f t="shared" si="19"/>
        <v>274.60700653915796</v>
      </c>
      <c r="P117" s="117">
        <f t="shared" si="19"/>
        <v>249.28376372131876</v>
      </c>
      <c r="Q117" s="117">
        <f t="shared" si="19"/>
        <v>238.98691142534668</v>
      </c>
      <c r="R117" s="117">
        <f t="shared" ref="R117:V117" si="20">R118+R121+R123+R132</f>
        <v>265.5908641828695</v>
      </c>
      <c r="S117" s="117">
        <f t="shared" si="20"/>
        <v>274.23080233978652</v>
      </c>
      <c r="T117" s="117">
        <f t="shared" si="20"/>
        <v>279.80616525808421</v>
      </c>
      <c r="U117" s="117">
        <f t="shared" si="20"/>
        <v>287.97481827233338</v>
      </c>
      <c r="V117" s="117">
        <f t="shared" si="20"/>
        <v>277.18542928950063</v>
      </c>
      <c r="W117" s="117">
        <f t="shared" ref="W117" si="21">W118+W121+W123+W132</f>
        <v>286.85436988750564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248.27007385603537</v>
      </c>
      <c r="C118" s="122">
        <f t="shared" si="22"/>
        <v>262.53840146077533</v>
      </c>
      <c r="D118" s="122">
        <f t="shared" si="22"/>
        <v>259.6712541302133</v>
      </c>
      <c r="E118" s="122">
        <f t="shared" si="22"/>
        <v>248.31724934070968</v>
      </c>
      <c r="F118" s="122">
        <f t="shared" si="22"/>
        <v>247.6178434226855</v>
      </c>
      <c r="G118" s="122">
        <f t="shared" si="22"/>
        <v>251.11286467445638</v>
      </c>
      <c r="H118" s="122">
        <f t="shared" si="22"/>
        <v>248.5590736127983</v>
      </c>
      <c r="I118" s="122">
        <f t="shared" si="22"/>
        <v>247.72348466595557</v>
      </c>
      <c r="J118" s="122">
        <f t="shared" si="22"/>
        <v>229.51406083361272</v>
      </c>
      <c r="K118" s="122">
        <f t="shared" si="22"/>
        <v>230.05426977451833</v>
      </c>
      <c r="L118" s="122">
        <f t="shared" si="22"/>
        <v>251.08146094786662</v>
      </c>
      <c r="M118" s="122">
        <f t="shared" si="22"/>
        <v>235.38212657210241</v>
      </c>
      <c r="N118" s="122">
        <f t="shared" si="22"/>
        <v>243.03389504174646</v>
      </c>
      <c r="O118" s="122">
        <f t="shared" si="22"/>
        <v>238.61860273549453</v>
      </c>
      <c r="P118" s="122">
        <f t="shared" si="22"/>
        <v>216.4269115122047</v>
      </c>
      <c r="Q118" s="122">
        <f t="shared" si="22"/>
        <v>206.5252990082021</v>
      </c>
      <c r="R118" s="122">
        <f t="shared" ref="R118:V118" si="23">SUM(R119:R120)</f>
        <v>229.01152226632988</v>
      </c>
      <c r="S118" s="122">
        <f t="shared" si="23"/>
        <v>236.51157892546652</v>
      </c>
      <c r="T118" s="122">
        <f t="shared" si="23"/>
        <v>242.81619574213516</v>
      </c>
      <c r="U118" s="122">
        <f t="shared" si="23"/>
        <v>247.91009355216551</v>
      </c>
      <c r="V118" s="122">
        <f t="shared" si="23"/>
        <v>239.59418839740943</v>
      </c>
      <c r="W118" s="122">
        <f t="shared" ref="W118" si="24">SUM(W119:W120)</f>
        <v>247.00575995672392</v>
      </c>
      <c r="DA118" s="130" t="s">
        <v>1855</v>
      </c>
    </row>
    <row r="119" spans="1:105" ht="12" customHeight="1" x14ac:dyDescent="0.25">
      <c r="A119" s="97" t="s">
        <v>203</v>
      </c>
      <c r="B119" s="98">
        <v>247.10271695502772</v>
      </c>
      <c r="C119" s="98">
        <v>261.32991016470089</v>
      </c>
      <c r="D119" s="98">
        <v>258.50180583591276</v>
      </c>
      <c r="E119" s="98">
        <v>247.22246054546571</v>
      </c>
      <c r="F119" s="98">
        <v>246.54353938021453</v>
      </c>
      <c r="G119" s="98">
        <v>250.04837943594333</v>
      </c>
      <c r="H119" s="98">
        <v>247.5201239394342</v>
      </c>
      <c r="I119" s="98">
        <v>246.70834495990925</v>
      </c>
      <c r="J119" s="98">
        <v>228.5912025136617</v>
      </c>
      <c r="K119" s="98">
        <v>229.14774792709468</v>
      </c>
      <c r="L119" s="98">
        <v>250.09189106865136</v>
      </c>
      <c r="M119" s="98">
        <v>234.46535298972265</v>
      </c>
      <c r="N119" s="98">
        <v>242.09514714046614</v>
      </c>
      <c r="O119" s="98">
        <v>237.7044555264614</v>
      </c>
      <c r="P119" s="98">
        <v>215.60287869619859</v>
      </c>
      <c r="Q119" s="98">
        <v>205.74297870382844</v>
      </c>
      <c r="R119" s="98">
        <v>228.15079703120043</v>
      </c>
      <c r="S119" s="98">
        <v>235.6272299499181</v>
      </c>
      <c r="T119" s="98">
        <v>241.91217360278188</v>
      </c>
      <c r="U119" s="98">
        <v>246.98915696400056</v>
      </c>
      <c r="V119" s="98">
        <v>238.70413061807719</v>
      </c>
      <c r="W119" s="98">
        <v>246.0910611244224</v>
      </c>
      <c r="DA119" s="63" t="s">
        <v>1856</v>
      </c>
    </row>
    <row r="120" spans="1:105" ht="12" customHeight="1" x14ac:dyDescent="0.25">
      <c r="A120" s="97" t="s">
        <v>53</v>
      </c>
      <c r="B120" s="98">
        <v>1.1673569010076419</v>
      </c>
      <c r="C120" s="98">
        <v>1.2084912960744425</v>
      </c>
      <c r="D120" s="98">
        <v>1.1694482943005524</v>
      </c>
      <c r="E120" s="98">
        <v>1.0947887952439741</v>
      </c>
      <c r="F120" s="98">
        <v>1.0743040424709671</v>
      </c>
      <c r="G120" s="98">
        <v>1.064485238513039</v>
      </c>
      <c r="H120" s="98">
        <v>1.0389496733640986</v>
      </c>
      <c r="I120" s="98">
        <v>1.0151397060463008</v>
      </c>
      <c r="J120" s="98">
        <v>0.92285831995102618</v>
      </c>
      <c r="K120" s="98">
        <v>0.90652184742364572</v>
      </c>
      <c r="L120" s="98">
        <v>0.98956987921525241</v>
      </c>
      <c r="M120" s="98">
        <v>0.91677358237976725</v>
      </c>
      <c r="N120" s="98">
        <v>0.93874790128032615</v>
      </c>
      <c r="O120" s="98">
        <v>0.91414720903312074</v>
      </c>
      <c r="P120" s="98">
        <v>0.82403281600610156</v>
      </c>
      <c r="Q120" s="98">
        <v>0.78232030437364641</v>
      </c>
      <c r="R120" s="98">
        <v>0.86072523512944887</v>
      </c>
      <c r="S120" s="98">
        <v>0.88434897554841063</v>
      </c>
      <c r="T120" s="98">
        <v>0.90402213935328979</v>
      </c>
      <c r="U120" s="98">
        <v>0.92093658816495683</v>
      </c>
      <c r="V120" s="98">
        <v>0.89005777933224683</v>
      </c>
      <c r="W120" s="98">
        <v>0.91469883230151394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1.1968418706768493E-3</v>
      </c>
      <c r="C121" s="122">
        <f t="shared" si="25"/>
        <v>1.787641838110216E-3</v>
      </c>
      <c r="D121" s="122">
        <f t="shared" si="25"/>
        <v>2.5125199318976753E-3</v>
      </c>
      <c r="E121" s="122">
        <f t="shared" si="25"/>
        <v>3.0717620396315481E-3</v>
      </c>
      <c r="F121" s="122">
        <f t="shared" si="25"/>
        <v>4.6727326972286574E-3</v>
      </c>
      <c r="G121" s="122">
        <f t="shared" si="25"/>
        <v>7.2018250249998757E-3</v>
      </c>
      <c r="H121" s="122">
        <f t="shared" si="25"/>
        <v>8.9152376438991938E-3</v>
      </c>
      <c r="I121" s="122">
        <f t="shared" si="25"/>
        <v>9.9084808044501999E-3</v>
      </c>
      <c r="J121" s="122">
        <f t="shared" si="25"/>
        <v>1.0969653395589042E-2</v>
      </c>
      <c r="K121" s="122">
        <f t="shared" si="25"/>
        <v>1.1207474052303976E-2</v>
      </c>
      <c r="L121" s="122">
        <f t="shared" si="25"/>
        <v>2.3491411647224878E-2</v>
      </c>
      <c r="M121" s="122">
        <f t="shared" si="25"/>
        <v>1.6579205198266073E-2</v>
      </c>
      <c r="N121" s="122">
        <f t="shared" si="25"/>
        <v>1.623657660433736E-2</v>
      </c>
      <c r="O121" s="122">
        <f t="shared" si="25"/>
        <v>1.9459265006039572E-2</v>
      </c>
      <c r="P121" s="122">
        <f t="shared" si="25"/>
        <v>2.6199709499849417E-2</v>
      </c>
      <c r="Q121" s="122">
        <f t="shared" si="25"/>
        <v>2.6346926966038724E-2</v>
      </c>
      <c r="R121" s="122">
        <f t="shared" si="25"/>
        <v>3.1718774102677351E-2</v>
      </c>
      <c r="S121" s="122">
        <f t="shared" si="25"/>
        <v>3.6820845780752891E-2</v>
      </c>
      <c r="T121" s="122">
        <f t="shared" si="25"/>
        <v>5.5212049902474476E-2</v>
      </c>
      <c r="U121" s="122">
        <f t="shared" si="25"/>
        <v>4.167202974328818E-2</v>
      </c>
      <c r="V121" s="122">
        <f t="shared" si="25"/>
        <v>4.7869621511958851E-2</v>
      </c>
      <c r="W121" s="122">
        <f t="shared" si="25"/>
        <v>7.8467361829432744E-2</v>
      </c>
      <c r="DA121" s="130" t="s">
        <v>1858</v>
      </c>
    </row>
    <row r="122" spans="1:105" ht="12" customHeight="1" x14ac:dyDescent="0.25">
      <c r="A122" s="97" t="s">
        <v>53</v>
      </c>
      <c r="B122" s="98">
        <v>1.1968418706768493E-3</v>
      </c>
      <c r="C122" s="98">
        <v>1.787641838110216E-3</v>
      </c>
      <c r="D122" s="98">
        <v>2.5125199318976753E-3</v>
      </c>
      <c r="E122" s="98">
        <v>3.0717620396315481E-3</v>
      </c>
      <c r="F122" s="98">
        <v>4.6727326972286574E-3</v>
      </c>
      <c r="G122" s="98">
        <v>7.2018250249998757E-3</v>
      </c>
      <c r="H122" s="98">
        <v>8.9152376438991938E-3</v>
      </c>
      <c r="I122" s="98">
        <v>9.9084808044501999E-3</v>
      </c>
      <c r="J122" s="98">
        <v>1.0969653395589042E-2</v>
      </c>
      <c r="K122" s="98">
        <v>1.1207474052303976E-2</v>
      </c>
      <c r="L122" s="98">
        <v>2.3491411647224878E-2</v>
      </c>
      <c r="M122" s="98">
        <v>1.6579205198266073E-2</v>
      </c>
      <c r="N122" s="98">
        <v>1.623657660433736E-2</v>
      </c>
      <c r="O122" s="98">
        <v>1.9459265006039572E-2</v>
      </c>
      <c r="P122" s="98">
        <v>2.6199709499849417E-2</v>
      </c>
      <c r="Q122" s="98">
        <v>2.6346926966038724E-2</v>
      </c>
      <c r="R122" s="98">
        <v>3.1718774102677351E-2</v>
      </c>
      <c r="S122" s="98">
        <v>3.6820845780752891E-2</v>
      </c>
      <c r="T122" s="98">
        <v>5.5212049902474476E-2</v>
      </c>
      <c r="U122" s="98">
        <v>4.167202974328818E-2</v>
      </c>
      <c r="V122" s="98">
        <v>4.7869621511958851E-2</v>
      </c>
      <c r="W122" s="98">
        <v>7.8467361829432744E-2</v>
      </c>
      <c r="DA122" s="63" t="s">
        <v>1859</v>
      </c>
    </row>
    <row r="123" spans="1:105" ht="12" customHeight="1" x14ac:dyDescent="0.25">
      <c r="A123" s="121" t="s">
        <v>55</v>
      </c>
      <c r="B123" s="122">
        <v>31.091519621296001</v>
      </c>
      <c r="C123" s="122">
        <v>33.411904384670137</v>
      </c>
      <c r="D123" s="122">
        <v>34.371776624589508</v>
      </c>
      <c r="E123" s="122">
        <v>31.550706804195517</v>
      </c>
      <c r="F123" s="122">
        <v>32.202696131000927</v>
      </c>
      <c r="G123" s="122">
        <v>34.10744907984413</v>
      </c>
      <c r="H123" s="122">
        <v>35.004022018797222</v>
      </c>
      <c r="I123" s="122">
        <v>27.887265586506143</v>
      </c>
      <c r="J123" s="122">
        <v>25.541353159017596</v>
      </c>
      <c r="K123" s="122">
        <v>23.673625967770533</v>
      </c>
      <c r="L123" s="122">
        <v>25.512503104682427</v>
      </c>
      <c r="M123" s="122">
        <v>24.239805288523684</v>
      </c>
      <c r="N123" s="122">
        <v>24.997975813285439</v>
      </c>
      <c r="O123" s="122">
        <v>24.463918481832927</v>
      </c>
      <c r="P123" s="122">
        <v>22.060835620882745</v>
      </c>
      <c r="Q123" s="122">
        <v>21.300218925057379</v>
      </c>
      <c r="R123" s="122">
        <v>23.750590733240227</v>
      </c>
      <c r="S123" s="122">
        <v>24.60920409143489</v>
      </c>
      <c r="T123" s="122">
        <v>24.557077181151463</v>
      </c>
      <c r="U123" s="122">
        <v>26.110866276037825</v>
      </c>
      <c r="V123" s="122">
        <v>25.102683423631806</v>
      </c>
      <c r="W123" s="122">
        <v>26.245384557574688</v>
      </c>
      <c r="DA123" s="130" t="s">
        <v>1860</v>
      </c>
    </row>
    <row r="124" spans="1:105" ht="12" customHeight="1" x14ac:dyDescent="0.25">
      <c r="A124" s="97" t="s">
        <v>128</v>
      </c>
      <c r="B124" s="98">
        <v>30.772091549478755</v>
      </c>
      <c r="C124" s="98">
        <v>32.908761940731907</v>
      </c>
      <c r="D124" s="98">
        <v>33.915415061946312</v>
      </c>
      <c r="E124" s="98">
        <v>31.09527654652873</v>
      </c>
      <c r="F124" s="98">
        <v>31.651793708141064</v>
      </c>
      <c r="G124" s="98">
        <v>33.648952557610329</v>
      </c>
      <c r="H124" s="98">
        <v>34.550633465322306</v>
      </c>
      <c r="I124" s="98">
        <v>27.453507864455361</v>
      </c>
      <c r="J124" s="98">
        <v>25.109806212853904</v>
      </c>
      <c r="K124" s="98">
        <v>23.247088325503061</v>
      </c>
      <c r="L124" s="98">
        <v>24.96908007295648</v>
      </c>
      <c r="M124" s="98">
        <v>23.781111677721395</v>
      </c>
      <c r="N124" s="98">
        <v>24.573075289382867</v>
      </c>
      <c r="O124" s="98">
        <v>24.05597477019322</v>
      </c>
      <c r="P124" s="98">
        <v>21.689548213088258</v>
      </c>
      <c r="Q124" s="98">
        <v>20.92629341244713</v>
      </c>
      <c r="R124" s="98">
        <v>23.334635172487509</v>
      </c>
      <c r="S124" s="98">
        <v>24.181999269239988</v>
      </c>
      <c r="T124" s="98">
        <v>24.05534663289539</v>
      </c>
      <c r="U124" s="98">
        <v>25.656821247551299</v>
      </c>
      <c r="V124" s="98">
        <v>24.763302829452428</v>
      </c>
      <c r="W124" s="98">
        <v>25.780575436535408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0.31942807181724675</v>
      </c>
      <c r="C128" s="101">
        <v>0.50314244393823337</v>
      </c>
      <c r="D128" s="101">
        <v>0.4563615626431976</v>
      </c>
      <c r="E128" s="101">
        <v>0.45543025766678863</v>
      </c>
      <c r="F128" s="101">
        <v>0.55090242285986646</v>
      </c>
      <c r="G128" s="101">
        <v>0.45849652223380089</v>
      </c>
      <c r="H128" s="101">
        <v>0.45338855347491336</v>
      </c>
      <c r="I128" s="101">
        <v>0.43375772205078206</v>
      </c>
      <c r="J128" s="101">
        <v>0.43154694616369227</v>
      </c>
      <c r="K128" s="101">
        <v>0.42653764226747137</v>
      </c>
      <c r="L128" s="101">
        <v>0.54342303172594542</v>
      </c>
      <c r="M128" s="101">
        <v>0.45869361080229021</v>
      </c>
      <c r="N128" s="101">
        <v>0.42490052390257049</v>
      </c>
      <c r="O128" s="101">
        <v>0.40794371163970805</v>
      </c>
      <c r="P128" s="101">
        <v>0.37128740779448849</v>
      </c>
      <c r="Q128" s="101">
        <v>0.37392551261024881</v>
      </c>
      <c r="R128" s="101">
        <v>0.41595556075271573</v>
      </c>
      <c r="S128" s="101">
        <v>0.4272048221949033</v>
      </c>
      <c r="T128" s="101">
        <v>0.50173054825607522</v>
      </c>
      <c r="U128" s="101">
        <v>0.45404502848652595</v>
      </c>
      <c r="V128" s="101">
        <v>0.33938059417937649</v>
      </c>
      <c r="W128" s="101">
        <v>0.46480912103928146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21.063700072295163</v>
      </c>
      <c r="C132" s="122">
        <v>22.648962730079752</v>
      </c>
      <c r="D132" s="122">
        <v>19.44020390066402</v>
      </c>
      <c r="E132" s="122">
        <v>18.871510982490882</v>
      </c>
      <c r="F132" s="122">
        <v>19.052189718600346</v>
      </c>
      <c r="G132" s="122">
        <v>17.224530547478942</v>
      </c>
      <c r="H132" s="122">
        <v>18.019076434451648</v>
      </c>
      <c r="I132" s="122">
        <v>14.737977857812123</v>
      </c>
      <c r="J132" s="122">
        <v>13.70383652685546</v>
      </c>
      <c r="K132" s="122">
        <v>11.994736270851085</v>
      </c>
      <c r="L132" s="122">
        <v>13.115287919491687</v>
      </c>
      <c r="M132" s="122">
        <v>12.354428488903654</v>
      </c>
      <c r="N132" s="122">
        <v>12.149647211597195</v>
      </c>
      <c r="O132" s="122">
        <v>11.505026056824505</v>
      </c>
      <c r="P132" s="122">
        <v>10.76981687873146</v>
      </c>
      <c r="Q132" s="122">
        <v>11.135046565121163</v>
      </c>
      <c r="R132" s="122">
        <v>12.79703240919671</v>
      </c>
      <c r="S132" s="122">
        <v>13.073198477104333</v>
      </c>
      <c r="T132" s="122">
        <v>12.377680284895108</v>
      </c>
      <c r="U132" s="122">
        <v>13.912186414386804</v>
      </c>
      <c r="V132" s="122">
        <v>12.440687846947453</v>
      </c>
      <c r="W132" s="122">
        <v>13.524758011377559</v>
      </c>
      <c r="DA132" s="130" t="s">
        <v>1869</v>
      </c>
    </row>
    <row r="133" spans="1:105" ht="12" customHeight="1" x14ac:dyDescent="0.25">
      <c r="A133" s="97" t="s">
        <v>50</v>
      </c>
      <c r="B133" s="98">
        <v>2.843431975223683</v>
      </c>
      <c r="C133" s="98">
        <v>3.3494161535580269</v>
      </c>
      <c r="D133" s="98">
        <v>1.4382677210991064</v>
      </c>
      <c r="E133" s="98">
        <v>1.925039873914125</v>
      </c>
      <c r="F133" s="98">
        <v>1.9469269404348979</v>
      </c>
      <c r="G133" s="98">
        <v>1.4652243803232126</v>
      </c>
      <c r="H133" s="98">
        <v>1.4614552903611315</v>
      </c>
      <c r="I133" s="98">
        <v>0.93703799056496972</v>
      </c>
      <c r="J133" s="98">
        <v>1.3519398526634012</v>
      </c>
      <c r="K133" s="98">
        <v>1.3172174106187113</v>
      </c>
      <c r="L133" s="98">
        <v>1.7696184403889497</v>
      </c>
      <c r="M133" s="98">
        <v>1.7759764382793994</v>
      </c>
      <c r="N133" s="98">
        <v>1.3437949034323633</v>
      </c>
      <c r="O133" s="98">
        <v>1.3303532796587545</v>
      </c>
      <c r="P133" s="98">
        <v>1.6625745315532743</v>
      </c>
      <c r="Q133" s="98">
        <v>1.9689163632463238</v>
      </c>
      <c r="R133" s="98">
        <v>2.734889518591483</v>
      </c>
      <c r="S133" s="98">
        <v>2.7417400091195909</v>
      </c>
      <c r="T133" s="98">
        <v>2.3544152371238223</v>
      </c>
      <c r="U133" s="98">
        <v>2.6095160528286474</v>
      </c>
      <c r="V133" s="98">
        <v>1.5649928872596341</v>
      </c>
      <c r="W133" s="98">
        <v>1.3477433406864274</v>
      </c>
      <c r="DA133" s="63" t="s">
        <v>1870</v>
      </c>
    </row>
    <row r="134" spans="1:105" ht="12" customHeight="1" x14ac:dyDescent="0.25">
      <c r="A134" s="109" t="s">
        <v>120</v>
      </c>
      <c r="B134" s="33">
        <v>18.220268097071479</v>
      </c>
      <c r="C134" s="33">
        <v>19.299546576521724</v>
      </c>
      <c r="D134" s="33">
        <v>18.001936179564915</v>
      </c>
      <c r="E134" s="33">
        <v>16.946471108576755</v>
      </c>
      <c r="F134" s="33">
        <v>17.105262778165446</v>
      </c>
      <c r="G134" s="33">
        <v>15.759306167155728</v>
      </c>
      <c r="H134" s="33">
        <v>16.557621144090515</v>
      </c>
      <c r="I134" s="33">
        <v>13.800939867247152</v>
      </c>
      <c r="J134" s="33">
        <v>12.351896674192059</v>
      </c>
      <c r="K134" s="33">
        <v>10.677518860232373</v>
      </c>
      <c r="L134" s="33">
        <v>11.345669479102737</v>
      </c>
      <c r="M134" s="33">
        <v>10.578452050624255</v>
      </c>
      <c r="N134" s="33">
        <v>10.805852308164832</v>
      </c>
      <c r="O134" s="33">
        <v>10.174672777165751</v>
      </c>
      <c r="P134" s="33">
        <v>9.107242347178186</v>
      </c>
      <c r="Q134" s="33">
        <v>9.1661302018748394</v>
      </c>
      <c r="R134" s="33">
        <v>10.062142890605227</v>
      </c>
      <c r="S134" s="33">
        <v>10.331458467984742</v>
      </c>
      <c r="T134" s="33">
        <v>10.023265047771286</v>
      </c>
      <c r="U134" s="33">
        <v>11.302670361558157</v>
      </c>
      <c r="V134" s="33">
        <v>10.875694959687818</v>
      </c>
      <c r="W134" s="33">
        <v>12.177014670691131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0.73615489235095044</v>
      </c>
      <c r="C136" s="119">
        <f t="shared" si="26"/>
        <v>0.73854492656387893</v>
      </c>
      <c r="D136" s="119">
        <f t="shared" si="26"/>
        <v>0.74231632709858497</v>
      </c>
      <c r="E136" s="119">
        <f t="shared" si="26"/>
        <v>0.74416832821697643</v>
      </c>
      <c r="F136" s="119">
        <f t="shared" si="26"/>
        <v>0.74719050279971078</v>
      </c>
      <c r="G136" s="119">
        <f t="shared" si="26"/>
        <v>0.75041463871288572</v>
      </c>
      <c r="H136" s="119">
        <f t="shared" si="26"/>
        <v>0.75362066711318465</v>
      </c>
      <c r="I136" s="119">
        <f t="shared" si="26"/>
        <v>0.7556280757083601</v>
      </c>
      <c r="J136" s="119">
        <f t="shared" si="26"/>
        <v>0.75844625613864913</v>
      </c>
      <c r="K136" s="119">
        <f t="shared" si="26"/>
        <v>0.76200969188157797</v>
      </c>
      <c r="L136" s="119">
        <f t="shared" si="26"/>
        <v>0.7672840479716424</v>
      </c>
      <c r="M136" s="119">
        <f t="shared" si="26"/>
        <v>0.77402132770895626</v>
      </c>
      <c r="N136" s="119">
        <f t="shared" si="26"/>
        <v>0.78245132739064926</v>
      </c>
      <c r="O136" s="119">
        <f t="shared" si="26"/>
        <v>0.79065437394859084</v>
      </c>
      <c r="P136" s="119">
        <f t="shared" si="26"/>
        <v>0.79243769796534747</v>
      </c>
      <c r="Q136" s="119">
        <f t="shared" si="26"/>
        <v>0.79608348771189485</v>
      </c>
      <c r="R136" s="119">
        <f t="shared" ref="R136:V136" si="27">IF(R117=0,"",R117/R98)</f>
        <v>0.80218413022165402</v>
      </c>
      <c r="S136" s="119">
        <f t="shared" si="27"/>
        <v>0.81240317249504046</v>
      </c>
      <c r="T136" s="119">
        <f t="shared" si="27"/>
        <v>0.82129383613993134</v>
      </c>
      <c r="U136" s="119">
        <f t="shared" si="27"/>
        <v>0.83062681966271512</v>
      </c>
      <c r="V136" s="119">
        <f t="shared" si="27"/>
        <v>0.83965176614338477</v>
      </c>
      <c r="W136" s="119">
        <f t="shared" ref="W136" si="28">IF(W117=0,"",W117/W98)</f>
        <v>0.84746625505322104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0.73523333322730955</v>
      </c>
      <c r="C137" s="124">
        <f t="shared" si="29"/>
        <v>0.73791815697487306</v>
      </c>
      <c r="D137" s="124">
        <f t="shared" si="29"/>
        <v>0.74012181291136203</v>
      </c>
      <c r="E137" s="124">
        <f t="shared" si="29"/>
        <v>0.74254357984310093</v>
      </c>
      <c r="F137" s="124">
        <f t="shared" si="29"/>
        <v>0.74557407435111944</v>
      </c>
      <c r="G137" s="124">
        <f t="shared" si="29"/>
        <v>0.74808442533137287</v>
      </c>
      <c r="H137" s="124">
        <f t="shared" si="29"/>
        <v>0.75115416319600459</v>
      </c>
      <c r="I137" s="124">
        <f t="shared" si="29"/>
        <v>0.75348379603019744</v>
      </c>
      <c r="J137" s="124">
        <f t="shared" si="29"/>
        <v>0.75688457491527117</v>
      </c>
      <c r="K137" s="124">
        <f t="shared" si="29"/>
        <v>0.76068496752782799</v>
      </c>
      <c r="L137" s="124">
        <f t="shared" si="29"/>
        <v>0.76648873019905683</v>
      </c>
      <c r="M137" s="124">
        <f t="shared" si="29"/>
        <v>0.77351347399396297</v>
      </c>
      <c r="N137" s="124">
        <f t="shared" si="29"/>
        <v>0.78172593314146033</v>
      </c>
      <c r="O137" s="124">
        <f t="shared" si="29"/>
        <v>0.79018897694598267</v>
      </c>
      <c r="P137" s="124">
        <f t="shared" si="29"/>
        <v>0.79249482366291835</v>
      </c>
      <c r="Q137" s="124">
        <f t="shared" si="29"/>
        <v>0.79671926622054035</v>
      </c>
      <c r="R137" s="124">
        <f t="shared" ref="R137:V137" si="30">IF(R118=0,"",R118/R99)</f>
        <v>0.80350534926461381</v>
      </c>
      <c r="S137" s="124">
        <f t="shared" si="30"/>
        <v>0.81371379041255687</v>
      </c>
      <c r="T137" s="124">
        <f t="shared" si="30"/>
        <v>0.8220229911693232</v>
      </c>
      <c r="U137" s="124">
        <f t="shared" si="30"/>
        <v>0.83141690493851217</v>
      </c>
      <c r="V137" s="124">
        <f t="shared" si="30"/>
        <v>0.83900614560908449</v>
      </c>
      <c r="W137" s="124">
        <f t="shared" ref="W137" si="31">IF(W118=0,"",W118/W99)</f>
        <v>0.84638204730281774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0.73431484889419241</v>
      </c>
      <c r="C138" s="111">
        <f t="shared" si="32"/>
        <v>0.73702490598556547</v>
      </c>
      <c r="D138" s="111">
        <f t="shared" si="32"/>
        <v>0.73925269202542709</v>
      </c>
      <c r="E138" s="111">
        <f t="shared" si="32"/>
        <v>0.74169796376400621</v>
      </c>
      <c r="F138" s="111">
        <f t="shared" si="32"/>
        <v>0.74474840810563103</v>
      </c>
      <c r="G138" s="111">
        <f t="shared" si="32"/>
        <v>0.74728301353983462</v>
      </c>
      <c r="H138" s="111">
        <f t="shared" si="32"/>
        <v>0.75037039061734556</v>
      </c>
      <c r="I138" s="111">
        <f t="shared" si="32"/>
        <v>0.75272027489936133</v>
      </c>
      <c r="J138" s="111">
        <f t="shared" si="32"/>
        <v>0.75614242500363282</v>
      </c>
      <c r="K138" s="111">
        <f t="shared" si="32"/>
        <v>0.75996547460907704</v>
      </c>
      <c r="L138" s="111">
        <f t="shared" si="32"/>
        <v>0.7657811765264988</v>
      </c>
      <c r="M138" s="111">
        <f t="shared" si="32"/>
        <v>0.77282907519735222</v>
      </c>
      <c r="N138" s="111">
        <f t="shared" si="32"/>
        <v>0.78106485601215681</v>
      </c>
      <c r="O138" s="111">
        <f t="shared" si="32"/>
        <v>0.78955190599429947</v>
      </c>
      <c r="P138" s="111">
        <f t="shared" si="32"/>
        <v>0.79186680720379021</v>
      </c>
      <c r="Q138" s="111">
        <f t="shared" si="32"/>
        <v>0.79610391147189763</v>
      </c>
      <c r="R138" s="111">
        <f t="shared" ref="R138:V138" si="33">IF(R119=0,"",R119/R100)</f>
        <v>0.80291015295847223</v>
      </c>
      <c r="S138" s="111">
        <f t="shared" si="33"/>
        <v>0.81314526871403525</v>
      </c>
      <c r="T138" s="111">
        <f t="shared" si="33"/>
        <v>0.82147662920387632</v>
      </c>
      <c r="U138" s="111">
        <f t="shared" si="33"/>
        <v>0.83089461482285643</v>
      </c>
      <c r="V138" s="111">
        <f t="shared" si="33"/>
        <v>0.83850279328534416</v>
      </c>
      <c r="W138" s="111">
        <f t="shared" ref="W138" si="34">IF(W119=0,"",W119/W100)</f>
        <v>0.84589905212264949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2.0381764712777901</v>
      </c>
      <c r="C140" s="124">
        <f t="shared" si="38"/>
        <v>2.2469909070904444</v>
      </c>
      <c r="D140" s="124">
        <f t="shared" si="38"/>
        <v>2.4564564099366071</v>
      </c>
      <c r="E140" s="124">
        <f t="shared" si="38"/>
        <v>2.6081066567725562</v>
      </c>
      <c r="F140" s="124">
        <f t="shared" si="38"/>
        <v>2.7958722118692405</v>
      </c>
      <c r="G140" s="124">
        <f t="shared" si="38"/>
        <v>2.9548887132099693</v>
      </c>
      <c r="H140" s="124">
        <f t="shared" si="38"/>
        <v>3.0379062343387697</v>
      </c>
      <c r="I140" s="124">
        <f t="shared" si="38"/>
        <v>3.1226320982848752</v>
      </c>
      <c r="J140" s="124">
        <f t="shared" si="38"/>
        <v>3.1833759184283701</v>
      </c>
      <c r="K140" s="124">
        <f t="shared" si="38"/>
        <v>3.2482377608392246</v>
      </c>
      <c r="L140" s="124">
        <f t="shared" si="38"/>
        <v>3.3422936836907993</v>
      </c>
      <c r="M140" s="124">
        <f t="shared" si="38"/>
        <v>3.4412685867473303</v>
      </c>
      <c r="N140" s="124">
        <f t="shared" si="38"/>
        <v>3.6343838566227054</v>
      </c>
      <c r="O140" s="124">
        <f t="shared" si="38"/>
        <v>3.8404629872816489</v>
      </c>
      <c r="P140" s="124">
        <f t="shared" si="38"/>
        <v>4.0047187735050889</v>
      </c>
      <c r="Q140" s="124">
        <f t="shared" si="38"/>
        <v>4.1367710391848416</v>
      </c>
      <c r="R140" s="124">
        <f t="shared" ref="R140:V140" si="39">IF(R121=0,"",R121/R102)</f>
        <v>4.2541427374077667</v>
      </c>
      <c r="S140" s="124">
        <f t="shared" si="39"/>
        <v>4.3835824063033044</v>
      </c>
      <c r="T140" s="124">
        <f t="shared" si="39"/>
        <v>4.5014761246329229</v>
      </c>
      <c r="U140" s="124">
        <f t="shared" si="39"/>
        <v>4.6257977764758706</v>
      </c>
      <c r="V140" s="124">
        <f t="shared" si="39"/>
        <v>4.7556306056233764</v>
      </c>
      <c r="W140" s="124">
        <f t="shared" ref="W140" si="40">IF(W121=0,"",W121/W102)</f>
        <v>4.854417555979456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2.0381764712777901</v>
      </c>
      <c r="C141" s="111">
        <f t="shared" si="41"/>
        <v>2.2469909070904444</v>
      </c>
      <c r="D141" s="111">
        <f t="shared" si="41"/>
        <v>2.4564564099366071</v>
      </c>
      <c r="E141" s="111">
        <f t="shared" si="41"/>
        <v>2.6081066567725562</v>
      </c>
      <c r="F141" s="111">
        <f t="shared" si="41"/>
        <v>2.7958722118692405</v>
      </c>
      <c r="G141" s="111">
        <f t="shared" si="41"/>
        <v>2.9548887132099693</v>
      </c>
      <c r="H141" s="111">
        <f t="shared" si="41"/>
        <v>3.0379062343387697</v>
      </c>
      <c r="I141" s="111">
        <f t="shared" si="41"/>
        <v>3.1226320982848752</v>
      </c>
      <c r="J141" s="111">
        <f t="shared" si="41"/>
        <v>3.1833759184283701</v>
      </c>
      <c r="K141" s="111">
        <f t="shared" si="41"/>
        <v>3.2482377608392246</v>
      </c>
      <c r="L141" s="111">
        <f t="shared" si="41"/>
        <v>3.3422936836907993</v>
      </c>
      <c r="M141" s="111">
        <f t="shared" si="41"/>
        <v>3.4412685867473303</v>
      </c>
      <c r="N141" s="111">
        <f t="shared" si="41"/>
        <v>3.6343838566227054</v>
      </c>
      <c r="O141" s="111">
        <f t="shared" si="41"/>
        <v>3.8404629872816489</v>
      </c>
      <c r="P141" s="111">
        <f t="shared" si="41"/>
        <v>4.0047187735050889</v>
      </c>
      <c r="Q141" s="111">
        <f t="shared" si="41"/>
        <v>4.1367710391848416</v>
      </c>
      <c r="R141" s="111">
        <f t="shared" ref="R141:V141" si="42">IF(R122=0,"",R122/R103)</f>
        <v>4.2541427374077667</v>
      </c>
      <c r="S141" s="111">
        <f t="shared" si="42"/>
        <v>4.3835824063033044</v>
      </c>
      <c r="T141" s="111">
        <f t="shared" si="42"/>
        <v>4.5014761246329229</v>
      </c>
      <c r="U141" s="111">
        <f t="shared" si="42"/>
        <v>4.6257977764758706</v>
      </c>
      <c r="V141" s="111">
        <f t="shared" si="42"/>
        <v>4.7556306056233764</v>
      </c>
      <c r="W141" s="111">
        <f t="shared" ref="W141" si="43">IF(W122=0,"",W122/W103)</f>
        <v>4.854417555979456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0.77121772457669469</v>
      </c>
      <c r="C142" s="124">
        <f t="shared" si="44"/>
        <v>0.77307096940788822</v>
      </c>
      <c r="D142" s="124">
        <f t="shared" si="44"/>
        <v>0.77569493945638224</v>
      </c>
      <c r="E142" s="124">
        <f t="shared" si="44"/>
        <v>0.77796792489324407</v>
      </c>
      <c r="F142" s="124">
        <f t="shared" si="44"/>
        <v>0.78053198286279279</v>
      </c>
      <c r="G142" s="124">
        <f t="shared" si="44"/>
        <v>0.78386475116549259</v>
      </c>
      <c r="H142" s="124">
        <f t="shared" si="44"/>
        <v>0.78708186082623277</v>
      </c>
      <c r="I142" s="124">
        <f t="shared" si="44"/>
        <v>0.78898267721163307</v>
      </c>
      <c r="J142" s="124">
        <f t="shared" si="44"/>
        <v>0.79219498628524165</v>
      </c>
      <c r="K142" s="124">
        <f t="shared" si="44"/>
        <v>0.79586608777435119</v>
      </c>
      <c r="L142" s="124">
        <f t="shared" si="44"/>
        <v>0.80097457290566798</v>
      </c>
      <c r="M142" s="124">
        <f t="shared" si="44"/>
        <v>0.80846999051412649</v>
      </c>
      <c r="N142" s="124">
        <f t="shared" si="44"/>
        <v>0.81704414094612643</v>
      </c>
      <c r="O142" s="124">
        <f t="shared" si="44"/>
        <v>0.82529378520642194</v>
      </c>
      <c r="P142" s="124">
        <f t="shared" si="44"/>
        <v>0.82772268012258665</v>
      </c>
      <c r="Q142" s="124">
        <f t="shared" si="44"/>
        <v>0.83204358480465412</v>
      </c>
      <c r="R142" s="124">
        <f t="shared" ref="R142:V142" si="45">IF(R123=0,"",R123/R104)</f>
        <v>0.8391247939543095</v>
      </c>
      <c r="S142" s="124">
        <f t="shared" si="45"/>
        <v>0.84955720289392678</v>
      </c>
      <c r="T142" s="124">
        <f t="shared" si="45"/>
        <v>0.857520963144771</v>
      </c>
      <c r="U142" s="124">
        <f t="shared" si="45"/>
        <v>0.86770720123337397</v>
      </c>
      <c r="V142" s="124">
        <f t="shared" si="45"/>
        <v>0.87590782141533985</v>
      </c>
      <c r="W142" s="124">
        <f t="shared" ref="W142" si="46">IF(W123=0,"",W123/W104)</f>
        <v>0.88253834849774893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0.77328739411795566</v>
      </c>
      <c r="C143" s="111">
        <f t="shared" si="47"/>
        <v>0.7759364667533496</v>
      </c>
      <c r="D143" s="111">
        <f t="shared" si="47"/>
        <v>0.77823595534475687</v>
      </c>
      <c r="E143" s="111">
        <f t="shared" si="47"/>
        <v>0.78071290222709</v>
      </c>
      <c r="F143" s="111">
        <f t="shared" si="47"/>
        <v>0.78372185846433007</v>
      </c>
      <c r="G143" s="111">
        <f t="shared" si="47"/>
        <v>0.7863665644690776</v>
      </c>
      <c r="H143" s="111">
        <f t="shared" si="47"/>
        <v>0.78949908016151182</v>
      </c>
      <c r="I143" s="111">
        <f t="shared" si="47"/>
        <v>0.79187288612835272</v>
      </c>
      <c r="J143" s="111">
        <f t="shared" si="47"/>
        <v>0.79536027159538847</v>
      </c>
      <c r="K143" s="111">
        <f t="shared" si="47"/>
        <v>0.79923710864253261</v>
      </c>
      <c r="L143" s="111">
        <f t="shared" si="47"/>
        <v>0.80503684376276541</v>
      </c>
      <c r="M143" s="111">
        <f t="shared" si="47"/>
        <v>0.8122299244128306</v>
      </c>
      <c r="N143" s="111">
        <f t="shared" si="47"/>
        <v>0.8205688432340994</v>
      </c>
      <c r="O143" s="111">
        <f t="shared" si="47"/>
        <v>0.82887162619081833</v>
      </c>
      <c r="P143" s="111">
        <f t="shared" si="47"/>
        <v>0.83118759938095843</v>
      </c>
      <c r="Q143" s="111">
        <f t="shared" si="47"/>
        <v>0.83542050582641803</v>
      </c>
      <c r="R143" s="111">
        <f t="shared" ref="R143:V143" si="48">IF(R124=0,"",R124/R105)</f>
        <v>0.84221647590088566</v>
      </c>
      <c r="S143" s="111">
        <f t="shared" si="48"/>
        <v>0.85237562878290474</v>
      </c>
      <c r="T143" s="111">
        <f t="shared" si="48"/>
        <v>0.86042821116181234</v>
      </c>
      <c r="U143" s="111">
        <f t="shared" si="48"/>
        <v>0.8701862493919591</v>
      </c>
      <c r="V143" s="111">
        <f t="shared" si="48"/>
        <v>0.87784674119032013</v>
      </c>
      <c r="W143" s="111">
        <f t="shared" ref="W143" si="49">IF(W124=0,"",W124/W105)</f>
        <v>0.88498798181440208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0.61313045389752596</v>
      </c>
      <c r="C147" s="112">
        <f t="shared" si="59"/>
        <v>0.6226695137575009</v>
      </c>
      <c r="D147" s="112">
        <f t="shared" si="59"/>
        <v>0.62422531635611966</v>
      </c>
      <c r="E147" s="112">
        <f t="shared" si="59"/>
        <v>0.62736309038854499</v>
      </c>
      <c r="F147" s="112">
        <f t="shared" si="59"/>
        <v>0.63259929869178633</v>
      </c>
      <c r="G147" s="112">
        <f t="shared" si="59"/>
        <v>0.6354861002816965</v>
      </c>
      <c r="H147" s="112">
        <f t="shared" si="59"/>
        <v>0.63818195750155138</v>
      </c>
      <c r="I147" s="112">
        <f t="shared" si="59"/>
        <v>0.64092481480262353</v>
      </c>
      <c r="J147" s="112">
        <f t="shared" si="59"/>
        <v>0.64324493511242276</v>
      </c>
      <c r="K147" s="112">
        <f t="shared" si="59"/>
        <v>0.6471098981306066</v>
      </c>
      <c r="L147" s="112">
        <f t="shared" si="59"/>
        <v>0.65021790054971529</v>
      </c>
      <c r="M147" s="112">
        <f t="shared" si="59"/>
        <v>0.65199208941838116</v>
      </c>
      <c r="N147" s="112">
        <f t="shared" si="59"/>
        <v>0.65446462104808234</v>
      </c>
      <c r="O147" s="112">
        <f t="shared" si="59"/>
        <v>0.65784559775742568</v>
      </c>
      <c r="P147" s="112">
        <f t="shared" si="59"/>
        <v>0.66562884945264678</v>
      </c>
      <c r="Q147" s="112">
        <f t="shared" si="59"/>
        <v>0.6785457885904872</v>
      </c>
      <c r="R147" s="112">
        <f t="shared" ref="R147:V147" si="60">IF(R128=0,"",R128/R109)</f>
        <v>0.69583057614999044</v>
      </c>
      <c r="S147" s="112">
        <f t="shared" si="60"/>
        <v>0.71561664939538727</v>
      </c>
      <c r="T147" s="112">
        <f t="shared" si="60"/>
        <v>0.73797138709002519</v>
      </c>
      <c r="U147" s="112">
        <f t="shared" si="60"/>
        <v>0.74739089898652078</v>
      </c>
      <c r="V147" s="112">
        <f t="shared" si="60"/>
        <v>0.7543372987170881</v>
      </c>
      <c r="W147" s="112">
        <f t="shared" ref="W147" si="61">IF(W128=0,"",W128/W109)</f>
        <v>0.76507891416223905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0.69952024005778557</v>
      </c>
      <c r="C151" s="124">
        <f t="shared" si="71"/>
        <v>0.69931913758775133</v>
      </c>
      <c r="D151" s="124">
        <f t="shared" si="71"/>
        <v>0.7161304203905251</v>
      </c>
      <c r="E151" s="124">
        <f t="shared" si="71"/>
        <v>0.71283162458059501</v>
      </c>
      <c r="F151" s="124">
        <f t="shared" si="71"/>
        <v>0.7155606376712853</v>
      </c>
      <c r="G151" s="124">
        <f t="shared" si="71"/>
        <v>0.72196860236281912</v>
      </c>
      <c r="H151" s="124">
        <f t="shared" si="71"/>
        <v>0.72626714245470159</v>
      </c>
      <c r="I151" s="124">
        <f t="shared" si="71"/>
        <v>0.73172311368767051</v>
      </c>
      <c r="J151" s="124">
        <f t="shared" si="71"/>
        <v>0.72547039279609549</v>
      </c>
      <c r="K151" s="124">
        <f t="shared" si="71"/>
        <v>0.72484364713280647</v>
      </c>
      <c r="L151" s="124">
        <f t="shared" si="71"/>
        <v>0.72158150422047673</v>
      </c>
      <c r="M151" s="124">
        <f t="shared" si="71"/>
        <v>0.72194537159449734</v>
      </c>
      <c r="N151" s="124">
        <f t="shared" si="71"/>
        <v>0.73153675682759678</v>
      </c>
      <c r="O151" s="124">
        <f t="shared" si="71"/>
        <v>0.73318981915403325</v>
      </c>
      <c r="P151" s="124">
        <f t="shared" si="71"/>
        <v>0.72652656329356646</v>
      </c>
      <c r="Q151" s="124">
        <f t="shared" si="71"/>
        <v>0.72411706798454534</v>
      </c>
      <c r="R151" s="124">
        <f t="shared" ref="R151:V151" si="72">IF(R132=0,"",R132/R113)</f>
        <v>0.72064889493183937</v>
      </c>
      <c r="S151" s="124">
        <f t="shared" si="72"/>
        <v>0.72942519222129565</v>
      </c>
      <c r="T151" s="124">
        <f t="shared" si="72"/>
        <v>0.74334402542782585</v>
      </c>
      <c r="U151" s="124">
        <f t="shared" si="72"/>
        <v>0.75539310928262859</v>
      </c>
      <c r="V151" s="124">
        <f t="shared" si="72"/>
        <v>0.78335222306716246</v>
      </c>
      <c r="W151" s="124">
        <f t="shared" ref="W151" si="73">IF(W132=0,"",W132/W113)</f>
        <v>0.80062101689704745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0.56603406874914886</v>
      </c>
      <c r="C152" s="111">
        <f t="shared" si="74"/>
        <v>0.5666154498579733</v>
      </c>
      <c r="D152" s="111">
        <f t="shared" si="74"/>
        <v>0.566732516601685</v>
      </c>
      <c r="E152" s="111">
        <f t="shared" si="74"/>
        <v>0.56809339632653089</v>
      </c>
      <c r="F152" s="111">
        <f t="shared" si="74"/>
        <v>0.56985293529651504</v>
      </c>
      <c r="G152" s="111">
        <f t="shared" si="74"/>
        <v>0.57194407016232607</v>
      </c>
      <c r="H152" s="111">
        <f t="shared" si="74"/>
        <v>0.57466901700510509</v>
      </c>
      <c r="I152" s="111">
        <f t="shared" si="74"/>
        <v>0.57610057022836969</v>
      </c>
      <c r="J152" s="111">
        <f t="shared" si="74"/>
        <v>0.57682430005660301</v>
      </c>
      <c r="K152" s="111">
        <f t="shared" si="74"/>
        <v>0.57777590301906712</v>
      </c>
      <c r="L152" s="111">
        <f t="shared" si="74"/>
        <v>0.57865051164961623</v>
      </c>
      <c r="M152" s="111">
        <f t="shared" si="74"/>
        <v>0.57949508797495808</v>
      </c>
      <c r="N152" s="111">
        <f t="shared" si="74"/>
        <v>0.58010630304831978</v>
      </c>
      <c r="O152" s="111">
        <f t="shared" si="74"/>
        <v>0.58065188999391459</v>
      </c>
      <c r="P152" s="111">
        <f t="shared" si="74"/>
        <v>0.58093308133164356</v>
      </c>
      <c r="Q152" s="111">
        <f t="shared" si="74"/>
        <v>0.58113391677112014</v>
      </c>
      <c r="R152" s="111">
        <f t="shared" ref="R152:V152" si="75">IF(R133=0,"",R133/R114)</f>
        <v>0.58188305900842241</v>
      </c>
      <c r="S152" s="111">
        <f t="shared" si="75"/>
        <v>0.5830639474771766</v>
      </c>
      <c r="T152" s="111">
        <f t="shared" si="75"/>
        <v>0.58469854161953771</v>
      </c>
      <c r="U152" s="111">
        <f t="shared" si="75"/>
        <v>0.58610127523110311</v>
      </c>
      <c r="V152" s="111">
        <f t="shared" si="75"/>
        <v>0.58683851750465121</v>
      </c>
      <c r="W152" s="111">
        <f t="shared" ref="W152" si="76">IF(W133=0,"",W133/W114)</f>
        <v>0.58782072371029559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0.72624826659821051</v>
      </c>
      <c r="C153" s="45">
        <f t="shared" si="77"/>
        <v>0.72894786884476537</v>
      </c>
      <c r="D153" s="45">
        <f t="shared" si="77"/>
        <v>0.73153761436723352</v>
      </c>
      <c r="E153" s="45">
        <f t="shared" si="77"/>
        <v>0.73407705906744258</v>
      </c>
      <c r="F153" s="45">
        <f t="shared" si="77"/>
        <v>0.737009929782656</v>
      </c>
      <c r="G153" s="45">
        <f t="shared" si="77"/>
        <v>0.74001609735490126</v>
      </c>
      <c r="H153" s="45">
        <f t="shared" si="77"/>
        <v>0.74358092183005653</v>
      </c>
      <c r="I153" s="45">
        <f t="shared" si="77"/>
        <v>0.74539438352761245</v>
      </c>
      <c r="J153" s="45">
        <f t="shared" si="77"/>
        <v>0.74652654072625302</v>
      </c>
      <c r="K153" s="45">
        <f t="shared" si="77"/>
        <v>0.74834243684493162</v>
      </c>
      <c r="L153" s="45">
        <f t="shared" si="77"/>
        <v>0.75049546919046417</v>
      </c>
      <c r="M153" s="45">
        <f t="shared" si="77"/>
        <v>0.75302217963915385</v>
      </c>
      <c r="N153" s="45">
        <f t="shared" si="77"/>
        <v>0.75608089960405711</v>
      </c>
      <c r="O153" s="45">
        <f t="shared" si="77"/>
        <v>0.7592696379289674</v>
      </c>
      <c r="P153" s="45">
        <f t="shared" si="77"/>
        <v>0.76136031823360872</v>
      </c>
      <c r="Q153" s="45">
        <f t="shared" si="77"/>
        <v>0.76452253971947937</v>
      </c>
      <c r="R153" s="45">
        <f t="shared" ref="R153:V153" si="78">IF(R134=0,"",R134/R115)</f>
        <v>0.77059754686199355</v>
      </c>
      <c r="S153" s="45">
        <f t="shared" si="78"/>
        <v>0.78148405316602298</v>
      </c>
      <c r="T153" s="45">
        <f t="shared" si="78"/>
        <v>0.7939451349642298</v>
      </c>
      <c r="U153" s="45">
        <f t="shared" si="78"/>
        <v>0.80936753563711183</v>
      </c>
      <c r="V153" s="45">
        <f t="shared" si="78"/>
        <v>0.82301060731934317</v>
      </c>
      <c r="W153" s="45">
        <f t="shared" ref="W153" si="79">IF(W134=0,"",W134/W115)</f>
        <v>0.83403898541133814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13.271250480965097</v>
      </c>
      <c r="C155" s="117">
        <f t="shared" si="80"/>
        <v>15.616808075655673</v>
      </c>
      <c r="D155" s="117">
        <f t="shared" si="80"/>
        <v>6.704604700888936</v>
      </c>
      <c r="E155" s="117">
        <f t="shared" si="80"/>
        <v>8.9522368410109578</v>
      </c>
      <c r="F155" s="117">
        <f t="shared" si="80"/>
        <v>9.0260646477006095</v>
      </c>
      <c r="G155" s="117">
        <f t="shared" si="80"/>
        <v>6.768028042891264</v>
      </c>
      <c r="H155" s="117">
        <f t="shared" si="80"/>
        <v>6.7186083516945496</v>
      </c>
      <c r="I155" s="117">
        <f t="shared" si="80"/>
        <v>4.2970506083390152</v>
      </c>
      <c r="J155" s="117">
        <f t="shared" si="80"/>
        <v>6.1919208669906274</v>
      </c>
      <c r="K155" s="117">
        <f t="shared" si="80"/>
        <v>6.0229549141483387</v>
      </c>
      <c r="L155" s="117">
        <f t="shared" si="80"/>
        <v>8.0793210939662501</v>
      </c>
      <c r="M155" s="117">
        <f t="shared" si="80"/>
        <v>8.0965316033551975</v>
      </c>
      <c r="N155" s="117">
        <f t="shared" si="80"/>
        <v>6.1197964888705485</v>
      </c>
      <c r="O155" s="117">
        <f t="shared" si="80"/>
        <v>6.0528890782591498</v>
      </c>
      <c r="P155" s="117">
        <f t="shared" si="80"/>
        <v>7.5607798021521013</v>
      </c>
      <c r="Q155" s="117">
        <f t="shared" si="80"/>
        <v>8.9508158061118959</v>
      </c>
      <c r="R155" s="117">
        <f t="shared" ref="R155:V155" si="81">R156+R159+R161+R170</f>
        <v>12.416970469470767</v>
      </c>
      <c r="S155" s="117">
        <f t="shared" si="81"/>
        <v>12.422861853533336</v>
      </c>
      <c r="T155" s="117">
        <f t="shared" si="81"/>
        <v>10.638064614978783</v>
      </c>
      <c r="U155" s="117">
        <f t="shared" si="81"/>
        <v>11.762479546527034</v>
      </c>
      <c r="V155" s="117">
        <f t="shared" si="81"/>
        <v>7.0453947512505444</v>
      </c>
      <c r="W155" s="117">
        <f t="shared" ref="W155" si="82">W156+W159+W161+W170</f>
        <v>6.0572273722842249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13.271250480965097</v>
      </c>
      <c r="C170" s="122">
        <v>15.616808075655673</v>
      </c>
      <c r="D170" s="122">
        <v>6.704604700888936</v>
      </c>
      <c r="E170" s="122">
        <v>8.9522368410109578</v>
      </c>
      <c r="F170" s="122">
        <v>9.0260646477006095</v>
      </c>
      <c r="G170" s="122">
        <v>6.768028042891264</v>
      </c>
      <c r="H170" s="122">
        <v>6.7186083516945496</v>
      </c>
      <c r="I170" s="122">
        <v>4.2970506083390152</v>
      </c>
      <c r="J170" s="122">
        <v>6.1919208669906274</v>
      </c>
      <c r="K170" s="122">
        <v>6.0229549141483387</v>
      </c>
      <c r="L170" s="122">
        <v>8.0793210939662501</v>
      </c>
      <c r="M170" s="122">
        <v>8.0965316033551975</v>
      </c>
      <c r="N170" s="122">
        <v>6.1197964888705485</v>
      </c>
      <c r="O170" s="122">
        <v>6.0528890782591498</v>
      </c>
      <c r="P170" s="122">
        <v>7.5607798021521013</v>
      </c>
      <c r="Q170" s="122">
        <v>8.9508158061118959</v>
      </c>
      <c r="R170" s="122">
        <v>12.416970469470767</v>
      </c>
      <c r="S170" s="122">
        <v>12.422861853533336</v>
      </c>
      <c r="T170" s="122">
        <v>10.638064614978783</v>
      </c>
      <c r="U170" s="122">
        <v>11.762479546527034</v>
      </c>
      <c r="V170" s="122">
        <v>7.0453947512505444</v>
      </c>
      <c r="W170" s="122">
        <v>6.0572273722842249</v>
      </c>
      <c r="DA170" s="130" t="s">
        <v>2205</v>
      </c>
    </row>
    <row r="171" spans="1:105" ht="12" customHeight="1" x14ac:dyDescent="0.25">
      <c r="A171" s="97" t="s">
        <v>50</v>
      </c>
      <c r="B171" s="98">
        <v>13.271250480965097</v>
      </c>
      <c r="C171" s="98">
        <v>15.616808075655673</v>
      </c>
      <c r="D171" s="98">
        <v>6.704604700888936</v>
      </c>
      <c r="E171" s="98">
        <v>8.9522368410109578</v>
      </c>
      <c r="F171" s="98">
        <v>9.0260646477006095</v>
      </c>
      <c r="G171" s="98">
        <v>6.768028042891264</v>
      </c>
      <c r="H171" s="98">
        <v>6.7186083516945496</v>
      </c>
      <c r="I171" s="98">
        <v>4.2970506083390152</v>
      </c>
      <c r="J171" s="98">
        <v>6.1919208669906274</v>
      </c>
      <c r="K171" s="98">
        <v>6.0229549141483387</v>
      </c>
      <c r="L171" s="98">
        <v>8.0793210939662501</v>
      </c>
      <c r="M171" s="98">
        <v>8.0965316033551975</v>
      </c>
      <c r="N171" s="98">
        <v>6.1197964888705485</v>
      </c>
      <c r="O171" s="98">
        <v>6.0528890782591498</v>
      </c>
      <c r="P171" s="98">
        <v>7.5607798021521013</v>
      </c>
      <c r="Q171" s="98">
        <v>8.9508158061118959</v>
      </c>
      <c r="R171" s="98">
        <v>12.416970469470767</v>
      </c>
      <c r="S171" s="98">
        <v>12.422861853533336</v>
      </c>
      <c r="T171" s="98">
        <v>10.638064614978783</v>
      </c>
      <c r="U171" s="98">
        <v>11.762479546527034</v>
      </c>
      <c r="V171" s="98">
        <v>7.0453947512505444</v>
      </c>
      <c r="W171" s="98">
        <v>6.0572273722842249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14578.394311936969</v>
      </c>
      <c r="C174" s="117">
        <f t="shared" si="87"/>
        <v>14972.658110589786</v>
      </c>
      <c r="D174" s="117">
        <f t="shared" si="87"/>
        <v>14667.045363806765</v>
      </c>
      <c r="E174" s="117">
        <f t="shared" si="87"/>
        <v>13985.907288577642</v>
      </c>
      <c r="F174" s="117">
        <f t="shared" si="87"/>
        <v>13815.196333416927</v>
      </c>
      <c r="G174" s="117">
        <f t="shared" si="87"/>
        <v>14208.040907008653</v>
      </c>
      <c r="H174" s="117">
        <f t="shared" si="87"/>
        <v>14306.805207176123</v>
      </c>
      <c r="I174" s="117">
        <f t="shared" si="87"/>
        <v>14482.804781466086</v>
      </c>
      <c r="J174" s="117">
        <f t="shared" si="87"/>
        <v>13852.282640743873</v>
      </c>
      <c r="K174" s="117">
        <f t="shared" si="87"/>
        <v>14269.387604049263</v>
      </c>
      <c r="L174" s="117">
        <f t="shared" si="87"/>
        <v>15605.862321135064</v>
      </c>
      <c r="M174" s="117">
        <f t="shared" si="87"/>
        <v>14576.695183715186</v>
      </c>
      <c r="N174" s="117">
        <f t="shared" si="87"/>
        <v>15034.372813730772</v>
      </c>
      <c r="O174" s="117">
        <f t="shared" si="87"/>
        <v>14797.926580570165</v>
      </c>
      <c r="P174" s="117">
        <f t="shared" si="87"/>
        <v>13705.501263272377</v>
      </c>
      <c r="Q174" s="117">
        <f t="shared" si="87"/>
        <v>13222.712553401876</v>
      </c>
      <c r="R174" s="117">
        <f t="shared" ref="R174:V174" si="88">R175+R178+R180+R189</f>
        <v>14507.196703619382</v>
      </c>
      <c r="S174" s="117">
        <f t="shared" si="88"/>
        <v>14337.448168373257</v>
      </c>
      <c r="T174" s="117">
        <f t="shared" si="88"/>
        <v>14401.783170230425</v>
      </c>
      <c r="U174" s="117">
        <f t="shared" si="88"/>
        <v>14234.275301833493</v>
      </c>
      <c r="V174" s="117">
        <f t="shared" si="88"/>
        <v>13649.983456510394</v>
      </c>
      <c r="W174" s="117">
        <f t="shared" ref="W174" si="89">W175+W178+W180+W189</f>
        <v>14040.800741771844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12062.570262823583</v>
      </c>
      <c r="C175" s="122">
        <f t="shared" si="90"/>
        <v>12348.472980054639</v>
      </c>
      <c r="D175" s="122">
        <f t="shared" si="90"/>
        <v>12185.252120895655</v>
      </c>
      <c r="E175" s="122">
        <f t="shared" si="90"/>
        <v>11650.63781102022</v>
      </c>
      <c r="F175" s="122">
        <f t="shared" si="90"/>
        <v>11470.608673040484</v>
      </c>
      <c r="G175" s="122">
        <f t="shared" si="90"/>
        <v>11833.066869669392</v>
      </c>
      <c r="H175" s="122">
        <f t="shared" si="90"/>
        <v>11829.802770836997</v>
      </c>
      <c r="I175" s="122">
        <f t="shared" si="90"/>
        <v>12391.368649165175</v>
      </c>
      <c r="J175" s="122">
        <f t="shared" si="90"/>
        <v>11853.446712169745</v>
      </c>
      <c r="K175" s="122">
        <f t="shared" si="90"/>
        <v>12374.977893061836</v>
      </c>
      <c r="L175" s="122">
        <f t="shared" si="90"/>
        <v>13538.022606202414</v>
      </c>
      <c r="M175" s="122">
        <f t="shared" si="90"/>
        <v>12622.924021764555</v>
      </c>
      <c r="N175" s="122">
        <f t="shared" si="90"/>
        <v>13052.398480366184</v>
      </c>
      <c r="O175" s="122">
        <f t="shared" si="90"/>
        <v>12866.169347348117</v>
      </c>
      <c r="P175" s="122">
        <f t="shared" si="90"/>
        <v>11898.189630701068</v>
      </c>
      <c r="Q175" s="122">
        <f t="shared" si="90"/>
        <v>11417.551954265953</v>
      </c>
      <c r="R175" s="122">
        <f t="shared" ref="R175:V175" si="91">SUM(R176:R177)</f>
        <v>12488.578119567534</v>
      </c>
      <c r="S175" s="122">
        <f t="shared" si="91"/>
        <v>12345.479663375101</v>
      </c>
      <c r="T175" s="122">
        <f t="shared" si="91"/>
        <v>12486.802367368284</v>
      </c>
      <c r="U175" s="122">
        <f t="shared" si="91"/>
        <v>12242.275724189962</v>
      </c>
      <c r="V175" s="122">
        <f t="shared" si="91"/>
        <v>11807.883817727525</v>
      </c>
      <c r="W175" s="122">
        <f t="shared" ref="W175" si="92">SUM(W176:W177)</f>
        <v>12105.798976911881</v>
      </c>
      <c r="DA175" s="130" t="s">
        <v>2359</v>
      </c>
    </row>
    <row r="176" spans="1:105" ht="12" customHeight="1" x14ac:dyDescent="0.25">
      <c r="A176" s="97" t="s">
        <v>203</v>
      </c>
      <c r="B176" s="98">
        <v>12020.869468641393</v>
      </c>
      <c r="C176" s="98">
        <v>12306.528758122857</v>
      </c>
      <c r="D176" s="98">
        <v>12144.636333906641</v>
      </c>
      <c r="E176" s="98">
        <v>11612.496545050071</v>
      </c>
      <c r="F176" s="98">
        <v>11433.504518953741</v>
      </c>
      <c r="G176" s="98">
        <v>11795.542050098515</v>
      </c>
      <c r="H176" s="98">
        <v>11792.660241769006</v>
      </c>
      <c r="I176" s="98">
        <v>12353.108044500696</v>
      </c>
      <c r="J176" s="98">
        <v>11817.372235376564</v>
      </c>
      <c r="K176" s="98">
        <v>12337.884441820783</v>
      </c>
      <c r="L176" s="98">
        <v>13497.125476449412</v>
      </c>
      <c r="M176" s="98">
        <v>12584.894885695714</v>
      </c>
      <c r="N176" s="98">
        <v>13012.986616374146</v>
      </c>
      <c r="O176" s="98">
        <v>12827.220727787755</v>
      </c>
      <c r="P176" s="98">
        <v>11862.288298378633</v>
      </c>
      <c r="Q176" s="98">
        <v>11383.093986662701</v>
      </c>
      <c r="R176" s="98">
        <v>12450.863566142765</v>
      </c>
      <c r="S176" s="98">
        <v>12307.917472581315</v>
      </c>
      <c r="T176" s="98">
        <v>12448.587124998849</v>
      </c>
      <c r="U176" s="98">
        <v>12204.464866793678</v>
      </c>
      <c r="V176" s="98">
        <v>11771.081164114999</v>
      </c>
      <c r="W176" s="98">
        <v>12067.856039905506</v>
      </c>
      <c r="DA176" s="63" t="s">
        <v>2360</v>
      </c>
    </row>
    <row r="177" spans="1:105" ht="12" customHeight="1" x14ac:dyDescent="0.25">
      <c r="A177" s="97" t="s">
        <v>53</v>
      </c>
      <c r="B177" s="98">
        <v>41.700794182190016</v>
      </c>
      <c r="C177" s="98">
        <v>41.944221931783169</v>
      </c>
      <c r="D177" s="98">
        <v>40.615786989014651</v>
      </c>
      <c r="E177" s="98">
        <v>38.141265970150016</v>
      </c>
      <c r="F177" s="98">
        <v>37.104154086743605</v>
      </c>
      <c r="G177" s="98">
        <v>37.524819570878002</v>
      </c>
      <c r="H177" s="98">
        <v>37.142529067991134</v>
      </c>
      <c r="I177" s="98">
        <v>38.260604664479622</v>
      </c>
      <c r="J177" s="98">
        <v>36.074476793181056</v>
      </c>
      <c r="K177" s="98">
        <v>37.093451241052833</v>
      </c>
      <c r="L177" s="98">
        <v>40.897129753002375</v>
      </c>
      <c r="M177" s="98">
        <v>38.029136068841062</v>
      </c>
      <c r="N177" s="98">
        <v>39.411863992037198</v>
      </c>
      <c r="O177" s="98">
        <v>38.948619560362367</v>
      </c>
      <c r="P177" s="98">
        <v>35.901332322435614</v>
      </c>
      <c r="Q177" s="98">
        <v>34.45796760325215</v>
      </c>
      <c r="R177" s="98">
        <v>37.714553424768539</v>
      </c>
      <c r="S177" s="98">
        <v>37.562190793785575</v>
      </c>
      <c r="T177" s="98">
        <v>38.215242369434279</v>
      </c>
      <c r="U177" s="98">
        <v>37.81085739628422</v>
      </c>
      <c r="V177" s="98">
        <v>36.802653612524864</v>
      </c>
      <c r="W177" s="98">
        <v>37.942937006375956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2.0976627277752638E-2</v>
      </c>
      <c r="C178" s="122">
        <f t="shared" si="93"/>
        <v>2.7612632393921966E-2</v>
      </c>
      <c r="D178" s="122">
        <f t="shared" si="93"/>
        <v>3.5523381647050566E-2</v>
      </c>
      <c r="E178" s="122">
        <f t="shared" si="93"/>
        <v>4.1032405834683337E-2</v>
      </c>
      <c r="F178" s="122">
        <f t="shared" si="93"/>
        <v>5.7723006770306853E-2</v>
      </c>
      <c r="G178" s="122">
        <f t="shared" si="93"/>
        <v>8.5917257500409627E-2</v>
      </c>
      <c r="H178" s="122">
        <f t="shared" si="93"/>
        <v>0.10491450117512655</v>
      </c>
      <c r="I178" s="122">
        <f t="shared" si="93"/>
        <v>0.1195947917651458</v>
      </c>
      <c r="J178" s="122">
        <f t="shared" si="93"/>
        <v>0.13470074199404136</v>
      </c>
      <c r="K178" s="122">
        <f t="shared" si="93"/>
        <v>0.14118185989825882</v>
      </c>
      <c r="L178" s="122">
        <f t="shared" si="93"/>
        <v>0.29047641014955955</v>
      </c>
      <c r="M178" s="122">
        <f t="shared" si="93"/>
        <v>0.19984786170727001</v>
      </c>
      <c r="N178" s="122">
        <f t="shared" si="93"/>
        <v>0.18756062336149379</v>
      </c>
      <c r="O178" s="122">
        <f t="shared" si="93"/>
        <v>0.21588316709778169</v>
      </c>
      <c r="P178" s="122">
        <f t="shared" si="93"/>
        <v>0.2850299593230331</v>
      </c>
      <c r="Q178" s="122">
        <f t="shared" si="93"/>
        <v>0.28052627148224513</v>
      </c>
      <c r="R178" s="122">
        <f t="shared" si="93"/>
        <v>0.32669972588108193</v>
      </c>
      <c r="S178" s="122">
        <f t="shared" si="93"/>
        <v>0.35677287012328479</v>
      </c>
      <c r="T178" s="122">
        <f t="shared" si="93"/>
        <v>0.51848532968077821</v>
      </c>
      <c r="U178" s="122">
        <f t="shared" si="93"/>
        <v>0.36986633963519161</v>
      </c>
      <c r="V178" s="122">
        <f t="shared" si="93"/>
        <v>0.41621029089091605</v>
      </c>
      <c r="W178" s="122">
        <f t="shared" si="93"/>
        <v>0.67050920090239685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2.0976627277752638E-2</v>
      </c>
      <c r="C179" s="98">
        <f>RES_hhdet_fech!C129</f>
        <v>2.7612632393921966E-2</v>
      </c>
      <c r="D179" s="98">
        <f>RES_hhdet_fech!D129</f>
        <v>3.5523381647050566E-2</v>
      </c>
      <c r="E179" s="98">
        <f>RES_hhdet_fech!E129</f>
        <v>4.1032405834683337E-2</v>
      </c>
      <c r="F179" s="98">
        <f>RES_hhdet_fech!F129</f>
        <v>5.7723006770306853E-2</v>
      </c>
      <c r="G179" s="98">
        <f>RES_hhdet_fech!G129</f>
        <v>8.5917257500409627E-2</v>
      </c>
      <c r="H179" s="98">
        <f>RES_hhdet_fech!H129</f>
        <v>0.10491450117512655</v>
      </c>
      <c r="I179" s="98">
        <f>RES_hhdet_fech!I129</f>
        <v>0.1195947917651458</v>
      </c>
      <c r="J179" s="98">
        <f>RES_hhdet_fech!J129</f>
        <v>0.13470074199404136</v>
      </c>
      <c r="K179" s="98">
        <f>RES_hhdet_fech!K129</f>
        <v>0.14118185989825882</v>
      </c>
      <c r="L179" s="98">
        <f>RES_hhdet_fech!L129</f>
        <v>0.29047641014955955</v>
      </c>
      <c r="M179" s="98">
        <f>RES_hhdet_fech!M129</f>
        <v>0.19984786170727001</v>
      </c>
      <c r="N179" s="98">
        <f>RES_hhdet_fech!N129</f>
        <v>0.18756062336149379</v>
      </c>
      <c r="O179" s="98">
        <f>RES_hhdet_fech!O129</f>
        <v>0.21588316709778169</v>
      </c>
      <c r="P179" s="98">
        <f>RES_hhdet_fech!P129</f>
        <v>0.2850299593230331</v>
      </c>
      <c r="Q179" s="98">
        <f>RES_hhdet_fech!Q129</f>
        <v>0.28052627148224513</v>
      </c>
      <c r="R179" s="98">
        <f>RES_hhdet_fech!R129</f>
        <v>0.32669972588108193</v>
      </c>
      <c r="S179" s="98">
        <f>RES_hhdet_fech!S129</f>
        <v>0.35677287012328479</v>
      </c>
      <c r="T179" s="98">
        <f>RES_hhdet_fech!T129</f>
        <v>0.51848532968077821</v>
      </c>
      <c r="U179" s="98">
        <f>RES_hhdet_fech!U129</f>
        <v>0.36986633963519161</v>
      </c>
      <c r="V179" s="98">
        <f>RES_hhdet_fech!V129</f>
        <v>0.41621029089091605</v>
      </c>
      <c r="W179" s="98">
        <f>RES_hhdet_fech!W129</f>
        <v>0.67050920090239685</v>
      </c>
      <c r="DA179" s="63" t="s">
        <v>2363</v>
      </c>
    </row>
    <row r="180" spans="1:105" ht="12" customHeight="1" x14ac:dyDescent="0.25">
      <c r="A180" s="121" t="s">
        <v>55</v>
      </c>
      <c r="B180" s="122">
        <v>1440.1430001392791</v>
      </c>
      <c r="C180" s="122">
        <v>1500.0663912645589</v>
      </c>
      <c r="D180" s="122">
        <v>1538.9512776236736</v>
      </c>
      <c r="E180" s="122">
        <v>1412.9023943843877</v>
      </c>
      <c r="F180" s="122">
        <v>1424.9409112474355</v>
      </c>
      <c r="G180" s="122">
        <v>1533.8647722847277</v>
      </c>
      <c r="H180" s="122">
        <v>1589.9190232590322</v>
      </c>
      <c r="I180" s="122">
        <v>1332.1848147919334</v>
      </c>
      <c r="J180" s="122">
        <v>1260.3083734512238</v>
      </c>
      <c r="K180" s="122">
        <v>1217.1490085110918</v>
      </c>
      <c r="L180" s="122">
        <v>1316.3782643918694</v>
      </c>
      <c r="M180" s="122">
        <v>1243.7113339509499</v>
      </c>
      <c r="N180" s="122">
        <v>1284.5094978255518</v>
      </c>
      <c r="O180" s="122">
        <v>1262.9709994121024</v>
      </c>
      <c r="P180" s="122">
        <v>1161.1896653308279</v>
      </c>
      <c r="Q180" s="122">
        <v>1127.5687911550508</v>
      </c>
      <c r="R180" s="122">
        <v>1240.2016251625078</v>
      </c>
      <c r="S180" s="122">
        <v>1230.3599305611701</v>
      </c>
      <c r="T180" s="122">
        <v>1210.5688132523692</v>
      </c>
      <c r="U180" s="122">
        <v>1235.4776029658815</v>
      </c>
      <c r="V180" s="122">
        <v>1185.0118095505234</v>
      </c>
      <c r="W180" s="122">
        <v>1233.5937918193442</v>
      </c>
      <c r="DA180" s="130" t="s">
        <v>2364</v>
      </c>
    </row>
    <row r="181" spans="1:105" ht="12" customHeight="1" x14ac:dyDescent="0.25">
      <c r="A181" s="97" t="s">
        <v>128</v>
      </c>
      <c r="B181" s="98">
        <v>1436.4276066057175</v>
      </c>
      <c r="C181" s="98">
        <v>1494.3731047071103</v>
      </c>
      <c r="D181" s="98">
        <v>1534.7623758625723</v>
      </c>
      <c r="E181" s="98">
        <v>1407.3243434168869</v>
      </c>
      <c r="F181" s="98">
        <v>1419.0014511113759</v>
      </c>
      <c r="G181" s="98">
        <v>1530.8617573637273</v>
      </c>
      <c r="H181" s="98">
        <v>1587.4656161003234</v>
      </c>
      <c r="I181" s="98">
        <v>1326.7220695355852</v>
      </c>
      <c r="J181" s="98">
        <v>1254.1141245529755</v>
      </c>
      <c r="K181" s="98">
        <v>1211.0737949589336</v>
      </c>
      <c r="L181" s="98">
        <v>1309.2507392520079</v>
      </c>
      <c r="M181" s="98">
        <v>1238.280799442299</v>
      </c>
      <c r="N181" s="98">
        <v>1279.3043078021019</v>
      </c>
      <c r="O181" s="98">
        <v>1258.2377728935317</v>
      </c>
      <c r="P181" s="98">
        <v>1156.8531661316276</v>
      </c>
      <c r="Q181" s="98">
        <v>1122.8452721553615</v>
      </c>
      <c r="R181" s="98">
        <v>1235.7179507851004</v>
      </c>
      <c r="S181" s="98">
        <v>1226.4181488288145</v>
      </c>
      <c r="T181" s="98">
        <v>1207.5313081968582</v>
      </c>
      <c r="U181" s="98">
        <v>1231.8617173658884</v>
      </c>
      <c r="V181" s="98">
        <v>1182.6517073036678</v>
      </c>
      <c r="W181" s="98">
        <v>1229.6240850584479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1794.7231667797328</v>
      </c>
      <c r="C185" s="101">
        <v>1875.0031618186231</v>
      </c>
      <c r="D185" s="101">
        <v>1837.9841703990712</v>
      </c>
      <c r="E185" s="101">
        <v>1805.5442172562953</v>
      </c>
      <c r="F185" s="101">
        <v>1768.1645604925993</v>
      </c>
      <c r="G185" s="101">
        <v>1735.8134877416514</v>
      </c>
      <c r="H185" s="101">
        <v>1757.2077888838726</v>
      </c>
      <c r="I185" s="101">
        <v>1688.2920617602531</v>
      </c>
      <c r="J185" s="101">
        <v>1641.9311990390906</v>
      </c>
      <c r="K185" s="101">
        <v>1563.1785047159854</v>
      </c>
      <c r="L185" s="101">
        <v>1649.6662754889092</v>
      </c>
      <c r="M185" s="101">
        <v>1521.3855294632081</v>
      </c>
      <c r="N185" s="101">
        <v>1581.2750950598725</v>
      </c>
      <c r="O185" s="101">
        <v>1532.8383489166306</v>
      </c>
      <c r="P185" s="101">
        <v>1408.1197379211867</v>
      </c>
      <c r="Q185" s="101">
        <v>1394.1552846058678</v>
      </c>
      <c r="R185" s="101">
        <v>1490.9316194374451</v>
      </c>
      <c r="S185" s="101">
        <v>1452.167393693843</v>
      </c>
      <c r="T185" s="101">
        <v>1350.2359514468785</v>
      </c>
      <c r="U185" s="101">
        <v>1440.7226134674354</v>
      </c>
      <c r="V185" s="101">
        <v>1354.4919554699557</v>
      </c>
      <c r="W185" s="101">
        <v>1459.5300498244467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1075.6600723468298</v>
      </c>
      <c r="C189" s="122">
        <v>1124.0911266381938</v>
      </c>
      <c r="D189" s="122">
        <v>942.80644190579073</v>
      </c>
      <c r="E189" s="122">
        <v>922.32605076720108</v>
      </c>
      <c r="F189" s="122">
        <v>919.5890261222379</v>
      </c>
      <c r="G189" s="122">
        <v>841.02334779703449</v>
      </c>
      <c r="H189" s="122">
        <v>886.97849857892004</v>
      </c>
      <c r="I189" s="122">
        <v>759.13172271721214</v>
      </c>
      <c r="J189" s="122">
        <v>738.39285438091088</v>
      </c>
      <c r="K189" s="122">
        <v>677.11952061643626</v>
      </c>
      <c r="L189" s="122">
        <v>751.17097413063175</v>
      </c>
      <c r="M189" s="122">
        <v>709.8599801379728</v>
      </c>
      <c r="N189" s="122">
        <v>697.27727491567521</v>
      </c>
      <c r="O189" s="122">
        <v>668.57035064284742</v>
      </c>
      <c r="P189" s="122">
        <v>645.83693728115838</v>
      </c>
      <c r="Q189" s="122">
        <v>677.31128170938894</v>
      </c>
      <c r="R189" s="122">
        <v>778.09025916345934</v>
      </c>
      <c r="S189" s="122">
        <v>761.25180156686372</v>
      </c>
      <c r="T189" s="122">
        <v>703.89350428009061</v>
      </c>
      <c r="U189" s="122">
        <v>756.15210833801541</v>
      </c>
      <c r="V189" s="122">
        <v>656.67161894145477</v>
      </c>
      <c r="W189" s="122">
        <v>700.73746383971536</v>
      </c>
      <c r="DA189" s="130" t="s">
        <v>2373</v>
      </c>
    </row>
    <row r="190" spans="1:105" ht="12" customHeight="1" x14ac:dyDescent="0.25">
      <c r="A190" s="97" t="s">
        <v>50</v>
      </c>
      <c r="B190" s="98">
        <v>1278.5870848086324</v>
      </c>
      <c r="C190" s="98">
        <v>1626.441471715694</v>
      </c>
      <c r="D190" s="98">
        <v>853.62390312205537</v>
      </c>
      <c r="E190" s="98">
        <v>1190.9757980498734</v>
      </c>
      <c r="F190" s="98">
        <v>1268.0919355545468</v>
      </c>
      <c r="G190" s="98">
        <v>1026.4625254236882</v>
      </c>
      <c r="H190" s="98">
        <v>1096.5648344441074</v>
      </c>
      <c r="I190" s="98">
        <v>735.56033805178072</v>
      </c>
      <c r="J190" s="98">
        <v>974.19484520214633</v>
      </c>
      <c r="K190" s="98">
        <v>846.39445323255757</v>
      </c>
      <c r="L190" s="98">
        <v>1004.7077365472566</v>
      </c>
      <c r="M190" s="98">
        <v>981.69547728920213</v>
      </c>
      <c r="N190" s="98">
        <v>773.64003740842679</v>
      </c>
      <c r="O190" s="98">
        <v>728.3691420820968</v>
      </c>
      <c r="P190" s="98">
        <v>813.58934157152862</v>
      </c>
      <c r="Q190" s="98">
        <v>848.36441245982178</v>
      </c>
      <c r="R190" s="98">
        <v>1063.2933066778903</v>
      </c>
      <c r="S190" s="98">
        <v>1055.5232916428802</v>
      </c>
      <c r="T190" s="98">
        <v>917.40381098256296</v>
      </c>
      <c r="U190" s="98">
        <v>1093.617326580546</v>
      </c>
      <c r="V190" s="98">
        <v>820.0502473552624</v>
      </c>
      <c r="W190" s="98">
        <v>874.3778295871906</v>
      </c>
      <c r="DA190" s="63" t="s">
        <v>2374</v>
      </c>
    </row>
    <row r="191" spans="1:105" ht="12" customHeight="1" x14ac:dyDescent="0.25">
      <c r="A191" s="109" t="s">
        <v>120</v>
      </c>
      <c r="B191" s="33">
        <v>1042.5295310641154</v>
      </c>
      <c r="C191" s="33">
        <v>1051.5743779416507</v>
      </c>
      <c r="D191" s="33">
        <v>953.07523719090693</v>
      </c>
      <c r="E191" s="33">
        <v>892.76610989764413</v>
      </c>
      <c r="F191" s="33">
        <v>883.83243909759472</v>
      </c>
      <c r="G191" s="33">
        <v>823.13444039696776</v>
      </c>
      <c r="H191" s="33">
        <v>868.03057086188448</v>
      </c>
      <c r="I191" s="33">
        <v>761.27483344766529</v>
      </c>
      <c r="J191" s="33">
        <v>713.91498771531451</v>
      </c>
      <c r="K191" s="33">
        <v>656.15175282415385</v>
      </c>
      <c r="L191" s="33">
        <v>714.68730548210885</v>
      </c>
      <c r="M191" s="33">
        <v>669.42085928985955</v>
      </c>
      <c r="N191" s="33">
        <v>686.29759161495349</v>
      </c>
      <c r="O191" s="33">
        <v>659.31567940491664</v>
      </c>
      <c r="P191" s="33">
        <v>615.47481340592492</v>
      </c>
      <c r="Q191" s="33">
        <v>640.80005356362142</v>
      </c>
      <c r="R191" s="33">
        <v>709.5817187167487</v>
      </c>
      <c r="S191" s="33">
        <v>692.57418222132674</v>
      </c>
      <c r="T191" s="33">
        <v>655.2528352738243</v>
      </c>
      <c r="U191" s="33">
        <v>688.42361419241627</v>
      </c>
      <c r="V191" s="33">
        <v>631.28963236028869</v>
      </c>
      <c r="W191" s="33">
        <v>679.54518224707351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10731.95629535367</v>
      </c>
      <c r="C193" s="117">
        <f t="shared" si="94"/>
        <v>11057.980684751601</v>
      </c>
      <c r="D193" s="117">
        <f t="shared" si="94"/>
        <v>10887.587243849368</v>
      </c>
      <c r="E193" s="117">
        <f t="shared" si="94"/>
        <v>10407.869245538452</v>
      </c>
      <c r="F193" s="117">
        <f t="shared" si="94"/>
        <v>10322.583494642515</v>
      </c>
      <c r="G193" s="117">
        <f t="shared" si="94"/>
        <v>10661.921884050798</v>
      </c>
      <c r="H193" s="117">
        <f t="shared" si="94"/>
        <v>10781.904084490452</v>
      </c>
      <c r="I193" s="117">
        <f t="shared" si="94"/>
        <v>10943.613907879055</v>
      </c>
      <c r="J193" s="117">
        <f t="shared" si="94"/>
        <v>10506.211907846591</v>
      </c>
      <c r="K193" s="117">
        <f t="shared" si="94"/>
        <v>10873.411651500388</v>
      </c>
      <c r="L193" s="117">
        <f t="shared" si="94"/>
        <v>11974.129213848642</v>
      </c>
      <c r="M193" s="117">
        <f t="shared" si="94"/>
        <v>11282.672959707976</v>
      </c>
      <c r="N193" s="117">
        <f t="shared" si="94"/>
        <v>11763.664964589536</v>
      </c>
      <c r="O193" s="117">
        <f t="shared" si="94"/>
        <v>11700.045376297912</v>
      </c>
      <c r="P193" s="117">
        <f t="shared" si="94"/>
        <v>10860.755870528721</v>
      </c>
      <c r="Q193" s="117">
        <f t="shared" si="94"/>
        <v>10526.383126524021</v>
      </c>
      <c r="R193" s="117">
        <f t="shared" ref="R193:V193" si="95">R194+R197+R199+R208</f>
        <v>11637.44296964736</v>
      </c>
      <c r="S193" s="117">
        <f t="shared" si="95"/>
        <v>11647.788377469638</v>
      </c>
      <c r="T193" s="117">
        <f t="shared" si="95"/>
        <v>11828.09574713405</v>
      </c>
      <c r="U193" s="117">
        <f t="shared" si="95"/>
        <v>11823.370824165491</v>
      </c>
      <c r="V193" s="117">
        <f t="shared" si="95"/>
        <v>11461.232717086943</v>
      </c>
      <c r="W193" s="117">
        <f t="shared" ref="W193" si="96">W194+W197+W199+W208</f>
        <v>11899.104822577872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8868.803741624406</v>
      </c>
      <c r="C194" s="122">
        <f t="shared" si="97"/>
        <v>9112.162422895939</v>
      </c>
      <c r="D194" s="122">
        <f t="shared" si="97"/>
        <v>9018.5708904993116</v>
      </c>
      <c r="E194" s="122">
        <f t="shared" si="97"/>
        <v>8651.1063076503451</v>
      </c>
      <c r="F194" s="122">
        <f t="shared" si="97"/>
        <v>8552.1884436460805</v>
      </c>
      <c r="G194" s="122">
        <f t="shared" si="97"/>
        <v>8852.1330291043341</v>
      </c>
      <c r="H194" s="122">
        <f t="shared" si="97"/>
        <v>8886.0056011018405</v>
      </c>
      <c r="I194" s="122">
        <f t="shared" si="97"/>
        <v>9336.6954877825556</v>
      </c>
      <c r="J194" s="122">
        <f t="shared" si="97"/>
        <v>8971.6909760214166</v>
      </c>
      <c r="K194" s="122">
        <f t="shared" si="97"/>
        <v>9413.4596567413319</v>
      </c>
      <c r="L194" s="122">
        <f t="shared" si="97"/>
        <v>10376.741756834215</v>
      </c>
      <c r="M194" s="122">
        <f t="shared" si="97"/>
        <v>9764.0018120369477</v>
      </c>
      <c r="N194" s="122">
        <f t="shared" si="97"/>
        <v>10203.398381798435</v>
      </c>
      <c r="O194" s="122">
        <f t="shared" si="97"/>
        <v>10166.705193794767</v>
      </c>
      <c r="P194" s="122">
        <f t="shared" si="97"/>
        <v>9429.253693290404</v>
      </c>
      <c r="Q194" s="122">
        <f t="shared" si="97"/>
        <v>9096.5836150376654</v>
      </c>
      <c r="R194" s="122">
        <f t="shared" ref="R194:V194" si="98">SUM(R195:R196)</f>
        <v>10034.639323781525</v>
      </c>
      <c r="S194" s="122">
        <f t="shared" si="98"/>
        <v>10045.687051346089</v>
      </c>
      <c r="T194" s="122">
        <f t="shared" si="98"/>
        <v>10264.438632164263</v>
      </c>
      <c r="U194" s="122">
        <f t="shared" si="98"/>
        <v>10178.434992009903</v>
      </c>
      <c r="V194" s="122">
        <f t="shared" si="98"/>
        <v>9906.8870897114557</v>
      </c>
      <c r="W194" s="122">
        <f t="shared" ref="W194" si="99">SUM(W195:W196)</f>
        <v>10246.130922315035</v>
      </c>
      <c r="DA194" s="130" t="s">
        <v>2527</v>
      </c>
    </row>
    <row r="195" spans="1:105" ht="12" customHeight="1" x14ac:dyDescent="0.25">
      <c r="A195" s="97" t="s">
        <v>203</v>
      </c>
      <c r="B195" s="98">
        <v>8827.1029474422157</v>
      </c>
      <c r="C195" s="98">
        <v>9070.2182009641565</v>
      </c>
      <c r="D195" s="98">
        <v>8977.9551035102977</v>
      </c>
      <c r="E195" s="98">
        <v>8612.9650416801942</v>
      </c>
      <c r="F195" s="98">
        <v>8515.0842895593378</v>
      </c>
      <c r="G195" s="98">
        <v>8814.6082095334568</v>
      </c>
      <c r="H195" s="98">
        <v>8848.8630720338497</v>
      </c>
      <c r="I195" s="98">
        <v>9298.434883118076</v>
      </c>
      <c r="J195" s="98">
        <v>8935.6164992282356</v>
      </c>
      <c r="K195" s="98">
        <v>9376.3662055002787</v>
      </c>
      <c r="L195" s="98">
        <v>10335.844627081213</v>
      </c>
      <c r="M195" s="98">
        <v>9725.9726759681071</v>
      </c>
      <c r="N195" s="98">
        <v>10163.986517806397</v>
      </c>
      <c r="O195" s="98">
        <v>10127.756574234405</v>
      </c>
      <c r="P195" s="98">
        <v>9393.3523609679687</v>
      </c>
      <c r="Q195" s="98">
        <v>9062.1256474344136</v>
      </c>
      <c r="R195" s="98">
        <v>9996.9247703567562</v>
      </c>
      <c r="S195" s="98">
        <v>10008.124860552303</v>
      </c>
      <c r="T195" s="98">
        <v>10226.223389794828</v>
      </c>
      <c r="U195" s="98">
        <v>10140.624134613619</v>
      </c>
      <c r="V195" s="98">
        <v>9870.0844360989304</v>
      </c>
      <c r="W195" s="98">
        <v>10208.187985308659</v>
      </c>
      <c r="DA195" s="63" t="s">
        <v>2528</v>
      </c>
    </row>
    <row r="196" spans="1:105" ht="12" customHeight="1" x14ac:dyDescent="0.25">
      <c r="A196" s="97" t="s">
        <v>53</v>
      </c>
      <c r="B196" s="98">
        <v>41.700794182190016</v>
      </c>
      <c r="C196" s="98">
        <v>41.944221931783169</v>
      </c>
      <c r="D196" s="98">
        <v>40.615786989014651</v>
      </c>
      <c r="E196" s="98">
        <v>38.141265970150016</v>
      </c>
      <c r="F196" s="98">
        <v>37.104154086743605</v>
      </c>
      <c r="G196" s="98">
        <v>37.524819570878002</v>
      </c>
      <c r="H196" s="98">
        <v>37.142529067991134</v>
      </c>
      <c r="I196" s="98">
        <v>38.260604664479622</v>
      </c>
      <c r="J196" s="98">
        <v>36.074476793181056</v>
      </c>
      <c r="K196" s="98">
        <v>37.093451241052833</v>
      </c>
      <c r="L196" s="98">
        <v>40.897129753002375</v>
      </c>
      <c r="M196" s="98">
        <v>38.029136068841062</v>
      </c>
      <c r="N196" s="98">
        <v>39.411863992037198</v>
      </c>
      <c r="O196" s="98">
        <v>38.948619560362367</v>
      </c>
      <c r="P196" s="98">
        <v>35.901332322435614</v>
      </c>
      <c r="Q196" s="98">
        <v>34.45796760325215</v>
      </c>
      <c r="R196" s="98">
        <v>37.714553424768539</v>
      </c>
      <c r="S196" s="98">
        <v>37.562190793785575</v>
      </c>
      <c r="T196" s="98">
        <v>38.215242369434279</v>
      </c>
      <c r="U196" s="98">
        <v>37.81085739628422</v>
      </c>
      <c r="V196" s="98">
        <v>36.802653612524864</v>
      </c>
      <c r="W196" s="98">
        <v>37.942937006375956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4.2754068164279305E-2</v>
      </c>
      <c r="C197" s="122">
        <f t="shared" si="100"/>
        <v>6.2045333909973709E-2</v>
      </c>
      <c r="D197" s="122">
        <f t="shared" si="100"/>
        <v>8.7261638549521778E-2</v>
      </c>
      <c r="E197" s="122">
        <f t="shared" si="100"/>
        <v>0.10701689080083068</v>
      </c>
      <c r="F197" s="122">
        <f t="shared" si="100"/>
        <v>0.16138615061464098</v>
      </c>
      <c r="G197" s="122">
        <f t="shared" si="100"/>
        <v>0.25387593445791495</v>
      </c>
      <c r="H197" s="122">
        <f t="shared" si="100"/>
        <v>0.31872041719245908</v>
      </c>
      <c r="I197" s="122">
        <f t="shared" si="100"/>
        <v>0.37345053555353996</v>
      </c>
      <c r="J197" s="122">
        <f t="shared" si="100"/>
        <v>0.42880309825826435</v>
      </c>
      <c r="K197" s="122">
        <f t="shared" si="100"/>
        <v>0.45859224846703744</v>
      </c>
      <c r="L197" s="122">
        <f t="shared" si="100"/>
        <v>0.97085747090405083</v>
      </c>
      <c r="M197" s="122">
        <f t="shared" si="100"/>
        <v>0.68773016862185299</v>
      </c>
      <c r="N197" s="122">
        <f t="shared" si="100"/>
        <v>0.68166730168310452</v>
      </c>
      <c r="O197" s="122">
        <f t="shared" si="100"/>
        <v>0.8290913128161701</v>
      </c>
      <c r="P197" s="122">
        <f t="shared" si="100"/>
        <v>1.1414648291123426</v>
      </c>
      <c r="Q197" s="122">
        <f t="shared" si="100"/>
        <v>1.1604729555982563</v>
      </c>
      <c r="R197" s="122">
        <f t="shared" si="100"/>
        <v>1.389827266170113</v>
      </c>
      <c r="S197" s="122">
        <f t="shared" si="100"/>
        <v>1.5639432765187651</v>
      </c>
      <c r="T197" s="122">
        <f t="shared" si="100"/>
        <v>2.3339493325304526</v>
      </c>
      <c r="U197" s="122">
        <f t="shared" si="100"/>
        <v>1.7109268914777382</v>
      </c>
      <c r="V197" s="122">
        <f t="shared" si="100"/>
        <v>1.9793423977362488</v>
      </c>
      <c r="W197" s="122">
        <f t="shared" si="100"/>
        <v>3.2549316363063516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4.2754068164279305E-2</v>
      </c>
      <c r="C198" s="98">
        <f>RES_hhdet_tesh!C129</f>
        <v>6.2045333909973709E-2</v>
      </c>
      <c r="D198" s="98">
        <f>RES_hhdet_tesh!D129</f>
        <v>8.7261638549521778E-2</v>
      </c>
      <c r="E198" s="98">
        <f>RES_hhdet_tesh!E129</f>
        <v>0.10701689080083068</v>
      </c>
      <c r="F198" s="98">
        <f>RES_hhdet_tesh!F129</f>
        <v>0.16138615061464098</v>
      </c>
      <c r="G198" s="98">
        <f>RES_hhdet_tesh!G129</f>
        <v>0.25387593445791495</v>
      </c>
      <c r="H198" s="98">
        <f>RES_hhdet_tesh!H129</f>
        <v>0.31872041719245908</v>
      </c>
      <c r="I198" s="98">
        <f>RES_hhdet_tesh!I129</f>
        <v>0.37345053555353996</v>
      </c>
      <c r="J198" s="98">
        <f>RES_hhdet_tesh!J129</f>
        <v>0.42880309825826435</v>
      </c>
      <c r="K198" s="98">
        <f>RES_hhdet_tesh!K129</f>
        <v>0.45859224846703744</v>
      </c>
      <c r="L198" s="98">
        <f>RES_hhdet_tesh!L129</f>
        <v>0.97085747090405083</v>
      </c>
      <c r="M198" s="98">
        <f>RES_hhdet_tesh!M129</f>
        <v>0.68773016862185299</v>
      </c>
      <c r="N198" s="98">
        <f>RES_hhdet_tesh!N129</f>
        <v>0.68166730168310452</v>
      </c>
      <c r="O198" s="98">
        <f>RES_hhdet_tesh!O129</f>
        <v>0.8290913128161701</v>
      </c>
      <c r="P198" s="98">
        <f>RES_hhdet_tesh!P129</f>
        <v>1.1414648291123426</v>
      </c>
      <c r="Q198" s="98">
        <f>RES_hhdet_tesh!Q129</f>
        <v>1.1604729555982563</v>
      </c>
      <c r="R198" s="98">
        <f>RES_hhdet_tesh!R129</f>
        <v>1.389827266170113</v>
      </c>
      <c r="S198" s="98">
        <f>RES_hhdet_tesh!S129</f>
        <v>1.5639432765187651</v>
      </c>
      <c r="T198" s="98">
        <f>RES_hhdet_tesh!T129</f>
        <v>2.3339493325304526</v>
      </c>
      <c r="U198" s="98">
        <f>RES_hhdet_tesh!U129</f>
        <v>1.7109268914777382</v>
      </c>
      <c r="V198" s="98">
        <f>RES_hhdet_tesh!V129</f>
        <v>1.9793423977362488</v>
      </c>
      <c r="W198" s="98">
        <f>RES_hhdet_tesh!W129</f>
        <v>3.2549316363063516</v>
      </c>
      <c r="DA198" s="63" t="s">
        <v>2531</v>
      </c>
    </row>
    <row r="199" spans="1:105" ht="12" customHeight="1" x14ac:dyDescent="0.25">
      <c r="A199" s="121" t="s">
        <v>55</v>
      </c>
      <c r="B199" s="122">
        <v>1110.6638076324691</v>
      </c>
      <c r="C199" s="122">
        <v>1159.657779271085</v>
      </c>
      <c r="D199" s="122">
        <v>1193.7567181226175</v>
      </c>
      <c r="E199" s="122">
        <v>1099.1927438359182</v>
      </c>
      <c r="F199" s="122">
        <v>1112.2119549182758</v>
      </c>
      <c r="G199" s="122">
        <v>1202.342528048483</v>
      </c>
      <c r="H199" s="122">
        <v>1251.3964233897455</v>
      </c>
      <c r="I199" s="122">
        <v>1051.0707417152232</v>
      </c>
      <c r="J199" s="122">
        <v>998.40997462136772</v>
      </c>
      <c r="K199" s="122">
        <v>968.68761964215298</v>
      </c>
      <c r="L199" s="122">
        <v>1054.3855181035822</v>
      </c>
      <c r="M199" s="122">
        <v>1005.5032903616361</v>
      </c>
      <c r="N199" s="122">
        <v>1049.5009591880182</v>
      </c>
      <c r="O199" s="122">
        <v>1042.3221167107517</v>
      </c>
      <c r="P199" s="122">
        <v>961.14302191828256</v>
      </c>
      <c r="Q199" s="122">
        <v>938.18637910649898</v>
      </c>
      <c r="R199" s="122">
        <v>1040.6839331762892</v>
      </c>
      <c r="S199" s="122">
        <v>1045.2611411603134</v>
      </c>
      <c r="T199" s="122">
        <v>1038.0881346931938</v>
      </c>
      <c r="U199" s="122">
        <v>1072.0328130560424</v>
      </c>
      <c r="V199" s="122">
        <v>1037.9611124548485</v>
      </c>
      <c r="W199" s="122">
        <v>1088.6938277493202</v>
      </c>
      <c r="DA199" s="130" t="s">
        <v>2532</v>
      </c>
    </row>
    <row r="200" spans="1:105" ht="12" customHeight="1" x14ac:dyDescent="0.25">
      <c r="A200" s="97" t="s">
        <v>128</v>
      </c>
      <c r="B200" s="98">
        <v>1110.7713607512271</v>
      </c>
      <c r="C200" s="98">
        <v>1159.5385868776686</v>
      </c>
      <c r="D200" s="98">
        <v>1194.4072638065979</v>
      </c>
      <c r="E200" s="98">
        <v>1098.7162725238318</v>
      </c>
      <c r="F200" s="98">
        <v>1112.1024544285885</v>
      </c>
      <c r="G200" s="98">
        <v>1203.8185008152088</v>
      </c>
      <c r="H200" s="98">
        <v>1253.3026436992327</v>
      </c>
      <c r="I200" s="98">
        <v>1050.5952342933251</v>
      </c>
      <c r="J200" s="98">
        <v>997.47255071606742</v>
      </c>
      <c r="K200" s="98">
        <v>967.93511823571748</v>
      </c>
      <c r="L200" s="98">
        <v>1053.995082821504</v>
      </c>
      <c r="M200" s="98">
        <v>1005.768720132878</v>
      </c>
      <c r="N200" s="98">
        <v>1049.7572559975711</v>
      </c>
      <c r="O200" s="98">
        <v>1042.9175889529749</v>
      </c>
      <c r="P200" s="98">
        <v>961.5620059932088</v>
      </c>
      <c r="Q200" s="98">
        <v>938.04796522883419</v>
      </c>
      <c r="R200" s="98">
        <v>1040.7420177176912</v>
      </c>
      <c r="S200" s="98">
        <v>1045.3689407587269</v>
      </c>
      <c r="T200" s="98">
        <v>1038.9940034337058</v>
      </c>
      <c r="U200" s="98">
        <v>1071.9491276041601</v>
      </c>
      <c r="V200" s="98">
        <v>1038.1869472196929</v>
      </c>
      <c r="W200" s="98">
        <v>1088.2025374262566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1100.3994298680627</v>
      </c>
      <c r="C204" s="101">
        <v>1167.5073070633789</v>
      </c>
      <c r="D204" s="101">
        <v>1147.3162502249002</v>
      </c>
      <c r="E204" s="101">
        <v>1132.7317999710763</v>
      </c>
      <c r="F204" s="101">
        <v>1118.539660939289</v>
      </c>
      <c r="G204" s="101">
        <v>1103.0853441413124</v>
      </c>
      <c r="H204" s="101">
        <v>1121.4183064468825</v>
      </c>
      <c r="I204" s="101">
        <v>1082.0682770164296</v>
      </c>
      <c r="J204" s="101">
        <v>1056.1639275849623</v>
      </c>
      <c r="K204" s="101">
        <v>1011.5482829467154</v>
      </c>
      <c r="L204" s="101">
        <v>1072.6425422560667</v>
      </c>
      <c r="M204" s="101">
        <v>991.93133016560705</v>
      </c>
      <c r="N204" s="101">
        <v>1034.8886058611297</v>
      </c>
      <c r="O204" s="101">
        <v>1008.3709599085663</v>
      </c>
      <c r="P204" s="101">
        <v>937.28512104404194</v>
      </c>
      <c r="Q204" s="101">
        <v>945.99819701048364</v>
      </c>
      <c r="R204" s="101">
        <v>1037.4358077533957</v>
      </c>
      <c r="S204" s="101">
        <v>1039.1951646364203</v>
      </c>
      <c r="T204" s="101">
        <v>996.43549798807294</v>
      </c>
      <c r="U204" s="101">
        <v>1076.7829692696364</v>
      </c>
      <c r="V204" s="101">
        <v>1021.7438028232328</v>
      </c>
      <c r="W204" s="101">
        <v>1116.6556657068463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752.44599202862923</v>
      </c>
      <c r="C208" s="122">
        <v>786.0984372506656</v>
      </c>
      <c r="D208" s="122">
        <v>675.17237358888906</v>
      </c>
      <c r="E208" s="122">
        <v>657.46317716138833</v>
      </c>
      <c r="F208" s="122">
        <v>658.02170992754475</v>
      </c>
      <c r="G208" s="122">
        <v>607.19245096352404</v>
      </c>
      <c r="H208" s="122">
        <v>644.18333958167398</v>
      </c>
      <c r="I208" s="122">
        <v>555.4742278457237</v>
      </c>
      <c r="J208" s="122">
        <v>535.68215410554944</v>
      </c>
      <c r="K208" s="122">
        <v>490.80578286843513</v>
      </c>
      <c r="L208" s="122">
        <v>542.031081439942</v>
      </c>
      <c r="M208" s="122">
        <v>512.48012714077129</v>
      </c>
      <c r="N208" s="122">
        <v>510.08395630139768</v>
      </c>
      <c r="O208" s="122">
        <v>490.18897447957784</v>
      </c>
      <c r="P208" s="122">
        <v>469.21769049092256</v>
      </c>
      <c r="Q208" s="122">
        <v>490.45265942425709</v>
      </c>
      <c r="R208" s="122">
        <v>560.72988542337544</v>
      </c>
      <c r="S208" s="122">
        <v>555.27624168671719</v>
      </c>
      <c r="T208" s="122">
        <v>523.23503094406124</v>
      </c>
      <c r="U208" s="122">
        <v>571.19209220806852</v>
      </c>
      <c r="V208" s="122">
        <v>514.40517252290124</v>
      </c>
      <c r="W208" s="122">
        <v>561.02514087721102</v>
      </c>
      <c r="DA208" s="130" t="s">
        <v>2541</v>
      </c>
    </row>
    <row r="209" spans="1:105" ht="12" customHeight="1" x14ac:dyDescent="0.25">
      <c r="A209" s="97" t="s">
        <v>50</v>
      </c>
      <c r="B209" s="98">
        <v>723.72384986434315</v>
      </c>
      <c r="C209" s="98">
        <v>921.56686616385173</v>
      </c>
      <c r="D209" s="98">
        <v>483.77642284771542</v>
      </c>
      <c r="E209" s="98">
        <v>676.58548605685326</v>
      </c>
      <c r="F209" s="98">
        <v>722.62591170159772</v>
      </c>
      <c r="G209" s="98">
        <v>587.07915465992414</v>
      </c>
      <c r="H209" s="98">
        <v>630.16183549236098</v>
      </c>
      <c r="I209" s="98">
        <v>423.75673018900329</v>
      </c>
      <c r="J209" s="98">
        <v>561.93925970247881</v>
      </c>
      <c r="K209" s="98">
        <v>489.02631952677046</v>
      </c>
      <c r="L209" s="98">
        <v>581.37464581139784</v>
      </c>
      <c r="M209" s="98">
        <v>568.88770697632447</v>
      </c>
      <c r="N209" s="98">
        <v>448.79346199116634</v>
      </c>
      <c r="O209" s="98">
        <v>422.92891896321549</v>
      </c>
      <c r="P209" s="98">
        <v>472.64096313773115</v>
      </c>
      <c r="Q209" s="98">
        <v>493.01333386200633</v>
      </c>
      <c r="R209" s="98">
        <v>618.71236191291143</v>
      </c>
      <c r="S209" s="98">
        <v>615.43757707940085</v>
      </c>
      <c r="T209" s="98">
        <v>536.40467035771053</v>
      </c>
      <c r="U209" s="98">
        <v>640.97050972368777</v>
      </c>
      <c r="V209" s="98">
        <v>481.23707143728473</v>
      </c>
      <c r="W209" s="98">
        <v>513.9774085841799</v>
      </c>
      <c r="DA209" s="63" t="s">
        <v>2542</v>
      </c>
    </row>
    <row r="210" spans="1:105" ht="12" customHeight="1" x14ac:dyDescent="0.25">
      <c r="A210" s="109" t="s">
        <v>120</v>
      </c>
      <c r="B210" s="33">
        <v>757.13526481275903</v>
      </c>
      <c r="C210" s="33">
        <v>766.54290173232619</v>
      </c>
      <c r="D210" s="33">
        <v>697.21038532712134</v>
      </c>
      <c r="E210" s="33">
        <v>655.35912038874369</v>
      </c>
      <c r="F210" s="33">
        <v>651.39328387895193</v>
      </c>
      <c r="G210" s="33">
        <v>609.1327361809748</v>
      </c>
      <c r="H210" s="33">
        <v>645.45097205815034</v>
      </c>
      <c r="I210" s="33">
        <v>567.4499851728084</v>
      </c>
      <c r="J210" s="33">
        <v>532.95648615173923</v>
      </c>
      <c r="K210" s="33">
        <v>491.0262016485006</v>
      </c>
      <c r="L210" s="33">
        <v>536.36958465226394</v>
      </c>
      <c r="M210" s="33">
        <v>504.08875455836534</v>
      </c>
      <c r="N210" s="33">
        <v>518.89650046433189</v>
      </c>
      <c r="O210" s="33">
        <v>500.59837718266215</v>
      </c>
      <c r="P210" s="33">
        <v>468.59809979950586</v>
      </c>
      <c r="Q210" s="33">
        <v>489.90608440283825</v>
      </c>
      <c r="R210" s="33">
        <v>546.80193174124372</v>
      </c>
      <c r="S210" s="33">
        <v>541.23567904046627</v>
      </c>
      <c r="T210" s="33">
        <v>520.23480073717076</v>
      </c>
      <c r="U210" s="33">
        <v>557.18772409330984</v>
      </c>
      <c r="V210" s="33">
        <v>519.55806372324594</v>
      </c>
      <c r="W210" s="33">
        <v>566.76717434251225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40.763625442967317</v>
      </c>
      <c r="C212" s="117">
        <f t="shared" si="101"/>
        <v>46.605929520701416</v>
      </c>
      <c r="D212" s="117">
        <f t="shared" si="101"/>
        <v>20.021993241660553</v>
      </c>
      <c r="E212" s="117">
        <f t="shared" si="101"/>
        <v>26.8173962201741</v>
      </c>
      <c r="F212" s="117">
        <f t="shared" si="101"/>
        <v>26.80489127169562</v>
      </c>
      <c r="G212" s="117">
        <f t="shared" si="101"/>
        <v>20.514522096338027</v>
      </c>
      <c r="H212" s="117">
        <f t="shared" si="101"/>
        <v>20.652687408763686</v>
      </c>
      <c r="I212" s="117">
        <f t="shared" si="101"/>
        <v>13.925691442262746</v>
      </c>
      <c r="J212" s="117">
        <f t="shared" si="101"/>
        <v>20.811850224660031</v>
      </c>
      <c r="K212" s="117">
        <f t="shared" si="101"/>
        <v>21.190873797245619</v>
      </c>
      <c r="L212" s="117">
        <f t="shared" si="101"/>
        <v>28.710550215582646</v>
      </c>
      <c r="M212" s="117">
        <f t="shared" si="101"/>
        <v>28.878436056280709</v>
      </c>
      <c r="N212" s="117">
        <f t="shared" si="101"/>
        <v>22.092011554905341</v>
      </c>
      <c r="O212" s="117">
        <f t="shared" si="101"/>
        <v>22.174760235853025</v>
      </c>
      <c r="P212" s="117">
        <f t="shared" si="101"/>
        <v>28.323892268495172</v>
      </c>
      <c r="Q212" s="117">
        <f t="shared" si="101"/>
        <v>33.899083884488121</v>
      </c>
      <c r="R212" s="117">
        <f t="shared" ref="R212:V212" si="102">R213+R216+R218+R227</f>
        <v>46.782170474343658</v>
      </c>
      <c r="S212" s="117">
        <f t="shared" si="102"/>
        <v>45.370041683831737</v>
      </c>
      <c r="T212" s="117">
        <f t="shared" si="102"/>
        <v>38.666998455142419</v>
      </c>
      <c r="U212" s="117">
        <f t="shared" si="102"/>
        <v>41.524648461783258</v>
      </c>
      <c r="V212" s="117">
        <f t="shared" si="102"/>
        <v>25.048778389397064</v>
      </c>
      <c r="W212" s="117">
        <f t="shared" ref="W212" si="103">W213+W216+W218+W227</f>
        <v>21.604637394144905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40.763625442967317</v>
      </c>
      <c r="C227" s="122">
        <v>46.605929520701416</v>
      </c>
      <c r="D227" s="122">
        <v>20.021993241660553</v>
      </c>
      <c r="E227" s="122">
        <v>26.8173962201741</v>
      </c>
      <c r="F227" s="122">
        <v>26.80489127169562</v>
      </c>
      <c r="G227" s="122">
        <v>20.514522096338027</v>
      </c>
      <c r="H227" s="122">
        <v>20.652687408763686</v>
      </c>
      <c r="I227" s="122">
        <v>13.925691442262746</v>
      </c>
      <c r="J227" s="122">
        <v>20.811850224660031</v>
      </c>
      <c r="K227" s="122">
        <v>21.190873797245619</v>
      </c>
      <c r="L227" s="122">
        <v>28.710550215582646</v>
      </c>
      <c r="M227" s="122">
        <v>28.878436056280709</v>
      </c>
      <c r="N227" s="122">
        <v>22.092011554905341</v>
      </c>
      <c r="O227" s="122">
        <v>22.174760235853025</v>
      </c>
      <c r="P227" s="122">
        <v>28.323892268495172</v>
      </c>
      <c r="Q227" s="122">
        <v>33.899083884488121</v>
      </c>
      <c r="R227" s="122">
        <v>46.782170474343658</v>
      </c>
      <c r="S227" s="122">
        <v>45.370041683831737</v>
      </c>
      <c r="T227" s="122">
        <v>38.666998455142419</v>
      </c>
      <c r="U227" s="122">
        <v>41.524648461783258</v>
      </c>
      <c r="V227" s="122">
        <v>25.048778389397064</v>
      </c>
      <c r="W227" s="122">
        <v>21.604637394144905</v>
      </c>
      <c r="DA227" s="130" t="s">
        <v>2709</v>
      </c>
    </row>
    <row r="228" spans="1:105" ht="12" customHeight="1" x14ac:dyDescent="0.25">
      <c r="A228" s="97" t="s">
        <v>50</v>
      </c>
      <c r="B228" s="98">
        <v>290.44384218512891</v>
      </c>
      <c r="C228" s="98">
        <v>369.46244471493702</v>
      </c>
      <c r="D228" s="98">
        <v>193.90920583320616</v>
      </c>
      <c r="E228" s="98">
        <v>270.54206228500931</v>
      </c>
      <c r="F228" s="98">
        <v>288.05976408057091</v>
      </c>
      <c r="G228" s="98">
        <v>233.17122727524509</v>
      </c>
      <c r="H228" s="98">
        <v>249.0956677923235</v>
      </c>
      <c r="I228" s="98">
        <v>167.08988639184258</v>
      </c>
      <c r="J228" s="98">
        <v>221.29810103611965</v>
      </c>
      <c r="K228" s="98">
        <v>192.26696399630782</v>
      </c>
      <c r="L228" s="98">
        <v>228.22940943407488</v>
      </c>
      <c r="M228" s="98">
        <v>223.00194462101516</v>
      </c>
      <c r="N228" s="98">
        <v>175.7400708976983</v>
      </c>
      <c r="O228" s="98">
        <v>165.45633431536916</v>
      </c>
      <c r="P228" s="98">
        <v>184.81495483138843</v>
      </c>
      <c r="Q228" s="98">
        <v>192.71445993437317</v>
      </c>
      <c r="R228" s="98">
        <v>241.53770754494957</v>
      </c>
      <c r="S228" s="98">
        <v>239.7726709295967</v>
      </c>
      <c r="T228" s="98">
        <v>208.39744970279904</v>
      </c>
      <c r="U228" s="98">
        <v>248.42611190603688</v>
      </c>
      <c r="V228" s="98">
        <v>186.28261418922145</v>
      </c>
      <c r="W228" s="98">
        <v>198.62366776902627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256.08406501611273</v>
      </c>
      <c r="C231" s="118">
        <f t="shared" si="108"/>
        <v>262.26325826145222</v>
      </c>
      <c r="D231" s="118">
        <f t="shared" si="108"/>
        <v>256.19231876415034</v>
      </c>
      <c r="E231" s="118">
        <f t="shared" si="108"/>
        <v>243.59717031441409</v>
      </c>
      <c r="F231" s="118">
        <f t="shared" si="108"/>
        <v>239.94365330180452</v>
      </c>
      <c r="G231" s="118">
        <f t="shared" si="108"/>
        <v>246.22694638761158</v>
      </c>
      <c r="H231" s="118">
        <f t="shared" si="108"/>
        <v>247.20874572999466</v>
      </c>
      <c r="I231" s="118">
        <f t="shared" si="108"/>
        <v>249.50876141385004</v>
      </c>
      <c r="J231" s="118">
        <f t="shared" si="108"/>
        <v>237.81909463534575</v>
      </c>
      <c r="K231" s="118">
        <f t="shared" si="108"/>
        <v>244.40723742761904</v>
      </c>
      <c r="L231" s="118">
        <f t="shared" si="108"/>
        <v>266.62961876416813</v>
      </c>
      <c r="M231" s="118">
        <f t="shared" si="108"/>
        <v>248.36802198162462</v>
      </c>
      <c r="N231" s="118">
        <f t="shared" si="108"/>
        <v>255.44235806515181</v>
      </c>
      <c r="O231" s="118">
        <f t="shared" si="108"/>
        <v>250.69289499719414</v>
      </c>
      <c r="P231" s="118">
        <f t="shared" si="108"/>
        <v>231.46797334831643</v>
      </c>
      <c r="Q231" s="118">
        <f t="shared" si="108"/>
        <v>222.59884943619713</v>
      </c>
      <c r="R231" s="118">
        <f t="shared" ref="R231:V231" si="109">R232+R235+R237+R246</f>
        <v>243.31177599373666</v>
      </c>
      <c r="S231" s="118">
        <f t="shared" si="109"/>
        <v>239.33406113996497</v>
      </c>
      <c r="T231" s="118">
        <f t="shared" si="109"/>
        <v>239.46645626071836</v>
      </c>
      <c r="U231" s="118">
        <f t="shared" si="109"/>
        <v>235.47999021638665</v>
      </c>
      <c r="V231" s="118">
        <f t="shared" si="109"/>
        <v>224.89986597270598</v>
      </c>
      <c r="W231" s="118">
        <f t="shared" ref="W231" si="110">W232+W235+W237+W246</f>
        <v>230.50460993874881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211.89110140319124</v>
      </c>
      <c r="C232" s="123">
        <f t="shared" si="111"/>
        <v>216.29764964793316</v>
      </c>
      <c r="D232" s="123">
        <f t="shared" si="111"/>
        <v>212.84232223631699</v>
      </c>
      <c r="E232" s="123">
        <f t="shared" si="111"/>
        <v>202.92300989586167</v>
      </c>
      <c r="F232" s="123">
        <f t="shared" si="111"/>
        <v>199.22263022403015</v>
      </c>
      <c r="G232" s="123">
        <f t="shared" si="111"/>
        <v>205.06837929231008</v>
      </c>
      <c r="H232" s="123">
        <f t="shared" si="111"/>
        <v>204.40836810617716</v>
      </c>
      <c r="I232" s="123">
        <f t="shared" si="111"/>
        <v>213.47764404255395</v>
      </c>
      <c r="J232" s="123">
        <f t="shared" si="111"/>
        <v>203.50263119126944</v>
      </c>
      <c r="K232" s="123">
        <f t="shared" si="111"/>
        <v>211.95963302677549</v>
      </c>
      <c r="L232" s="123">
        <f t="shared" si="111"/>
        <v>231.30011863707756</v>
      </c>
      <c r="M232" s="123">
        <f t="shared" si="111"/>
        <v>215.07828979043936</v>
      </c>
      <c r="N232" s="123">
        <f t="shared" si="111"/>
        <v>221.76751152437186</v>
      </c>
      <c r="O232" s="123">
        <f t="shared" si="111"/>
        <v>217.96683634354014</v>
      </c>
      <c r="P232" s="123">
        <f t="shared" si="111"/>
        <v>200.94484597309523</v>
      </c>
      <c r="Q232" s="123">
        <f t="shared" si="111"/>
        <v>192.20972384699778</v>
      </c>
      <c r="R232" s="123">
        <f t="shared" ref="R232:V232" si="112">SUM(R233:R234)</f>
        <v>209.45591239900924</v>
      </c>
      <c r="S232" s="123">
        <f t="shared" si="112"/>
        <v>206.08226442095332</v>
      </c>
      <c r="T232" s="123">
        <f t="shared" si="112"/>
        <v>207.62500570919161</v>
      </c>
      <c r="U232" s="123">
        <f t="shared" si="112"/>
        <v>202.526008990934</v>
      </c>
      <c r="V232" s="123">
        <f t="shared" si="112"/>
        <v>194.54906275081331</v>
      </c>
      <c r="W232" s="123">
        <f t="shared" ref="W232" si="113">SUM(W233:W234)</f>
        <v>198.73812914874006</v>
      </c>
      <c r="DA232" s="130" t="s">
        <v>2863</v>
      </c>
    </row>
    <row r="233" spans="1:105" ht="12" customHeight="1" x14ac:dyDescent="0.25">
      <c r="A233" s="97" t="s">
        <v>203</v>
      </c>
      <c r="B233" s="99">
        <v>211.15858527966785</v>
      </c>
      <c r="C233" s="99">
        <v>215.56294855292248</v>
      </c>
      <c r="D233" s="99">
        <v>212.1328778738673</v>
      </c>
      <c r="E233" s="99">
        <v>202.25869085878881</v>
      </c>
      <c r="F233" s="99">
        <v>198.57820172157656</v>
      </c>
      <c r="G233" s="99">
        <v>204.41806995007519</v>
      </c>
      <c r="H233" s="99">
        <v>203.76657855979175</v>
      </c>
      <c r="I233" s="99">
        <v>212.81849298550208</v>
      </c>
      <c r="J233" s="99">
        <v>202.88329648428302</v>
      </c>
      <c r="K233" s="99">
        <v>211.32429336146924</v>
      </c>
      <c r="L233" s="99">
        <v>230.60138210524082</v>
      </c>
      <c r="M233" s="99">
        <v>214.43032252597737</v>
      </c>
      <c r="N233" s="99">
        <v>221.09788202944046</v>
      </c>
      <c r="O233" s="99">
        <v>217.30700456639428</v>
      </c>
      <c r="P233" s="99">
        <v>200.33851947152849</v>
      </c>
      <c r="Q233" s="99">
        <v>191.6296383379605</v>
      </c>
      <c r="R233" s="99">
        <v>208.82337151864041</v>
      </c>
      <c r="S233" s="99">
        <v>205.45524128807662</v>
      </c>
      <c r="T233" s="99">
        <v>206.98957962638062</v>
      </c>
      <c r="U233" s="99">
        <v>201.9004976711829</v>
      </c>
      <c r="V233" s="99">
        <v>193.94269484631968</v>
      </c>
      <c r="W233" s="99">
        <v>198.1152286421781</v>
      </c>
      <c r="DA233" s="63" t="s">
        <v>2864</v>
      </c>
    </row>
    <row r="234" spans="1:105" ht="12" customHeight="1" x14ac:dyDescent="0.25">
      <c r="A234" s="97" t="s">
        <v>53</v>
      </c>
      <c r="B234" s="99">
        <v>0.73251612352338846</v>
      </c>
      <c r="C234" s="99">
        <v>0.73470109501068415</v>
      </c>
      <c r="D234" s="99">
        <v>0.70944436244968301</v>
      </c>
      <c r="E234" s="99">
        <v>0.66431903707284601</v>
      </c>
      <c r="F234" s="99">
        <v>0.64442850245360028</v>
      </c>
      <c r="G234" s="99">
        <v>0.65030934223490178</v>
      </c>
      <c r="H234" s="99">
        <v>0.64178954638540786</v>
      </c>
      <c r="I234" s="99">
        <v>0.6591510570518726</v>
      </c>
      <c r="J234" s="99">
        <v>0.61933470698641491</v>
      </c>
      <c r="K234" s="99">
        <v>0.63533966530624997</v>
      </c>
      <c r="L234" s="99">
        <v>0.69873653183675077</v>
      </c>
      <c r="M234" s="99">
        <v>0.64796726446198427</v>
      </c>
      <c r="N234" s="99">
        <v>0.669629494931408</v>
      </c>
      <c r="O234" s="99">
        <v>0.65983177714586094</v>
      </c>
      <c r="P234" s="99">
        <v>0.6063265015667475</v>
      </c>
      <c r="Q234" s="99">
        <v>0.58008550903727429</v>
      </c>
      <c r="R234" s="99">
        <v>0.63254088036882339</v>
      </c>
      <c r="S234" s="99">
        <v>0.62702313287671418</v>
      </c>
      <c r="T234" s="99">
        <v>0.63542608281099877</v>
      </c>
      <c r="U234" s="99">
        <v>0.62551131975108887</v>
      </c>
      <c r="V234" s="99">
        <v>0.60636790449361844</v>
      </c>
      <c r="W234" s="99">
        <v>0.62290050656195883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3.6847542113854683E-4</v>
      </c>
      <c r="C235" s="123">
        <f t="shared" si="114"/>
        <v>4.8366688715638064E-4</v>
      </c>
      <c r="D235" s="123">
        <f t="shared" si="114"/>
        <v>6.2049426375672357E-4</v>
      </c>
      <c r="E235" s="123">
        <f t="shared" si="114"/>
        <v>7.1467497576541107E-4</v>
      </c>
      <c r="F235" s="123">
        <f t="shared" si="114"/>
        <v>1.0025387109794783E-3</v>
      </c>
      <c r="G235" s="123">
        <f t="shared" si="114"/>
        <v>1.4889557325168175E-3</v>
      </c>
      <c r="H235" s="123">
        <f t="shared" si="114"/>
        <v>1.8128283616653984E-3</v>
      </c>
      <c r="I235" s="123">
        <f t="shared" si="114"/>
        <v>2.060370820095261E-3</v>
      </c>
      <c r="J235" s="123">
        <f t="shared" si="114"/>
        <v>2.3125725440736422E-3</v>
      </c>
      <c r="K235" s="123">
        <f t="shared" si="114"/>
        <v>2.4181744381822504E-3</v>
      </c>
      <c r="L235" s="123">
        <f t="shared" si="114"/>
        <v>4.9628538881360601E-3</v>
      </c>
      <c r="M235" s="123">
        <f t="shared" si="114"/>
        <v>3.4051489369788107E-3</v>
      </c>
      <c r="N235" s="123">
        <f t="shared" si="114"/>
        <v>3.1867593351066234E-3</v>
      </c>
      <c r="O235" s="123">
        <f t="shared" si="114"/>
        <v>3.6572945436806354E-3</v>
      </c>
      <c r="P235" s="123">
        <f t="shared" si="114"/>
        <v>4.8137828570235771E-3</v>
      </c>
      <c r="Q235" s="123">
        <f t="shared" si="114"/>
        <v>4.722542747290422E-3</v>
      </c>
      <c r="R235" s="123">
        <f t="shared" si="114"/>
        <v>5.4793418842222739E-3</v>
      </c>
      <c r="S235" s="123">
        <f t="shared" si="114"/>
        <v>5.955585604105116E-3</v>
      </c>
      <c r="T235" s="123">
        <f t="shared" si="114"/>
        <v>8.6211438579685065E-3</v>
      </c>
      <c r="U235" s="123">
        <f t="shared" si="114"/>
        <v>6.118760540443316E-3</v>
      </c>
      <c r="V235" s="123">
        <f t="shared" si="114"/>
        <v>6.8575642553751629E-3</v>
      </c>
      <c r="W235" s="123">
        <f t="shared" si="114"/>
        <v>1.1007595980942994E-2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3.6847542113854683E-4</v>
      </c>
      <c r="C236" s="99">
        <f>RES_hhdet_fecs!C129</f>
        <v>4.8366688715638064E-4</v>
      </c>
      <c r="D236" s="99">
        <f>RES_hhdet_fecs!D129</f>
        <v>6.2049426375672357E-4</v>
      </c>
      <c r="E236" s="99">
        <f>RES_hhdet_fecs!E129</f>
        <v>7.1467497576541107E-4</v>
      </c>
      <c r="F236" s="99">
        <f>RES_hhdet_fecs!F129</f>
        <v>1.0025387109794783E-3</v>
      </c>
      <c r="G236" s="99">
        <f>RES_hhdet_fecs!G129</f>
        <v>1.4889557325168175E-3</v>
      </c>
      <c r="H236" s="99">
        <f>RES_hhdet_fecs!H129</f>
        <v>1.8128283616653984E-3</v>
      </c>
      <c r="I236" s="99">
        <f>RES_hhdet_fecs!I129</f>
        <v>2.060370820095261E-3</v>
      </c>
      <c r="J236" s="99">
        <f>RES_hhdet_fecs!J129</f>
        <v>2.3125725440736422E-3</v>
      </c>
      <c r="K236" s="99">
        <f>RES_hhdet_fecs!K129</f>
        <v>2.4181744381822504E-3</v>
      </c>
      <c r="L236" s="99">
        <f>RES_hhdet_fecs!L129</f>
        <v>4.9628538881360601E-3</v>
      </c>
      <c r="M236" s="99">
        <f>RES_hhdet_fecs!M129</f>
        <v>3.4051489369788107E-3</v>
      </c>
      <c r="N236" s="99">
        <f>RES_hhdet_fecs!N129</f>
        <v>3.1867593351066234E-3</v>
      </c>
      <c r="O236" s="99">
        <f>RES_hhdet_fecs!O129</f>
        <v>3.6572945436806354E-3</v>
      </c>
      <c r="P236" s="99">
        <f>RES_hhdet_fecs!P129</f>
        <v>4.8137828570235771E-3</v>
      </c>
      <c r="Q236" s="99">
        <f>RES_hhdet_fecs!Q129</f>
        <v>4.722542747290422E-3</v>
      </c>
      <c r="R236" s="99">
        <f>RES_hhdet_fecs!R129</f>
        <v>5.4793418842222739E-3</v>
      </c>
      <c r="S236" s="99">
        <f>RES_hhdet_fecs!S129</f>
        <v>5.955585604105116E-3</v>
      </c>
      <c r="T236" s="99">
        <f>RES_hhdet_fecs!T129</f>
        <v>8.6211438579685065E-3</v>
      </c>
      <c r="U236" s="99">
        <f>RES_hhdet_fecs!U129</f>
        <v>6.118760540443316E-3</v>
      </c>
      <c r="V236" s="99">
        <f>RES_hhdet_fecs!V129</f>
        <v>6.8575642553751629E-3</v>
      </c>
      <c r="W236" s="99">
        <f>RES_hhdet_fecs!W129</f>
        <v>1.1007595980942994E-2</v>
      </c>
      <c r="DA236" s="63" t="s">
        <v>2867</v>
      </c>
    </row>
    <row r="237" spans="1:105" ht="12" customHeight="1" x14ac:dyDescent="0.25">
      <c r="A237" s="121" t="s">
        <v>55</v>
      </c>
      <c r="B237" s="123">
        <v>25.29755100520163</v>
      </c>
      <c r="C237" s="123">
        <v>26.275381196561948</v>
      </c>
      <c r="D237" s="123">
        <v>26.88118066726496</v>
      </c>
      <c r="E237" s="123">
        <v>24.608988040667889</v>
      </c>
      <c r="F237" s="123">
        <v>24.748510244251314</v>
      </c>
      <c r="G237" s="123">
        <v>26.582048962492308</v>
      </c>
      <c r="H237" s="123">
        <v>27.472372892515402</v>
      </c>
      <c r="I237" s="123">
        <v>22.950788064093942</v>
      </c>
      <c r="J237" s="123">
        <v>21.63725676907065</v>
      </c>
      <c r="K237" s="123">
        <v>20.847427721673551</v>
      </c>
      <c r="L237" s="123">
        <v>22.490614588397388</v>
      </c>
      <c r="M237" s="123">
        <v>21.191231622557385</v>
      </c>
      <c r="N237" s="123">
        <v>21.824530969590914</v>
      </c>
      <c r="O237" s="123">
        <v>21.396095893315362</v>
      </c>
      <c r="P237" s="123">
        <v>19.610973239439332</v>
      </c>
      <c r="Q237" s="123">
        <v>18.982150187232428</v>
      </c>
      <c r="R237" s="123">
        <v>20.800411421548013</v>
      </c>
      <c r="S237" s="123">
        <v>20.538315841632837</v>
      </c>
      <c r="T237" s="123">
        <v>20.128800742432649</v>
      </c>
      <c r="U237" s="123">
        <v>20.438712030636104</v>
      </c>
      <c r="V237" s="123">
        <v>19.524492318477819</v>
      </c>
      <c r="W237" s="123">
        <v>20.251626743781948</v>
      </c>
      <c r="DA237" s="130" t="s">
        <v>2868</v>
      </c>
    </row>
    <row r="238" spans="1:105" ht="12" customHeight="1" x14ac:dyDescent="0.25">
      <c r="A238" s="97" t="s">
        <v>128</v>
      </c>
      <c r="B238" s="99">
        <v>25.232286404803904</v>
      </c>
      <c r="C238" s="99">
        <v>26.175656760744069</v>
      </c>
      <c r="D238" s="99">
        <v>26.808012252725245</v>
      </c>
      <c r="E238" s="99">
        <v>24.511833283131171</v>
      </c>
      <c r="F238" s="99">
        <v>24.645353131656439</v>
      </c>
      <c r="G238" s="99">
        <v>26.53000637626991</v>
      </c>
      <c r="H238" s="99">
        <v>27.429980220099257</v>
      </c>
      <c r="I238" s="99">
        <v>22.856676265765</v>
      </c>
      <c r="J238" s="99">
        <v>21.530912514976777</v>
      </c>
      <c r="K238" s="99">
        <v>20.743370967293675</v>
      </c>
      <c r="L238" s="99">
        <v>22.368839240667992</v>
      </c>
      <c r="M238" s="99">
        <v>21.09870234227694</v>
      </c>
      <c r="N238" s="99">
        <v>21.736091895328176</v>
      </c>
      <c r="O238" s="99">
        <v>21.315909912383685</v>
      </c>
      <c r="P238" s="99">
        <v>19.537735445229256</v>
      </c>
      <c r="Q238" s="99">
        <v>18.902631715483576</v>
      </c>
      <c r="R238" s="99">
        <v>20.725212139561823</v>
      </c>
      <c r="S238" s="99">
        <v>20.472515943418522</v>
      </c>
      <c r="T238" s="99">
        <v>20.078294457001221</v>
      </c>
      <c r="U238" s="99">
        <v>20.378893832121967</v>
      </c>
      <c r="V238" s="99">
        <v>19.485606800360465</v>
      </c>
      <c r="W238" s="99">
        <v>20.186456977091265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31.526105982139519</v>
      </c>
      <c r="C242" s="102">
        <v>32.84282822976359</v>
      </c>
      <c r="D242" s="102">
        <v>32.104450132015351</v>
      </c>
      <c r="E242" s="102">
        <v>31.447760458157383</v>
      </c>
      <c r="F242" s="102">
        <v>30.709651462364786</v>
      </c>
      <c r="G242" s="102">
        <v>30.08184290729508</v>
      </c>
      <c r="H242" s="102">
        <v>30.36297252856081</v>
      </c>
      <c r="I242" s="102">
        <v>29.085779142290818</v>
      </c>
      <c r="J242" s="102">
        <v>28.18904301450458</v>
      </c>
      <c r="K242" s="102">
        <v>26.774249221140675</v>
      </c>
      <c r="L242" s="102">
        <v>28.184914173311846</v>
      </c>
      <c r="M242" s="102">
        <v>25.922440571192418</v>
      </c>
      <c r="N242" s="102">
        <v>26.866743563980918</v>
      </c>
      <c r="O242" s="102">
        <v>25.967940924722669</v>
      </c>
      <c r="P242" s="102">
        <v>23.781298889213936</v>
      </c>
      <c r="Q242" s="102">
        <v>23.470022586917541</v>
      </c>
      <c r="R242" s="102">
        <v>25.005604295696759</v>
      </c>
      <c r="S242" s="102">
        <v>24.240932954474253</v>
      </c>
      <c r="T242" s="102">
        <v>22.451123905070578</v>
      </c>
      <c r="U242" s="102">
        <v>23.834114468766735</v>
      </c>
      <c r="V242" s="102">
        <v>22.31688120479075</v>
      </c>
      <c r="W242" s="102">
        <v>23.960770544074538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18.89504413229875</v>
      </c>
      <c r="C246" s="123">
        <v>19.689743750069951</v>
      </c>
      <c r="D246" s="123">
        <v>16.468195366304652</v>
      </c>
      <c r="E246" s="123">
        <v>16.064457702908751</v>
      </c>
      <c r="F246" s="123">
        <v>15.97151029481206</v>
      </c>
      <c r="G246" s="123">
        <v>14.575029177076669</v>
      </c>
      <c r="H246" s="123">
        <v>15.326191902940428</v>
      </c>
      <c r="I246" s="123">
        <v>13.078268936382086</v>
      </c>
      <c r="J246" s="123">
        <v>12.676894102461578</v>
      </c>
      <c r="K246" s="123">
        <v>11.597758504731805</v>
      </c>
      <c r="L246" s="123">
        <v>12.833922684805014</v>
      </c>
      <c r="M246" s="123">
        <v>12.095095419690878</v>
      </c>
      <c r="N246" s="123">
        <v>11.847128811853926</v>
      </c>
      <c r="O246" s="123">
        <v>11.326305465794977</v>
      </c>
      <c r="P246" s="123">
        <v>10.907340352924862</v>
      </c>
      <c r="Q246" s="123">
        <v>11.402252859219642</v>
      </c>
      <c r="R246" s="123">
        <v>13.049972831295195</v>
      </c>
      <c r="S246" s="123">
        <v>12.707525291774717</v>
      </c>
      <c r="T246" s="123">
        <v>11.704028665236127</v>
      </c>
      <c r="U246" s="123">
        <v>12.509150434276098</v>
      </c>
      <c r="V246" s="123">
        <v>10.81945333915948</v>
      </c>
      <c r="W246" s="123">
        <v>11.503846450245877</v>
      </c>
      <c r="DA246" s="130" t="s">
        <v>2877</v>
      </c>
    </row>
    <row r="247" spans="1:105" ht="12" customHeight="1" x14ac:dyDescent="0.25">
      <c r="A247" s="97" t="s">
        <v>50</v>
      </c>
      <c r="B247" s="99">
        <v>22.459659901419705</v>
      </c>
      <c r="C247" s="99">
        <v>28.488985495636022</v>
      </c>
      <c r="D247" s="99">
        <v>14.910425492580822</v>
      </c>
      <c r="E247" s="99">
        <v>20.743619154035237</v>
      </c>
      <c r="F247" s="99">
        <v>22.024342209565891</v>
      </c>
      <c r="G247" s="99">
        <v>17.788710975044836</v>
      </c>
      <c r="H247" s="99">
        <v>18.947655567336326</v>
      </c>
      <c r="I247" s="99">
        <v>12.672182747869238</v>
      </c>
      <c r="J247" s="99">
        <v>16.725195557513818</v>
      </c>
      <c r="K247" s="99">
        <v>14.497113389079633</v>
      </c>
      <c r="L247" s="99">
        <v>17.165654499092181</v>
      </c>
      <c r="M247" s="99">
        <v>16.726820504212725</v>
      </c>
      <c r="N247" s="99">
        <v>13.144574628928693</v>
      </c>
      <c r="O247" s="99">
        <v>12.339361724833481</v>
      </c>
      <c r="P247" s="99">
        <v>13.740458843049199</v>
      </c>
      <c r="Q247" s="99">
        <v>14.281860953529282</v>
      </c>
      <c r="R247" s="99">
        <v>17.83334079874334</v>
      </c>
      <c r="S247" s="99">
        <v>17.619779548634771</v>
      </c>
      <c r="T247" s="99">
        <v>15.254183247959379</v>
      </c>
      <c r="U247" s="99">
        <v>18.091893819876205</v>
      </c>
      <c r="V247" s="99">
        <v>13.511312398925945</v>
      </c>
      <c r="W247" s="99">
        <v>14.354460564950038</v>
      </c>
      <c r="DA247" s="63" t="s">
        <v>2878</v>
      </c>
    </row>
    <row r="248" spans="1:105" ht="12" customHeight="1" x14ac:dyDescent="0.25">
      <c r="A248" s="109" t="s">
        <v>120</v>
      </c>
      <c r="B248" s="110">
        <v>18.313073065641934</v>
      </c>
      <c r="C248" s="110">
        <v>18.41952982738437</v>
      </c>
      <c r="D248" s="110">
        <v>16.647562540111871</v>
      </c>
      <c r="E248" s="110">
        <v>15.549602441686885</v>
      </c>
      <c r="F248" s="110">
        <v>15.350486466178943</v>
      </c>
      <c r="G248" s="110">
        <v>14.265012400509228</v>
      </c>
      <c r="H248" s="110">
        <v>14.998788728207787</v>
      </c>
      <c r="I248" s="110">
        <v>13.115190300164633</v>
      </c>
      <c r="J248" s="110">
        <v>12.25665259858881</v>
      </c>
      <c r="K248" s="110">
        <v>11.238620863836738</v>
      </c>
      <c r="L248" s="110">
        <v>12.210591114738568</v>
      </c>
      <c r="M248" s="110">
        <v>11.406065133392342</v>
      </c>
      <c r="N248" s="110">
        <v>11.660577884329802</v>
      </c>
      <c r="O248" s="110">
        <v>11.16952131686357</v>
      </c>
      <c r="P248" s="110">
        <v>10.394563830202276</v>
      </c>
      <c r="Q248" s="110">
        <v>10.787601565551507</v>
      </c>
      <c r="R248" s="110">
        <v>11.900961413901978</v>
      </c>
      <c r="S248" s="110">
        <v>11.561094395958133</v>
      </c>
      <c r="T248" s="110">
        <v>10.895253217126475</v>
      </c>
      <c r="U248" s="110">
        <v>11.388706660315792</v>
      </c>
      <c r="V248" s="110">
        <v>10.401254635958662</v>
      </c>
      <c r="W248" s="110">
        <v>11.155937617119912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188.51753731473025</v>
      </c>
      <c r="C250" s="118">
        <f t="shared" si="115"/>
        <v>193.69319881310784</v>
      </c>
      <c r="D250" s="118">
        <f t="shared" si="115"/>
        <v>190.17574109587397</v>
      </c>
      <c r="E250" s="118">
        <f t="shared" si="115"/>
        <v>181.27729899126362</v>
      </c>
      <c r="F250" s="118">
        <f t="shared" si="115"/>
        <v>179.28361895417478</v>
      </c>
      <c r="G250" s="118">
        <f t="shared" si="115"/>
        <v>184.7723050148366</v>
      </c>
      <c r="H250" s="118">
        <f t="shared" si="115"/>
        <v>186.30161987325218</v>
      </c>
      <c r="I250" s="118">
        <f t="shared" si="115"/>
        <v>188.53582525952385</v>
      </c>
      <c r="J250" s="118">
        <f t="shared" si="115"/>
        <v>180.37300196446108</v>
      </c>
      <c r="K250" s="118">
        <f t="shared" si="115"/>
        <v>186.24068368584767</v>
      </c>
      <c r="L250" s="118">
        <f t="shared" si="115"/>
        <v>204.58065319450668</v>
      </c>
      <c r="M250" s="118">
        <f t="shared" si="115"/>
        <v>192.24214613466432</v>
      </c>
      <c r="N250" s="118">
        <f t="shared" si="115"/>
        <v>199.87121213987555</v>
      </c>
      <c r="O250" s="118">
        <f t="shared" si="115"/>
        <v>198.21143394736634</v>
      </c>
      <c r="P250" s="118">
        <f t="shared" si="115"/>
        <v>183.42394795284423</v>
      </c>
      <c r="Q250" s="118">
        <f t="shared" si="115"/>
        <v>177.20726841982281</v>
      </c>
      <c r="R250" s="118">
        <f t="shared" ref="R250:V250" si="116">R251+R254+R256+R265</f>
        <v>195.18084539822158</v>
      </c>
      <c r="S250" s="118">
        <f t="shared" si="116"/>
        <v>194.43575055622946</v>
      </c>
      <c r="T250" s="118">
        <f t="shared" si="116"/>
        <v>196.67232448920049</v>
      </c>
      <c r="U250" s="118">
        <f t="shared" si="116"/>
        <v>195.59599536764455</v>
      </c>
      <c r="V250" s="118">
        <f t="shared" si="116"/>
        <v>188.83756966939319</v>
      </c>
      <c r="W250" s="118">
        <f t="shared" ref="W250" si="117">W251+W254+W256+W265</f>
        <v>195.34487855729495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155.78940076587412</v>
      </c>
      <c r="C251" s="123">
        <f t="shared" si="118"/>
        <v>159.60996298619966</v>
      </c>
      <c r="D251" s="123">
        <f t="shared" si="118"/>
        <v>157.52924539780724</v>
      </c>
      <c r="E251" s="123">
        <f t="shared" si="118"/>
        <v>150.67917820061012</v>
      </c>
      <c r="F251" s="123">
        <f t="shared" si="118"/>
        <v>148.53522811907661</v>
      </c>
      <c r="G251" s="123">
        <f t="shared" si="118"/>
        <v>153.40846067652379</v>
      </c>
      <c r="H251" s="123">
        <f t="shared" si="118"/>
        <v>153.54219669505639</v>
      </c>
      <c r="I251" s="123">
        <f t="shared" si="118"/>
        <v>160.85194560076678</v>
      </c>
      <c r="J251" s="123">
        <f t="shared" si="118"/>
        <v>154.02800250334317</v>
      </c>
      <c r="K251" s="123">
        <f t="shared" si="118"/>
        <v>161.23450656618306</v>
      </c>
      <c r="L251" s="123">
        <f t="shared" si="118"/>
        <v>177.28893422902479</v>
      </c>
      <c r="M251" s="123">
        <f t="shared" si="118"/>
        <v>166.36595511648304</v>
      </c>
      <c r="N251" s="123">
        <f t="shared" si="118"/>
        <v>173.36141488684916</v>
      </c>
      <c r="O251" s="123">
        <f t="shared" si="118"/>
        <v>172.23499141845437</v>
      </c>
      <c r="P251" s="123">
        <f t="shared" si="118"/>
        <v>159.24775027542034</v>
      </c>
      <c r="Q251" s="123">
        <f t="shared" si="118"/>
        <v>153.13719014383275</v>
      </c>
      <c r="R251" s="123">
        <f t="shared" ref="R251:V251" si="119">SUM(R252:R253)</f>
        <v>168.29894604770428</v>
      </c>
      <c r="S251" s="123">
        <f t="shared" si="119"/>
        <v>167.69198051877672</v>
      </c>
      <c r="T251" s="123">
        <f t="shared" si="119"/>
        <v>170.67252823461749</v>
      </c>
      <c r="U251" s="123">
        <f t="shared" si="119"/>
        <v>168.38354756479168</v>
      </c>
      <c r="V251" s="123">
        <f t="shared" si="119"/>
        <v>163.22785927041986</v>
      </c>
      <c r="W251" s="123">
        <f t="shared" ref="W251" si="120">SUM(W252:W253)</f>
        <v>168.20838462604243</v>
      </c>
      <c r="DA251" s="130" t="s">
        <v>3031</v>
      </c>
    </row>
    <row r="252" spans="1:105" ht="12" customHeight="1" x14ac:dyDescent="0.25">
      <c r="A252" s="97" t="s">
        <v>203</v>
      </c>
      <c r="B252" s="99">
        <v>155.05688464235072</v>
      </c>
      <c r="C252" s="99">
        <v>158.87526189118898</v>
      </c>
      <c r="D252" s="99">
        <v>156.81980103535756</v>
      </c>
      <c r="E252" s="99">
        <v>150.01485916353727</v>
      </c>
      <c r="F252" s="99">
        <v>147.89079961662301</v>
      </c>
      <c r="G252" s="99">
        <v>152.7581513342889</v>
      </c>
      <c r="H252" s="99">
        <v>152.90040714867098</v>
      </c>
      <c r="I252" s="99">
        <v>160.19279454371491</v>
      </c>
      <c r="J252" s="99">
        <v>153.40866779635675</v>
      </c>
      <c r="K252" s="99">
        <v>160.59916690087681</v>
      </c>
      <c r="L252" s="99">
        <v>176.59019769718805</v>
      </c>
      <c r="M252" s="99">
        <v>165.71798785202105</v>
      </c>
      <c r="N252" s="99">
        <v>172.69178539191776</v>
      </c>
      <c r="O252" s="99">
        <v>171.57515964130852</v>
      </c>
      <c r="P252" s="99">
        <v>158.6414237738536</v>
      </c>
      <c r="Q252" s="99">
        <v>152.55710463479548</v>
      </c>
      <c r="R252" s="99">
        <v>167.66640516733545</v>
      </c>
      <c r="S252" s="99">
        <v>167.06495738590002</v>
      </c>
      <c r="T252" s="99">
        <v>170.03710215180649</v>
      </c>
      <c r="U252" s="99">
        <v>167.75803624504059</v>
      </c>
      <c r="V252" s="99">
        <v>162.62149136592623</v>
      </c>
      <c r="W252" s="99">
        <v>167.58548411948047</v>
      </c>
      <c r="DA252" s="63" t="s">
        <v>3032</v>
      </c>
    </row>
    <row r="253" spans="1:105" ht="12" customHeight="1" x14ac:dyDescent="0.25">
      <c r="A253" s="97" t="s">
        <v>53</v>
      </c>
      <c r="B253" s="99">
        <v>0.73251612352338846</v>
      </c>
      <c r="C253" s="99">
        <v>0.73470109501068415</v>
      </c>
      <c r="D253" s="99">
        <v>0.70944436244968301</v>
      </c>
      <c r="E253" s="99">
        <v>0.66431903707284601</v>
      </c>
      <c r="F253" s="99">
        <v>0.64442850245360028</v>
      </c>
      <c r="G253" s="99">
        <v>0.65030934223490178</v>
      </c>
      <c r="H253" s="99">
        <v>0.64178954638540786</v>
      </c>
      <c r="I253" s="99">
        <v>0.6591510570518726</v>
      </c>
      <c r="J253" s="99">
        <v>0.61933470698641491</v>
      </c>
      <c r="K253" s="99">
        <v>0.63533966530624997</v>
      </c>
      <c r="L253" s="99">
        <v>0.69873653183675077</v>
      </c>
      <c r="M253" s="99">
        <v>0.64796726446198427</v>
      </c>
      <c r="N253" s="99">
        <v>0.669629494931408</v>
      </c>
      <c r="O253" s="99">
        <v>0.65983177714586094</v>
      </c>
      <c r="P253" s="99">
        <v>0.6063265015667475</v>
      </c>
      <c r="Q253" s="99">
        <v>0.58008550903727429</v>
      </c>
      <c r="R253" s="99">
        <v>0.63254088036882339</v>
      </c>
      <c r="S253" s="99">
        <v>0.62702313287671418</v>
      </c>
      <c r="T253" s="99">
        <v>0.63542608281099877</v>
      </c>
      <c r="U253" s="99">
        <v>0.62551131975108887</v>
      </c>
      <c r="V253" s="99">
        <v>0.60636790449361844</v>
      </c>
      <c r="W253" s="99">
        <v>0.62290050656195883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7.5101793360876092E-4</v>
      </c>
      <c r="C254" s="123">
        <f t="shared" si="121"/>
        <v>1.0867950975011274E-3</v>
      </c>
      <c r="D254" s="123">
        <f t="shared" si="121"/>
        <v>1.5242171115340993E-3</v>
      </c>
      <c r="E254" s="123">
        <f t="shared" si="121"/>
        <v>1.863948561722534E-3</v>
      </c>
      <c r="F254" s="123">
        <f t="shared" si="121"/>
        <v>2.8029701233507312E-3</v>
      </c>
      <c r="G254" s="123">
        <f t="shared" si="121"/>
        <v>4.3996984884832257E-3</v>
      </c>
      <c r="H254" s="123">
        <f t="shared" si="121"/>
        <v>5.5072025816894511E-3</v>
      </c>
      <c r="I254" s="123">
        <f t="shared" si="121"/>
        <v>6.4337800571989939E-3</v>
      </c>
      <c r="J254" s="123">
        <f t="shared" si="121"/>
        <v>7.3617877464226631E-3</v>
      </c>
      <c r="K254" s="123">
        <f t="shared" si="121"/>
        <v>7.8548055223997635E-3</v>
      </c>
      <c r="L254" s="123">
        <f t="shared" si="121"/>
        <v>1.6587315203397478E-2</v>
      </c>
      <c r="M254" s="123">
        <f t="shared" si="121"/>
        <v>1.1718032070021245E-2</v>
      </c>
      <c r="N254" s="123">
        <f t="shared" si="121"/>
        <v>1.158190668245322E-2</v>
      </c>
      <c r="O254" s="123">
        <f t="shared" si="121"/>
        <v>1.4045704328592609E-2</v>
      </c>
      <c r="P254" s="123">
        <f t="shared" si="121"/>
        <v>1.9277846579099284E-2</v>
      </c>
      <c r="Q254" s="123">
        <f t="shared" si="121"/>
        <v>1.9536078068303438E-2</v>
      </c>
      <c r="R254" s="123">
        <f t="shared" si="121"/>
        <v>2.3309902482538374E-2</v>
      </c>
      <c r="S254" s="123">
        <f t="shared" si="121"/>
        <v>2.6106800273388422E-2</v>
      </c>
      <c r="T254" s="123">
        <f t="shared" si="121"/>
        <v>3.8807873243670993E-2</v>
      </c>
      <c r="U254" s="123">
        <f t="shared" si="121"/>
        <v>2.8304148902770984E-2</v>
      </c>
      <c r="V254" s="123">
        <f t="shared" si="121"/>
        <v>3.2612042452891003E-2</v>
      </c>
      <c r="W254" s="123">
        <f t="shared" si="121"/>
        <v>5.3435467179018578E-2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7.5101793360876092E-4</v>
      </c>
      <c r="C255" s="99">
        <f>RES_hhdet_tess!C129</f>
        <v>1.0867950975011274E-3</v>
      </c>
      <c r="D255" s="99">
        <f>RES_hhdet_tess!D129</f>
        <v>1.5242171115340993E-3</v>
      </c>
      <c r="E255" s="99">
        <f>RES_hhdet_tess!E129</f>
        <v>1.863948561722534E-3</v>
      </c>
      <c r="F255" s="99">
        <f>RES_hhdet_tess!F129</f>
        <v>2.8029701233507312E-3</v>
      </c>
      <c r="G255" s="99">
        <f>RES_hhdet_tess!G129</f>
        <v>4.3996984884832257E-3</v>
      </c>
      <c r="H255" s="99">
        <f>RES_hhdet_tess!H129</f>
        <v>5.5072025816894511E-3</v>
      </c>
      <c r="I255" s="99">
        <f>RES_hhdet_tess!I129</f>
        <v>6.4337800571989939E-3</v>
      </c>
      <c r="J255" s="99">
        <f>RES_hhdet_tess!J129</f>
        <v>7.3617877464226631E-3</v>
      </c>
      <c r="K255" s="99">
        <f>RES_hhdet_tess!K129</f>
        <v>7.8548055223997635E-3</v>
      </c>
      <c r="L255" s="99">
        <f>RES_hhdet_tess!L129</f>
        <v>1.6587315203397478E-2</v>
      </c>
      <c r="M255" s="99">
        <f>RES_hhdet_tess!M129</f>
        <v>1.1718032070021245E-2</v>
      </c>
      <c r="N255" s="99">
        <f>RES_hhdet_tess!N129</f>
        <v>1.158190668245322E-2</v>
      </c>
      <c r="O255" s="99">
        <f>RES_hhdet_tess!O129</f>
        <v>1.4045704328592609E-2</v>
      </c>
      <c r="P255" s="99">
        <f>RES_hhdet_tess!P129</f>
        <v>1.9277846579099284E-2</v>
      </c>
      <c r="Q255" s="99">
        <f>RES_hhdet_tess!Q129</f>
        <v>1.9536078068303438E-2</v>
      </c>
      <c r="R255" s="99">
        <f>RES_hhdet_tess!R129</f>
        <v>2.3309902482538374E-2</v>
      </c>
      <c r="S255" s="99">
        <f>RES_hhdet_tess!S129</f>
        <v>2.6106800273388422E-2</v>
      </c>
      <c r="T255" s="99">
        <f>RES_hhdet_tess!T129</f>
        <v>3.8807873243670993E-2</v>
      </c>
      <c r="U255" s="99">
        <f>RES_hhdet_tess!U129</f>
        <v>2.8304148902770984E-2</v>
      </c>
      <c r="V255" s="99">
        <f>RES_hhdet_tess!V129</f>
        <v>3.2612042452891003E-2</v>
      </c>
      <c r="W255" s="99">
        <f>RES_hhdet_tess!W129</f>
        <v>5.3435467179018578E-2</v>
      </c>
      <c r="DA255" s="63" t="s">
        <v>3035</v>
      </c>
    </row>
    <row r="256" spans="1:105" ht="12" customHeight="1" x14ac:dyDescent="0.25">
      <c r="A256" s="121" t="s">
        <v>55</v>
      </c>
      <c r="B256" s="123">
        <v>19.509919723594475</v>
      </c>
      <c r="C256" s="123">
        <v>20.312734413187943</v>
      </c>
      <c r="D256" s="123">
        <v>20.851595810210164</v>
      </c>
      <c r="E256" s="123">
        <v>19.145003359721063</v>
      </c>
      <c r="F256" s="123">
        <v>19.31700377384562</v>
      </c>
      <c r="G256" s="123">
        <v>20.836731195452973</v>
      </c>
      <c r="H256" s="123">
        <v>21.623006377553175</v>
      </c>
      <c r="I256" s="123">
        <v>18.107774210925633</v>
      </c>
      <c r="J256" s="123">
        <v>17.140926329424179</v>
      </c>
      <c r="K256" s="123">
        <v>16.591760741006883</v>
      </c>
      <c r="L256" s="123">
        <v>18.014410414327585</v>
      </c>
      <c r="M256" s="123">
        <v>17.132474828871629</v>
      </c>
      <c r="N256" s="123">
        <v>17.83160515760154</v>
      </c>
      <c r="O256" s="123">
        <v>17.658064968433816</v>
      </c>
      <c r="P256" s="123">
        <v>16.232447329561055</v>
      </c>
      <c r="Q256" s="123">
        <v>15.793976289085208</v>
      </c>
      <c r="R256" s="123">
        <v>17.454140948271345</v>
      </c>
      <c r="S256" s="123">
        <v>17.448474158569613</v>
      </c>
      <c r="T256" s="123">
        <v>17.260868599600023</v>
      </c>
      <c r="U256" s="123">
        <v>17.734817612918139</v>
      </c>
      <c r="V256" s="123">
        <v>17.101655530918443</v>
      </c>
      <c r="W256" s="123">
        <v>17.872837220850169</v>
      </c>
      <c r="DA256" s="130" t="s">
        <v>3036</v>
      </c>
    </row>
    <row r="257" spans="1:105" ht="12" customHeight="1" x14ac:dyDescent="0.25">
      <c r="A257" s="97" t="s">
        <v>128</v>
      </c>
      <c r="B257" s="99">
        <v>19.511809001608729</v>
      </c>
      <c r="C257" s="99">
        <v>20.310646621880181</v>
      </c>
      <c r="D257" s="99">
        <v>20.862959026393582</v>
      </c>
      <c r="E257" s="99">
        <v>19.136704501379921</v>
      </c>
      <c r="F257" s="99">
        <v>19.315101958851479</v>
      </c>
      <c r="G257" s="99">
        <v>20.862309969450092</v>
      </c>
      <c r="H257" s="99">
        <v>21.655944152616822</v>
      </c>
      <c r="I257" s="99">
        <v>18.099582201872753</v>
      </c>
      <c r="J257" s="99">
        <v>17.124832425608478</v>
      </c>
      <c r="K257" s="99">
        <v>16.578871835399251</v>
      </c>
      <c r="L257" s="99">
        <v>18.007739740944057</v>
      </c>
      <c r="M257" s="99">
        <v>17.136997408676415</v>
      </c>
      <c r="N257" s="99">
        <v>17.835959782979526</v>
      </c>
      <c r="O257" s="99">
        <v>17.668152912814445</v>
      </c>
      <c r="P257" s="99">
        <v>16.239523422060369</v>
      </c>
      <c r="Q257" s="99">
        <v>15.791646149199783</v>
      </c>
      <c r="R257" s="99">
        <v>17.45511513048001</v>
      </c>
      <c r="S257" s="99">
        <v>17.450273650039406</v>
      </c>
      <c r="T257" s="99">
        <v>17.275930982817691</v>
      </c>
      <c r="U257" s="99">
        <v>17.733433190531144</v>
      </c>
      <c r="V257" s="99">
        <v>17.105376429812374</v>
      </c>
      <c r="W257" s="99">
        <v>17.864771820139257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19.32961567045071</v>
      </c>
      <c r="C261" s="102">
        <v>20.450227884248019</v>
      </c>
      <c r="D261" s="102">
        <v>20.040410540096545</v>
      </c>
      <c r="E261" s="102">
        <v>19.72916418682831</v>
      </c>
      <c r="F261" s="102">
        <v>19.426903978161153</v>
      </c>
      <c r="G261" s="102">
        <v>19.116593038443561</v>
      </c>
      <c r="H261" s="102">
        <v>19.377101243842763</v>
      </c>
      <c r="I261" s="102">
        <v>18.641797610162751</v>
      </c>
      <c r="J261" s="102">
        <v>18.132459144746292</v>
      </c>
      <c r="K261" s="102">
        <v>17.325881686015816</v>
      </c>
      <c r="L261" s="102">
        <v>18.326335720944741</v>
      </c>
      <c r="M261" s="102">
        <v>16.901226190835558</v>
      </c>
      <c r="N261" s="102">
        <v>17.583333145396775</v>
      </c>
      <c r="O261" s="102">
        <v>17.0828956201537</v>
      </c>
      <c r="P261" s="102">
        <v>15.829518618116978</v>
      </c>
      <c r="Q261" s="102">
        <v>15.92548498447651</v>
      </c>
      <c r="R261" s="102">
        <v>17.399664044053353</v>
      </c>
      <c r="S261" s="102">
        <v>17.347215219099091</v>
      </c>
      <c r="T261" s="102">
        <v>16.568287049954957</v>
      </c>
      <c r="U261" s="102">
        <v>17.813400239359215</v>
      </c>
      <c r="V261" s="102">
        <v>16.834455883812012</v>
      </c>
      <c r="W261" s="102">
        <v>18.33188031035111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13.217465807328072</v>
      </c>
      <c r="C265" s="123">
        <v>13.769414618622736</v>
      </c>
      <c r="D265" s="123">
        <v>11.793375670745046</v>
      </c>
      <c r="E265" s="123">
        <v>11.451253482370699</v>
      </c>
      <c r="F265" s="123">
        <v>11.428584091129215</v>
      </c>
      <c r="G265" s="123">
        <v>10.522713444371352</v>
      </c>
      <c r="H265" s="123">
        <v>11.130909598060931</v>
      </c>
      <c r="I265" s="123">
        <v>9.5696716677742373</v>
      </c>
      <c r="J265" s="123">
        <v>9.1967113439473049</v>
      </c>
      <c r="K265" s="123">
        <v>8.406561573135324</v>
      </c>
      <c r="L265" s="123">
        <v>9.2607212359508999</v>
      </c>
      <c r="M265" s="123">
        <v>8.7319981572396337</v>
      </c>
      <c r="N265" s="123">
        <v>8.6666101887424016</v>
      </c>
      <c r="O265" s="123">
        <v>8.304331856149556</v>
      </c>
      <c r="P265" s="123">
        <v>7.924472501283736</v>
      </c>
      <c r="Q265" s="123">
        <v>8.2565659088365244</v>
      </c>
      <c r="R265" s="123">
        <v>9.4044484997634079</v>
      </c>
      <c r="S265" s="123">
        <v>9.2691890786097488</v>
      </c>
      <c r="T265" s="123">
        <v>8.7001197817392875</v>
      </c>
      <c r="U265" s="123">
        <v>9.4493260410319664</v>
      </c>
      <c r="V265" s="123">
        <v>8.4754428256020127</v>
      </c>
      <c r="W265" s="123">
        <v>9.2102212432233443</v>
      </c>
      <c r="DA265" s="130" t="s">
        <v>3045</v>
      </c>
    </row>
    <row r="266" spans="1:105" ht="12" customHeight="1" x14ac:dyDescent="0.25">
      <c r="A266" s="97" t="s">
        <v>50</v>
      </c>
      <c r="B266" s="99">
        <v>12.712932676722701</v>
      </c>
      <c r="C266" s="99">
        <v>16.142299332607074</v>
      </c>
      <c r="D266" s="99">
        <v>8.4502229630122496</v>
      </c>
      <c r="E266" s="99">
        <v>11.784313057319958</v>
      </c>
      <c r="F266" s="99">
        <v>12.550636056096058</v>
      </c>
      <c r="G266" s="99">
        <v>10.174147758008381</v>
      </c>
      <c r="H266" s="99">
        <v>10.888630599432473</v>
      </c>
      <c r="I266" s="99">
        <v>7.3004517070855783</v>
      </c>
      <c r="J266" s="99">
        <v>9.6474992207727155</v>
      </c>
      <c r="K266" s="99">
        <v>8.3760827795452926</v>
      </c>
      <c r="L266" s="99">
        <v>9.9329147587002264</v>
      </c>
      <c r="M266" s="99">
        <v>9.6931103196300814</v>
      </c>
      <c r="N266" s="99">
        <v>7.6252505931305645</v>
      </c>
      <c r="O266" s="99">
        <v>7.164873706843129</v>
      </c>
      <c r="P266" s="99">
        <v>7.9822870946032012</v>
      </c>
      <c r="Q266" s="99">
        <v>8.2996737947049972</v>
      </c>
      <c r="R266" s="99">
        <v>10.376918896312477</v>
      </c>
      <c r="S266" s="99">
        <v>10.273458217304615</v>
      </c>
      <c r="T266" s="99">
        <v>8.919098698679031</v>
      </c>
      <c r="U266" s="99">
        <v>10.603682039175157</v>
      </c>
      <c r="V266" s="99">
        <v>7.9289585377279144</v>
      </c>
      <c r="W266" s="99">
        <v>8.4378493977598303</v>
      </c>
      <c r="DA266" s="63" t="s">
        <v>3046</v>
      </c>
    </row>
    <row r="267" spans="1:105" ht="12" customHeight="1" x14ac:dyDescent="0.25">
      <c r="A267" s="109" t="s">
        <v>120</v>
      </c>
      <c r="B267" s="110">
        <v>13.29983757000883</v>
      </c>
      <c r="C267" s="110">
        <v>13.426877012794428</v>
      </c>
      <c r="D267" s="110">
        <v>12.178318185622761</v>
      </c>
      <c r="E267" s="110">
        <v>11.414606430061429</v>
      </c>
      <c r="F267" s="110">
        <v>11.313460952568155</v>
      </c>
      <c r="G267" s="110">
        <v>10.556338805344112</v>
      </c>
      <c r="H267" s="110">
        <v>11.152813148855008</v>
      </c>
      <c r="I267" s="110">
        <v>9.7759891886385404</v>
      </c>
      <c r="J267" s="110">
        <v>9.1499164653079461</v>
      </c>
      <c r="K267" s="110">
        <v>8.4103369240198766</v>
      </c>
      <c r="L267" s="110">
        <v>9.1639933077486351</v>
      </c>
      <c r="M267" s="110">
        <v>8.5890200278532571</v>
      </c>
      <c r="N267" s="110">
        <v>8.8163402166872515</v>
      </c>
      <c r="O267" s="110">
        <v>8.480678406094885</v>
      </c>
      <c r="P267" s="110">
        <v>7.9140084256623631</v>
      </c>
      <c r="Q267" s="110">
        <v>8.2473645463772698</v>
      </c>
      <c r="R267" s="110">
        <v>9.1708516708521071</v>
      </c>
      <c r="S267" s="110">
        <v>9.0348109075883567</v>
      </c>
      <c r="T267" s="110">
        <v>8.6502332859409385</v>
      </c>
      <c r="U267" s="110">
        <v>9.2176494437537571</v>
      </c>
      <c r="V267" s="110">
        <v>8.560342894823469</v>
      </c>
      <c r="W267" s="110">
        <v>9.3044868914948751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0.7160538180588103</v>
      </c>
      <c r="C269" s="118">
        <f t="shared" si="122"/>
        <v>0.81635624350212854</v>
      </c>
      <c r="D269" s="118">
        <f t="shared" si="122"/>
        <v>0.34972830230135937</v>
      </c>
      <c r="E269" s="118">
        <f t="shared" si="122"/>
        <v>0.46708745451002048</v>
      </c>
      <c r="F269" s="118">
        <f t="shared" si="122"/>
        <v>0.46554991929655398</v>
      </c>
      <c r="G269" s="118">
        <f t="shared" si="122"/>
        <v>0.35551897446260777</v>
      </c>
      <c r="H269" s="118">
        <f t="shared" si="122"/>
        <v>0.35685989124345197</v>
      </c>
      <c r="I269" s="118">
        <f t="shared" si="122"/>
        <v>0.23991085124871089</v>
      </c>
      <c r="J269" s="118">
        <f t="shared" si="122"/>
        <v>0.35730251154110709</v>
      </c>
      <c r="K269" s="118">
        <f t="shared" si="122"/>
        <v>0.36295901878735182</v>
      </c>
      <c r="L269" s="118">
        <f t="shared" si="122"/>
        <v>0.49052611774762389</v>
      </c>
      <c r="M269" s="118">
        <f t="shared" si="122"/>
        <v>0.49205117832430423</v>
      </c>
      <c r="N269" s="118">
        <f t="shared" si="122"/>
        <v>0.37535556660093455</v>
      </c>
      <c r="O269" s="118">
        <f t="shared" si="122"/>
        <v>0.37566444252357334</v>
      </c>
      <c r="P269" s="118">
        <f t="shared" si="122"/>
        <v>0.47835345929983691</v>
      </c>
      <c r="Q269" s="118">
        <f t="shared" si="122"/>
        <v>0.57067693479329373</v>
      </c>
      <c r="R269" s="118">
        <f t="shared" ref="R269:V269" si="123">R270+R273+R275+R284</f>
        <v>0.78462112394977468</v>
      </c>
      <c r="S269" s="118">
        <f t="shared" si="123"/>
        <v>0.75735906437198108</v>
      </c>
      <c r="T269" s="118">
        <f t="shared" si="123"/>
        <v>0.64293768242752114</v>
      </c>
      <c r="U269" s="118">
        <f t="shared" si="123"/>
        <v>0.68694918470911537</v>
      </c>
      <c r="V269" s="118">
        <f t="shared" si="123"/>
        <v>0.41270869818296502</v>
      </c>
      <c r="W269" s="118">
        <f t="shared" ref="W269" si="124">W270+W273+W275+W284</f>
        <v>0.35467838387520939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0.7160538180588103</v>
      </c>
      <c r="C284" s="123">
        <v>0.81635624350212854</v>
      </c>
      <c r="D284" s="123">
        <v>0.34972830230135937</v>
      </c>
      <c r="E284" s="123">
        <v>0.46708745451002048</v>
      </c>
      <c r="F284" s="123">
        <v>0.46554991929655398</v>
      </c>
      <c r="G284" s="123">
        <v>0.35551897446260777</v>
      </c>
      <c r="H284" s="123">
        <v>0.35685989124345197</v>
      </c>
      <c r="I284" s="123">
        <v>0.23991085124871089</v>
      </c>
      <c r="J284" s="123">
        <v>0.35730251154110709</v>
      </c>
      <c r="K284" s="123">
        <v>0.36295901878735182</v>
      </c>
      <c r="L284" s="123">
        <v>0.49052611774762389</v>
      </c>
      <c r="M284" s="123">
        <v>0.49205117832430423</v>
      </c>
      <c r="N284" s="123">
        <v>0.37535556660093455</v>
      </c>
      <c r="O284" s="123">
        <v>0.37566444252357334</v>
      </c>
      <c r="P284" s="123">
        <v>0.47835345929983691</v>
      </c>
      <c r="Q284" s="123">
        <v>0.57067693479329373</v>
      </c>
      <c r="R284" s="123">
        <v>0.78462112394977468</v>
      </c>
      <c r="S284" s="123">
        <v>0.75735906437198108</v>
      </c>
      <c r="T284" s="123">
        <v>0.64293768242752114</v>
      </c>
      <c r="U284" s="123">
        <v>0.68694918470911537</v>
      </c>
      <c r="V284" s="123">
        <v>0.41270869818296502</v>
      </c>
      <c r="W284" s="123">
        <v>0.35467838387520939</v>
      </c>
      <c r="DA284" s="130" t="s">
        <v>3213</v>
      </c>
    </row>
    <row r="285" spans="1:105" ht="12" customHeight="1" x14ac:dyDescent="0.25">
      <c r="A285" s="97" t="s">
        <v>50</v>
      </c>
      <c r="B285" s="99">
        <v>5.1019363432064999</v>
      </c>
      <c r="C285" s="99">
        <v>6.4715579451886782</v>
      </c>
      <c r="D285" s="99">
        <v>3.3870522548946607</v>
      </c>
      <c r="E285" s="99">
        <v>4.7121205270306454</v>
      </c>
      <c r="F285" s="99">
        <v>5.0030495763249894</v>
      </c>
      <c r="G285" s="99">
        <v>4.0408835850911862</v>
      </c>
      <c r="H285" s="99">
        <v>4.304149438676121</v>
      </c>
      <c r="I285" s="99">
        <v>2.8786130330059776</v>
      </c>
      <c r="J285" s="99">
        <v>3.7992954228448403</v>
      </c>
      <c r="K285" s="99">
        <v>3.2931642774633301</v>
      </c>
      <c r="L285" s="99">
        <v>3.8993500760137811</v>
      </c>
      <c r="M285" s="99">
        <v>3.7996645457369622</v>
      </c>
      <c r="N285" s="99">
        <v>2.9859215727074431</v>
      </c>
      <c r="O285" s="99">
        <v>2.8030094094131743</v>
      </c>
      <c r="P285" s="99">
        <v>3.1212826307870558</v>
      </c>
      <c r="Q285" s="99">
        <v>3.2442675342037126</v>
      </c>
      <c r="R285" s="99">
        <v>4.0510216958425369</v>
      </c>
      <c r="S285" s="99">
        <v>4.0025091222678748</v>
      </c>
      <c r="T285" s="99">
        <v>3.4651402666064532</v>
      </c>
      <c r="U285" s="99">
        <v>4.1097546001230789</v>
      </c>
      <c r="V285" s="99">
        <v>3.0692297245400182</v>
      </c>
      <c r="W285" s="99">
        <v>3.2607592619340515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16.864494707504271</v>
      </c>
      <c r="D290" s="117">
        <f t="shared" si="129"/>
        <v>11.788657469908692</v>
      </c>
      <c r="E290" s="117">
        <f t="shared" si="129"/>
        <v>10.92034994514351</v>
      </c>
      <c r="F290" s="117">
        <f t="shared" si="129"/>
        <v>12.411336155205429</v>
      </c>
      <c r="G290" s="117">
        <f t="shared" si="129"/>
        <v>7.39516591061314</v>
      </c>
      <c r="H290" s="117">
        <f t="shared" si="129"/>
        <v>9.629692608614361</v>
      </c>
      <c r="I290" s="117">
        <f t="shared" si="129"/>
        <v>4.3351716372014355</v>
      </c>
      <c r="J290" s="117">
        <f t="shared" si="129"/>
        <v>7.5249648517375274</v>
      </c>
      <c r="K290" s="117">
        <f t="shared" si="129"/>
        <v>4.8925270518254536</v>
      </c>
      <c r="L290" s="117">
        <f t="shared" si="129"/>
        <v>9.0020500244149186</v>
      </c>
      <c r="M290" s="117">
        <f t="shared" si="129"/>
        <v>8.5844793161997597</v>
      </c>
      <c r="N290" s="117">
        <f t="shared" si="129"/>
        <v>7.7855347855741703</v>
      </c>
      <c r="O290" s="117">
        <f t="shared" si="129"/>
        <v>7.0694782647619521</v>
      </c>
      <c r="P290" s="117">
        <f t="shared" si="129"/>
        <v>3.666594045226768</v>
      </c>
      <c r="Q290" s="117">
        <f t="shared" si="129"/>
        <v>5.0532827477200719</v>
      </c>
      <c r="R290" s="117">
        <f t="shared" ref="R290:V290" si="130">R291+R294+R296+R305</f>
        <v>7.7697426049852343</v>
      </c>
      <c r="S290" s="117">
        <f t="shared" si="130"/>
        <v>11.80433102579515</v>
      </c>
      <c r="T290" s="117">
        <f t="shared" si="130"/>
        <v>7.0141426240666815</v>
      </c>
      <c r="U290" s="117">
        <f t="shared" si="130"/>
        <v>10.39193517030831</v>
      </c>
      <c r="V290" s="117">
        <f t="shared" si="130"/>
        <v>5.1227822157336966</v>
      </c>
      <c r="W290" s="117">
        <f t="shared" ref="W290" si="131">W291+W294+W296+W305</f>
        <v>3.7623086386437863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14.043348922157982</v>
      </c>
      <c r="D291" s="122">
        <f t="shared" si="132"/>
        <v>9.8499401194607508</v>
      </c>
      <c r="E291" s="122">
        <f t="shared" si="132"/>
        <v>9.1287039382310535</v>
      </c>
      <c r="F291" s="122">
        <f t="shared" si="132"/>
        <v>10.307833718433548</v>
      </c>
      <c r="G291" s="122">
        <f t="shared" si="132"/>
        <v>6.1535491402293241</v>
      </c>
      <c r="H291" s="122">
        <f t="shared" si="132"/>
        <v>7.9288443371133868</v>
      </c>
      <c r="I291" s="122">
        <f t="shared" si="132"/>
        <v>3.6818022172662079</v>
      </c>
      <c r="J291" s="122">
        <f t="shared" si="132"/>
        <v>6.3680357032083377</v>
      </c>
      <c r="K291" s="122">
        <f t="shared" si="132"/>
        <v>4.1868837367505947</v>
      </c>
      <c r="L291" s="122">
        <f t="shared" si="132"/>
        <v>7.6944838364356887</v>
      </c>
      <c r="M291" s="122">
        <f t="shared" si="132"/>
        <v>7.3187239743951435</v>
      </c>
      <c r="N291" s="122">
        <f t="shared" si="132"/>
        <v>6.6353798305065208</v>
      </c>
      <c r="O291" s="122">
        <f t="shared" si="132"/>
        <v>6.005534251833935</v>
      </c>
      <c r="P291" s="122">
        <f t="shared" si="132"/>
        <v>3.0757265945345948</v>
      </c>
      <c r="Q291" s="122">
        <f t="shared" si="132"/>
        <v>4.1843367911194882</v>
      </c>
      <c r="R291" s="122">
        <f t="shared" ref="R291:V291" si="133">SUM(R292:R293)</f>
        <v>6.3748546214875832</v>
      </c>
      <c r="S291" s="122">
        <f t="shared" si="133"/>
        <v>9.6623230854631057</v>
      </c>
      <c r="T291" s="122">
        <f t="shared" si="133"/>
        <v>5.736624479937392</v>
      </c>
      <c r="U291" s="122">
        <f t="shared" si="133"/>
        <v>8.3508395800826545</v>
      </c>
      <c r="V291" s="122">
        <f t="shared" si="133"/>
        <v>4.0800790072804141</v>
      </c>
      <c r="W291" s="122">
        <f t="shared" ref="W291" si="134">SUM(W292:W293)</f>
        <v>2.8615190791755984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13.994126257370384</v>
      </c>
      <c r="D292" s="98">
        <v>9.8159953134010696</v>
      </c>
      <c r="E292" s="98">
        <v>9.0977510083404116</v>
      </c>
      <c r="F292" s="98">
        <v>10.273266224911238</v>
      </c>
      <c r="G292" s="98">
        <v>6.1332827500122855</v>
      </c>
      <c r="H292" s="98">
        <v>7.9029610679562401</v>
      </c>
      <c r="I292" s="98">
        <v>3.6699562269931607</v>
      </c>
      <c r="J292" s="98">
        <v>6.347820346393946</v>
      </c>
      <c r="K292" s="98">
        <v>4.1737825038357368</v>
      </c>
      <c r="L292" s="98">
        <v>7.6702541333450052</v>
      </c>
      <c r="M292" s="98">
        <v>7.2957562621076111</v>
      </c>
      <c r="N292" s="98">
        <v>6.6144944091147622</v>
      </c>
      <c r="O292" s="98">
        <v>5.9865105245720365</v>
      </c>
      <c r="P292" s="98">
        <v>3.0658800185797426</v>
      </c>
      <c r="Q292" s="98">
        <v>4.1708007035667158</v>
      </c>
      <c r="R292" s="98">
        <v>6.354151569243303</v>
      </c>
      <c r="S292" s="98">
        <v>9.630750050203682</v>
      </c>
      <c r="T292" s="98">
        <v>5.7177573400011008</v>
      </c>
      <c r="U292" s="98">
        <v>8.3231541330626371</v>
      </c>
      <c r="V292" s="98">
        <v>4.066421786914856</v>
      </c>
      <c r="W292" s="98">
        <v>2.8518869698004958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4.9222664787597459E-2</v>
      </c>
      <c r="D293" s="98">
        <v>3.3944806059681636E-2</v>
      </c>
      <c r="E293" s="98">
        <v>3.0952929890641578E-2</v>
      </c>
      <c r="F293" s="98">
        <v>3.4567493522309853E-2</v>
      </c>
      <c r="G293" s="98">
        <v>2.0266390217038726E-2</v>
      </c>
      <c r="H293" s="98">
        <v>2.5883269157146612E-2</v>
      </c>
      <c r="I293" s="98">
        <v>1.1845990273047087E-2</v>
      </c>
      <c r="J293" s="98">
        <v>2.0215356814391447E-2</v>
      </c>
      <c r="K293" s="98">
        <v>1.3101232914858117E-2</v>
      </c>
      <c r="L293" s="98">
        <v>2.4229703090683539E-2</v>
      </c>
      <c r="M293" s="98">
        <v>2.2967712287532315E-2</v>
      </c>
      <c r="N293" s="98">
        <v>2.0885421391759012E-2</v>
      </c>
      <c r="O293" s="98">
        <v>1.9023727261898785E-2</v>
      </c>
      <c r="P293" s="98">
        <v>9.8465759548522127E-3</v>
      </c>
      <c r="Q293" s="98">
        <v>1.3536087552772443E-2</v>
      </c>
      <c r="R293" s="98">
        <v>2.0703052244280103E-2</v>
      </c>
      <c r="S293" s="98">
        <v>3.1573035259423531E-2</v>
      </c>
      <c r="T293" s="98">
        <v>1.8867139936291469E-2</v>
      </c>
      <c r="U293" s="98">
        <v>2.7685447020017892E-2</v>
      </c>
      <c r="V293" s="98">
        <v>1.3657220365558477E-2</v>
      </c>
      <c r="W293" s="98">
        <v>9.6321093751025877E-3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1.2019334345515007E-4</v>
      </c>
      <c r="D294" s="122">
        <f t="shared" si="135"/>
        <v>1.4392495060060672E-4</v>
      </c>
      <c r="E294" s="122">
        <f t="shared" si="135"/>
        <v>1.2183517990513193E-4</v>
      </c>
      <c r="F294" s="122">
        <f t="shared" si="135"/>
        <v>2.751806858308926E-4</v>
      </c>
      <c r="G294" s="122">
        <f t="shared" si="135"/>
        <v>2.4517442820675523E-4</v>
      </c>
      <c r="H294" s="122">
        <f t="shared" si="135"/>
        <v>1.8716815918477176E-4</v>
      </c>
      <c r="I294" s="122">
        <f t="shared" si="135"/>
        <v>1.8951704343510504E-4</v>
      </c>
      <c r="J294" s="122">
        <f t="shared" si="135"/>
        <v>2.3016506482133675E-4</v>
      </c>
      <c r="K294" s="122">
        <f t="shared" si="135"/>
        <v>1.6286732585562991E-4</v>
      </c>
      <c r="L294" s="122">
        <f t="shared" si="135"/>
        <v>5.3522936585052925E-4</v>
      </c>
      <c r="M294" s="122">
        <f t="shared" si="135"/>
        <v>1.0881295040619725E-4</v>
      </c>
      <c r="N294" s="122">
        <f t="shared" si="135"/>
        <v>3.1284168948075283E-4</v>
      </c>
      <c r="O294" s="122">
        <f t="shared" si="135"/>
        <v>4.2398152730062209E-4</v>
      </c>
      <c r="P294" s="122">
        <f t="shared" si="135"/>
        <v>3.3885848672520874E-4</v>
      </c>
      <c r="Q294" s="122">
        <f t="shared" si="135"/>
        <v>2.5994152920906668E-4</v>
      </c>
      <c r="R294" s="122">
        <f t="shared" si="135"/>
        <v>3.8242047729791339E-4</v>
      </c>
      <c r="S294" s="122">
        <f t="shared" si="135"/>
        <v>5.8053435527434917E-4</v>
      </c>
      <c r="T294" s="122">
        <f t="shared" si="135"/>
        <v>5.1348840960132528E-4</v>
      </c>
      <c r="U294" s="122">
        <f t="shared" si="135"/>
        <v>5.1277328489545532E-4</v>
      </c>
      <c r="V294" s="122">
        <f t="shared" si="135"/>
        <v>5.1182143064884881E-4</v>
      </c>
      <c r="W294" s="122">
        <f t="shared" si="135"/>
        <v>4.5475315204162328E-4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1.2019334345515007E-4</v>
      </c>
      <c r="D295" s="98">
        <v>1.4392495060060672E-4</v>
      </c>
      <c r="E295" s="98">
        <v>1.2183517990513193E-4</v>
      </c>
      <c r="F295" s="98">
        <v>2.751806858308926E-4</v>
      </c>
      <c r="G295" s="98">
        <v>2.4517442820675523E-4</v>
      </c>
      <c r="H295" s="98">
        <v>1.8716815918477176E-4</v>
      </c>
      <c r="I295" s="98">
        <v>1.8951704343510504E-4</v>
      </c>
      <c r="J295" s="98">
        <v>2.3016506482133675E-4</v>
      </c>
      <c r="K295" s="98">
        <v>1.6286732585562991E-4</v>
      </c>
      <c r="L295" s="98">
        <v>5.3522936585052925E-4</v>
      </c>
      <c r="M295" s="98">
        <v>1.0881295040619725E-4</v>
      </c>
      <c r="N295" s="98">
        <v>3.1284168948075283E-4</v>
      </c>
      <c r="O295" s="98">
        <v>4.2398152730062209E-4</v>
      </c>
      <c r="P295" s="98">
        <v>3.3885848672520874E-4</v>
      </c>
      <c r="Q295" s="98">
        <v>2.5994152920906668E-4</v>
      </c>
      <c r="R295" s="98">
        <v>3.8242047729791339E-4</v>
      </c>
      <c r="S295" s="98">
        <v>5.8053435527434917E-4</v>
      </c>
      <c r="T295" s="98">
        <v>5.1348840960132528E-4</v>
      </c>
      <c r="U295" s="98">
        <v>5.1277328489545532E-4</v>
      </c>
      <c r="V295" s="98">
        <v>5.1182143064884881E-4</v>
      </c>
      <c r="W295" s="98">
        <v>4.5475315204162328E-4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1.6320363805816722</v>
      </c>
      <c r="D296" s="122">
        <v>1.186049956689166</v>
      </c>
      <c r="E296" s="122">
        <v>1.0729334107107877</v>
      </c>
      <c r="F296" s="122">
        <v>1.266697806275848</v>
      </c>
      <c r="G296" s="122">
        <v>0.78915062820395621</v>
      </c>
      <c r="H296" s="122">
        <v>1.0730651132191991</v>
      </c>
      <c r="I296" s="122">
        <v>0.41098262258849</v>
      </c>
      <c r="J296" s="122">
        <v>0.7125606297147683</v>
      </c>
      <c r="K296" s="122">
        <v>0.44465783434975376</v>
      </c>
      <c r="L296" s="122">
        <v>0.81350053575127101</v>
      </c>
      <c r="M296" s="122">
        <v>0.78728548508002605</v>
      </c>
      <c r="N296" s="122">
        <v>0.72857578950114599</v>
      </c>
      <c r="O296" s="122">
        <v>0.67682183157475695</v>
      </c>
      <c r="P296" s="122">
        <v>0.36195578694805058</v>
      </c>
      <c r="Q296" s="122">
        <v>0.5145466994033433</v>
      </c>
      <c r="R296" s="122">
        <v>0.81519792546247172</v>
      </c>
      <c r="S296" s="122">
        <v>1.2879384009731376</v>
      </c>
      <c r="T296" s="122">
        <v>0.78751987281673008</v>
      </c>
      <c r="U296" s="122">
        <v>1.2458481727208801</v>
      </c>
      <c r="V296" s="122">
        <v>0.65379639225478847</v>
      </c>
      <c r="W296" s="122">
        <v>0.5567343478113862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1.5060744578920851</v>
      </c>
      <c r="D297" s="98">
        <v>1.1777258563347182</v>
      </c>
      <c r="E297" s="98">
        <v>1.0385667574679671</v>
      </c>
      <c r="F297" s="98">
        <v>1.1741707626284454</v>
      </c>
      <c r="G297" s="98">
        <v>0.78915062820395621</v>
      </c>
      <c r="H297" s="98">
        <v>1.0441905080436114</v>
      </c>
      <c r="I297" s="98">
        <v>0.37595540002256495</v>
      </c>
      <c r="J297" s="98">
        <v>0.66449209265892317</v>
      </c>
      <c r="K297" s="98">
        <v>0.39883071235815815</v>
      </c>
      <c r="L297" s="98">
        <v>0.75452726943423154</v>
      </c>
      <c r="M297" s="98">
        <v>0.77892433215703505</v>
      </c>
      <c r="N297" s="98">
        <v>0.72117157037099433</v>
      </c>
      <c r="O297" s="98">
        <v>0.66375203840989927</v>
      </c>
      <c r="P297" s="98">
        <v>0.32377642902187381</v>
      </c>
      <c r="Q297" s="98">
        <v>0.47553113394495972</v>
      </c>
      <c r="R297" s="98">
        <v>0.76965633943377321</v>
      </c>
      <c r="S297" s="98">
        <v>1.2384229023789624</v>
      </c>
      <c r="T297" s="98">
        <v>0.71707444903942674</v>
      </c>
      <c r="U297" s="98">
        <v>1.2458481727208801</v>
      </c>
      <c r="V297" s="98">
        <v>0.65379639225478847</v>
      </c>
      <c r="W297" s="98">
        <v>0.51254807362313715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0.12596192268958706</v>
      </c>
      <c r="D301" s="101">
        <v>8.3241003544478453E-3</v>
      </c>
      <c r="E301" s="101">
        <v>3.4366653242820677E-2</v>
      </c>
      <c r="F301" s="101">
        <v>9.2527043647402496E-2</v>
      </c>
      <c r="G301" s="101">
        <v>0</v>
      </c>
      <c r="H301" s="101">
        <v>2.8874605175587622E-2</v>
      </c>
      <c r="I301" s="101">
        <v>3.5027222565925067E-2</v>
      </c>
      <c r="J301" s="101">
        <v>4.8068537055845087E-2</v>
      </c>
      <c r="K301" s="101">
        <v>4.582712199159561E-2</v>
      </c>
      <c r="L301" s="101">
        <v>5.8973266317039474E-2</v>
      </c>
      <c r="M301" s="101">
        <v>8.3611529229909894E-3</v>
      </c>
      <c r="N301" s="101">
        <v>7.4042191301516161E-3</v>
      </c>
      <c r="O301" s="101">
        <v>1.3069793164857733E-2</v>
      </c>
      <c r="P301" s="101">
        <v>3.8179357926176771E-2</v>
      </c>
      <c r="Q301" s="101">
        <v>3.9015565458383576E-2</v>
      </c>
      <c r="R301" s="101">
        <v>4.5541586028698511E-2</v>
      </c>
      <c r="S301" s="101">
        <v>4.9515498594175339E-2</v>
      </c>
      <c r="T301" s="101">
        <v>7.0445423777303395E-2</v>
      </c>
      <c r="U301" s="101">
        <v>0</v>
      </c>
      <c r="V301" s="101">
        <v>0</v>
      </c>
      <c r="W301" s="101">
        <v>4.4186274188249094E-2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1.1889892114211627</v>
      </c>
      <c r="D305" s="122">
        <v>0.75252346880817444</v>
      </c>
      <c r="E305" s="122">
        <v>0.71859076102176389</v>
      </c>
      <c r="F305" s="122">
        <v>0.83652944981020161</v>
      </c>
      <c r="G305" s="122">
        <v>0.45222096775165305</v>
      </c>
      <c r="H305" s="122">
        <v>0.62759599012259071</v>
      </c>
      <c r="I305" s="122">
        <v>0.24219728030330265</v>
      </c>
      <c r="J305" s="122">
        <v>0.44413835374959953</v>
      </c>
      <c r="K305" s="122">
        <v>0.26082261339924867</v>
      </c>
      <c r="L305" s="122">
        <v>0.49353042286210763</v>
      </c>
      <c r="M305" s="122">
        <v>0.47836104377418448</v>
      </c>
      <c r="N305" s="122">
        <v>0.42126632387702329</v>
      </c>
      <c r="O305" s="122">
        <v>0.38669819982595927</v>
      </c>
      <c r="P305" s="122">
        <v>0.22857280525739726</v>
      </c>
      <c r="Q305" s="122">
        <v>0.35413931566803125</v>
      </c>
      <c r="R305" s="122">
        <v>0.57930763755788206</v>
      </c>
      <c r="S305" s="122">
        <v>0.85348900500363267</v>
      </c>
      <c r="T305" s="122">
        <v>0.48948478290295816</v>
      </c>
      <c r="U305" s="122">
        <v>0.79473464421987849</v>
      </c>
      <c r="V305" s="122">
        <v>0.38839499476784534</v>
      </c>
      <c r="W305" s="122">
        <v>0.34360045850476018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0.10999504118567591</v>
      </c>
      <c r="D306" s="98">
        <v>0</v>
      </c>
      <c r="E306" s="98">
        <v>9.5468466340491276E-2</v>
      </c>
      <c r="F306" s="98">
        <v>0.11205159734224647</v>
      </c>
      <c r="G306" s="98">
        <v>5.5774475980724096E-2</v>
      </c>
      <c r="H306" s="98">
        <v>7.5066011235300337E-2</v>
      </c>
      <c r="I306" s="98">
        <v>2.5451455519578853E-2</v>
      </c>
      <c r="J306" s="98">
        <v>8.7667722660484046E-2</v>
      </c>
      <c r="K306" s="98">
        <v>5.3492831671165718E-2</v>
      </c>
      <c r="L306" s="98">
        <v>0.10248546989098621</v>
      </c>
      <c r="M306" s="98">
        <v>8.1782049143129795E-2</v>
      </c>
      <c r="N306" s="98">
        <v>3.8830015285754339E-2</v>
      </c>
      <c r="O306" s="98">
        <v>6.8305424478557517E-2</v>
      </c>
      <c r="P306" s="98">
        <v>9.0175019073232124E-2</v>
      </c>
      <c r="Q306" s="98">
        <v>0.14160319898762577</v>
      </c>
      <c r="R306" s="98">
        <v>0.20336124481730269</v>
      </c>
      <c r="S306" s="98">
        <v>0.17519247778127392</v>
      </c>
      <c r="T306" s="98">
        <v>8.8049133583670489E-2</v>
      </c>
      <c r="U306" s="98">
        <v>7.363549640321887E-2</v>
      </c>
      <c r="V306" s="98">
        <v>2.8742935817815088E-3</v>
      </c>
      <c r="W306" s="98">
        <v>1.8855916838407124E-3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1.0789941702354868</v>
      </c>
      <c r="D307" s="33">
        <v>0.75252346880817444</v>
      </c>
      <c r="E307" s="33">
        <v>0.62312229468127267</v>
      </c>
      <c r="F307" s="33">
        <v>0.72447785246795515</v>
      </c>
      <c r="G307" s="33">
        <v>0.39644649177092894</v>
      </c>
      <c r="H307" s="33">
        <v>0.55252997888729039</v>
      </c>
      <c r="I307" s="33">
        <v>0.21674582478372378</v>
      </c>
      <c r="J307" s="33">
        <v>0.35647063108911548</v>
      </c>
      <c r="K307" s="33">
        <v>0.20732978172808295</v>
      </c>
      <c r="L307" s="33">
        <v>0.39104495297112141</v>
      </c>
      <c r="M307" s="33">
        <v>0.39657899463105467</v>
      </c>
      <c r="N307" s="33">
        <v>0.38243630859126893</v>
      </c>
      <c r="O307" s="33">
        <v>0.31839277534740174</v>
      </c>
      <c r="P307" s="33">
        <v>0.13839778618416512</v>
      </c>
      <c r="Q307" s="33">
        <v>0.21253611668040545</v>
      </c>
      <c r="R307" s="33">
        <v>0.37594639274057934</v>
      </c>
      <c r="S307" s="33">
        <v>0.67829652722235878</v>
      </c>
      <c r="T307" s="33">
        <v>0.40143564931928766</v>
      </c>
      <c r="U307" s="33">
        <v>0.72109914781665962</v>
      </c>
      <c r="V307" s="33">
        <v>0.38552070118606385</v>
      </c>
      <c r="W307" s="33">
        <v>0.34171486682091945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12.841436863095041</v>
      </c>
      <c r="D309" s="117">
        <f t="shared" si="136"/>
        <v>9.0485254899311443</v>
      </c>
      <c r="E309" s="117">
        <f t="shared" si="136"/>
        <v>8.400300163085852</v>
      </c>
      <c r="F309" s="117">
        <f t="shared" si="136"/>
        <v>9.5851094712384661</v>
      </c>
      <c r="G309" s="117">
        <f t="shared" si="136"/>
        <v>5.7534173359499166</v>
      </c>
      <c r="H309" s="117">
        <f t="shared" si="136"/>
        <v>7.5241439817253726</v>
      </c>
      <c r="I309" s="117">
        <f t="shared" si="136"/>
        <v>3.4010156353956424</v>
      </c>
      <c r="J309" s="117">
        <f t="shared" si="136"/>
        <v>5.9284570203026039</v>
      </c>
      <c r="K309" s="117">
        <f t="shared" si="136"/>
        <v>3.8745546420630546</v>
      </c>
      <c r="L309" s="117">
        <f t="shared" si="136"/>
        <v>7.17508803400281</v>
      </c>
      <c r="M309" s="117">
        <f t="shared" si="136"/>
        <v>6.9083853484344484</v>
      </c>
      <c r="N309" s="117">
        <f t="shared" si="136"/>
        <v>6.3421645590464895</v>
      </c>
      <c r="O309" s="117">
        <f t="shared" si="136"/>
        <v>5.8340091187390568</v>
      </c>
      <c r="P309" s="117">
        <f t="shared" si="136"/>
        <v>3.0582449452132847</v>
      </c>
      <c r="Q309" s="117">
        <f t="shared" si="136"/>
        <v>4.2749065369706045</v>
      </c>
      <c r="R309" s="117">
        <f t="shared" ref="R309:V309" si="137">R310+R313+R315+R324</f>
        <v>6.6542472554978893</v>
      </c>
      <c r="S309" s="117">
        <f t="shared" si="137"/>
        <v>10.263240544992257</v>
      </c>
      <c r="T309" s="117">
        <f t="shared" si="137"/>
        <v>6.1670954413495824</v>
      </c>
      <c r="U309" s="117">
        <f t="shared" si="137"/>
        <v>9.2625771666815542</v>
      </c>
      <c r="V309" s="117">
        <f t="shared" si="137"/>
        <v>4.622417865117133</v>
      </c>
      <c r="W309" s="117">
        <f t="shared" ref="W309" si="138">W310+W313+W315+W324</f>
        <v>3.4191862868765099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10.693365993576334</v>
      </c>
      <c r="D310" s="122">
        <f t="shared" si="139"/>
        <v>7.537306611744083</v>
      </c>
      <c r="E310" s="122">
        <f t="shared" si="139"/>
        <v>7.0206659429384191</v>
      </c>
      <c r="F310" s="122">
        <f t="shared" si="139"/>
        <v>7.9675099972951431</v>
      </c>
      <c r="G310" s="122">
        <f t="shared" si="139"/>
        <v>4.7808566242965673</v>
      </c>
      <c r="H310" s="122">
        <f t="shared" si="139"/>
        <v>6.1923320914471827</v>
      </c>
      <c r="I310" s="122">
        <f t="shared" si="139"/>
        <v>2.8907646625186731</v>
      </c>
      <c r="J310" s="122">
        <f t="shared" si="139"/>
        <v>5.0275416424892221</v>
      </c>
      <c r="K310" s="122">
        <f t="shared" si="139"/>
        <v>3.3247897774768527</v>
      </c>
      <c r="L310" s="122">
        <f t="shared" si="139"/>
        <v>6.147751036204026</v>
      </c>
      <c r="M310" s="122">
        <f t="shared" si="139"/>
        <v>5.8969728890988966</v>
      </c>
      <c r="N310" s="122">
        <f t="shared" si="139"/>
        <v>5.4070590235191025</v>
      </c>
      <c r="O310" s="122">
        <f t="shared" si="139"/>
        <v>4.9657376549414725</v>
      </c>
      <c r="P310" s="122">
        <f t="shared" si="139"/>
        <v>2.5861397525498813</v>
      </c>
      <c r="Q310" s="122">
        <f t="shared" si="139"/>
        <v>3.5734014745734379</v>
      </c>
      <c r="R310" s="122">
        <f t="shared" ref="R310:V310" si="140">SUM(R311:R312)</f>
        <v>5.5084216385370457</v>
      </c>
      <c r="S310" s="122">
        <f t="shared" si="140"/>
        <v>8.4439385662712443</v>
      </c>
      <c r="T310" s="122">
        <f t="shared" si="140"/>
        <v>5.0676271569434039</v>
      </c>
      <c r="U310" s="122">
        <f t="shared" si="140"/>
        <v>7.4527408824556156</v>
      </c>
      <c r="V310" s="122">
        <f t="shared" si="140"/>
        <v>3.6763800117622352</v>
      </c>
      <c r="W310" s="122">
        <f t="shared" ref="W310" si="141">SUM(W311:W312)</f>
        <v>2.6010599469085656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10.644143328788736</v>
      </c>
      <c r="D311" s="98">
        <v>7.5033618056844018</v>
      </c>
      <c r="E311" s="98">
        <v>6.9897130130477771</v>
      </c>
      <c r="F311" s="98">
        <v>7.9329425037728329</v>
      </c>
      <c r="G311" s="98">
        <v>4.7605902340795287</v>
      </c>
      <c r="H311" s="98">
        <v>6.166448822290036</v>
      </c>
      <c r="I311" s="98">
        <v>2.8789186722456259</v>
      </c>
      <c r="J311" s="98">
        <v>5.0073262856748304</v>
      </c>
      <c r="K311" s="98">
        <v>3.3116885445619944</v>
      </c>
      <c r="L311" s="98">
        <v>6.1235213331133425</v>
      </c>
      <c r="M311" s="98">
        <v>5.8740051768113641</v>
      </c>
      <c r="N311" s="98">
        <v>5.3861736021273439</v>
      </c>
      <c r="O311" s="98">
        <v>4.946713927679574</v>
      </c>
      <c r="P311" s="98">
        <v>2.576293176595029</v>
      </c>
      <c r="Q311" s="98">
        <v>3.5598653870206656</v>
      </c>
      <c r="R311" s="98">
        <v>5.4877185862927655</v>
      </c>
      <c r="S311" s="98">
        <v>8.4123655310118206</v>
      </c>
      <c r="T311" s="98">
        <v>5.0487600170071127</v>
      </c>
      <c r="U311" s="98">
        <v>7.4250554354355973</v>
      </c>
      <c r="V311" s="98">
        <v>3.6627227913966767</v>
      </c>
      <c r="W311" s="98">
        <v>2.591427837533463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4.9222664787597459E-2</v>
      </c>
      <c r="D312" s="98">
        <v>3.3944806059681636E-2</v>
      </c>
      <c r="E312" s="98">
        <v>3.0952929890641578E-2</v>
      </c>
      <c r="F312" s="98">
        <v>3.4567493522309853E-2</v>
      </c>
      <c r="G312" s="98">
        <v>2.0266390217038726E-2</v>
      </c>
      <c r="H312" s="98">
        <v>2.5883269157146612E-2</v>
      </c>
      <c r="I312" s="98">
        <v>1.1845990273047087E-2</v>
      </c>
      <c r="J312" s="98">
        <v>2.0215356814391447E-2</v>
      </c>
      <c r="K312" s="98">
        <v>1.3101232914858117E-2</v>
      </c>
      <c r="L312" s="98">
        <v>2.4229703090683539E-2</v>
      </c>
      <c r="M312" s="98">
        <v>2.2967712287532315E-2</v>
      </c>
      <c r="N312" s="98">
        <v>2.0885421391759012E-2</v>
      </c>
      <c r="O312" s="98">
        <v>1.9023727261898785E-2</v>
      </c>
      <c r="P312" s="98">
        <v>9.8465759548522127E-3</v>
      </c>
      <c r="Q312" s="98">
        <v>1.3536087552772443E-2</v>
      </c>
      <c r="R312" s="98">
        <v>2.0703052244280103E-2</v>
      </c>
      <c r="S312" s="98">
        <v>3.1573035259423531E-2</v>
      </c>
      <c r="T312" s="98">
        <v>1.8867139936291469E-2</v>
      </c>
      <c r="U312" s="98">
        <v>2.7685447020017892E-2</v>
      </c>
      <c r="V312" s="98">
        <v>1.3657220365558477E-2</v>
      </c>
      <c r="W312" s="98">
        <v>9.6321093751025877E-3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3.2881135765079069E-4</v>
      </c>
      <c r="D313" s="122">
        <f t="shared" si="142"/>
        <v>4.083802310349799E-4</v>
      </c>
      <c r="E313" s="122">
        <f t="shared" si="142"/>
        <v>3.5823111018043274E-4</v>
      </c>
      <c r="F313" s="122">
        <f t="shared" si="142"/>
        <v>8.3744184379894507E-4</v>
      </c>
      <c r="G313" s="122">
        <f t="shared" si="142"/>
        <v>7.7160621721432431E-4</v>
      </c>
      <c r="H313" s="122">
        <f t="shared" si="142"/>
        <v>6.0866484345509892E-4</v>
      </c>
      <c r="I313" s="122">
        <f t="shared" si="142"/>
        <v>6.3636747104922457E-4</v>
      </c>
      <c r="J313" s="122">
        <f t="shared" si="142"/>
        <v>7.9767085960288366E-4</v>
      </c>
      <c r="K313" s="122">
        <f t="shared" si="142"/>
        <v>5.8243360757875156E-4</v>
      </c>
      <c r="L313" s="122">
        <f t="shared" si="142"/>
        <v>1.9746998112464349E-3</v>
      </c>
      <c r="M313" s="122">
        <f t="shared" si="142"/>
        <v>4.1618770590241502E-4</v>
      </c>
      <c r="N313" s="122">
        <f t="shared" si="142"/>
        <v>1.2477570571254454E-3</v>
      </c>
      <c r="O313" s="122">
        <f t="shared" si="142"/>
        <v>1.7738977341314481E-3</v>
      </c>
      <c r="P313" s="122">
        <f t="shared" si="142"/>
        <v>1.4895730294957684E-3</v>
      </c>
      <c r="Q313" s="122">
        <f t="shared" si="142"/>
        <v>1.1900134052288587E-3</v>
      </c>
      <c r="R313" s="122">
        <f t="shared" si="142"/>
        <v>1.794422610070251E-3</v>
      </c>
      <c r="S313" s="122">
        <f t="shared" si="142"/>
        <v>2.7768302855435321E-3</v>
      </c>
      <c r="T313" s="122">
        <f t="shared" si="142"/>
        <v>2.4951573125303566E-3</v>
      </c>
      <c r="U313" s="122">
        <f t="shared" si="142"/>
        <v>2.527158603954202E-3</v>
      </c>
      <c r="V313" s="122">
        <f t="shared" si="142"/>
        <v>2.5585722406380263E-3</v>
      </c>
      <c r="W313" s="122">
        <f t="shared" si="142"/>
        <v>2.3046963508680076E-3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3.2881135765079069E-4</v>
      </c>
      <c r="D314" s="98">
        <v>4.083802310349799E-4</v>
      </c>
      <c r="E314" s="98">
        <v>3.5823111018043274E-4</v>
      </c>
      <c r="F314" s="98">
        <v>8.3744184379894507E-4</v>
      </c>
      <c r="G314" s="98">
        <v>7.7160621721432431E-4</v>
      </c>
      <c r="H314" s="98">
        <v>6.0866484345509892E-4</v>
      </c>
      <c r="I314" s="98">
        <v>6.3636747104922457E-4</v>
      </c>
      <c r="J314" s="98">
        <v>7.9767085960288366E-4</v>
      </c>
      <c r="K314" s="98">
        <v>5.8243360757875156E-4</v>
      </c>
      <c r="L314" s="98">
        <v>1.9746998112464349E-3</v>
      </c>
      <c r="M314" s="98">
        <v>4.1618770590241502E-4</v>
      </c>
      <c r="N314" s="98">
        <v>1.2477570571254454E-3</v>
      </c>
      <c r="O314" s="98">
        <v>1.7738977341314481E-3</v>
      </c>
      <c r="P314" s="98">
        <v>1.4895730294957684E-3</v>
      </c>
      <c r="Q314" s="98">
        <v>1.1900134052288587E-3</v>
      </c>
      <c r="R314" s="98">
        <v>1.794422610070251E-3</v>
      </c>
      <c r="S314" s="98">
        <v>2.7768302855435321E-3</v>
      </c>
      <c r="T314" s="98">
        <v>2.4951573125303566E-3</v>
      </c>
      <c r="U314" s="98">
        <v>2.527158603954202E-3</v>
      </c>
      <c r="V314" s="98">
        <v>2.5585722406380263E-3</v>
      </c>
      <c r="W314" s="98">
        <v>2.3046963508680076E-3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1.2858407537330425</v>
      </c>
      <c r="D315" s="122">
        <v>0.95244269667169312</v>
      </c>
      <c r="E315" s="122">
        <v>0.86104398901074752</v>
      </c>
      <c r="F315" s="122">
        <v>1.0123323714856503</v>
      </c>
      <c r="G315" s="122">
        <v>0.64349968910891187</v>
      </c>
      <c r="H315" s="122">
        <v>0.87416788458216943</v>
      </c>
      <c r="I315" s="122">
        <v>0.33222200269203334</v>
      </c>
      <c r="J315" s="122">
        <v>0.58111577441780082</v>
      </c>
      <c r="K315" s="122">
        <v>0.36172297260214414</v>
      </c>
      <c r="L315" s="122">
        <v>0.66992253373213706</v>
      </c>
      <c r="M315" s="122">
        <v>0.66216739939266067</v>
      </c>
      <c r="N315" s="122">
        <v>0.61921971593334268</v>
      </c>
      <c r="O315" s="122">
        <v>0.58191093258967763</v>
      </c>
      <c r="P315" s="122">
        <v>0.31077130523036844</v>
      </c>
      <c r="Q315" s="122">
        <v>0.45109408589958594</v>
      </c>
      <c r="R315" s="122">
        <v>0.72536503572676858</v>
      </c>
      <c r="S315" s="122">
        <v>1.1618672060419761</v>
      </c>
      <c r="T315" s="122">
        <v>0.71159469007949561</v>
      </c>
      <c r="U315" s="122">
        <v>1.1534187092140482</v>
      </c>
      <c r="V315" s="122">
        <v>0.61066270611397211</v>
      </c>
      <c r="W315" s="122">
        <v>0.51783864520405543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1.2057659830696836</v>
      </c>
      <c r="D316" s="98">
        <v>0.94713613292403365</v>
      </c>
      <c r="E316" s="98">
        <v>0.83906928850124096</v>
      </c>
      <c r="F316" s="98">
        <v>0.95298894188591232</v>
      </c>
      <c r="G316" s="98">
        <v>0.64349968910891187</v>
      </c>
      <c r="H316" s="98">
        <v>0.85552581415752926</v>
      </c>
      <c r="I316" s="98">
        <v>0.30952602144487107</v>
      </c>
      <c r="J316" s="98">
        <v>0.54984519849880387</v>
      </c>
      <c r="K316" s="98">
        <v>0.33177545111997497</v>
      </c>
      <c r="L316" s="98">
        <v>0.63118708238768662</v>
      </c>
      <c r="M316" s="98">
        <v>0.65662494230551283</v>
      </c>
      <c r="N316" s="98">
        <v>0.61423919320487075</v>
      </c>
      <c r="O316" s="98">
        <v>0.57292584324414586</v>
      </c>
      <c r="P316" s="98">
        <v>0.28378859577636384</v>
      </c>
      <c r="Q316" s="98">
        <v>0.42278283930604194</v>
      </c>
      <c r="R316" s="98">
        <v>0.69170108711888767</v>
      </c>
      <c r="S316" s="98">
        <v>1.1246013758829057</v>
      </c>
      <c r="T316" s="98">
        <v>0.65766079498861263</v>
      </c>
      <c r="U316" s="98">
        <v>1.1534187092140482</v>
      </c>
      <c r="V316" s="98">
        <v>0.61066270611397211</v>
      </c>
      <c r="W316" s="98">
        <v>0.48261226725111223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8.0074770663358996E-2</v>
      </c>
      <c r="D320" s="101">
        <v>5.306563747659458E-3</v>
      </c>
      <c r="E320" s="101">
        <v>2.1974700509506614E-2</v>
      </c>
      <c r="F320" s="101">
        <v>5.9343429599737887E-2</v>
      </c>
      <c r="G320" s="101">
        <v>0</v>
      </c>
      <c r="H320" s="101">
        <v>1.8642070424640125E-2</v>
      </c>
      <c r="I320" s="101">
        <v>2.2695981247162288E-2</v>
      </c>
      <c r="J320" s="101">
        <v>3.1270575918996957E-2</v>
      </c>
      <c r="K320" s="101">
        <v>2.9947521482169198E-2</v>
      </c>
      <c r="L320" s="101">
        <v>3.8735451344450396E-2</v>
      </c>
      <c r="M320" s="101">
        <v>5.5424570871478417E-3</v>
      </c>
      <c r="N320" s="101">
        <v>4.980522728471889E-3</v>
      </c>
      <c r="O320" s="101">
        <v>8.9850893455317785E-3</v>
      </c>
      <c r="P320" s="101">
        <v>2.6982709454004609E-2</v>
      </c>
      <c r="Q320" s="101">
        <v>2.8311246593544025E-2</v>
      </c>
      <c r="R320" s="101">
        <v>3.3663948607880863E-2</v>
      </c>
      <c r="S320" s="101">
        <v>3.7265830159070472E-2</v>
      </c>
      <c r="T320" s="101">
        <v>5.3933895090882929E-2</v>
      </c>
      <c r="U320" s="101">
        <v>0</v>
      </c>
      <c r="V320" s="101">
        <v>0</v>
      </c>
      <c r="W320" s="101">
        <v>3.52263779529432E-2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0.86190130442801294</v>
      </c>
      <c r="D324" s="122">
        <v>0.5583678012843345</v>
      </c>
      <c r="E324" s="122">
        <v>0.51823200002650482</v>
      </c>
      <c r="F324" s="122">
        <v>0.60442966061387382</v>
      </c>
      <c r="G324" s="122">
        <v>0.32828941632722292</v>
      </c>
      <c r="H324" s="122">
        <v>0.4570353408525657</v>
      </c>
      <c r="I324" s="122">
        <v>0.17739260271388649</v>
      </c>
      <c r="J324" s="122">
        <v>0.31900193253597853</v>
      </c>
      <c r="K324" s="122">
        <v>0.18745945837647912</v>
      </c>
      <c r="L324" s="122">
        <v>0.35543976425539958</v>
      </c>
      <c r="M324" s="122">
        <v>0.34882887223698894</v>
      </c>
      <c r="N324" s="122">
        <v>0.31463806253691784</v>
      </c>
      <c r="O324" s="122">
        <v>0.28458663347377505</v>
      </c>
      <c r="P324" s="122">
        <v>0.15984431440353913</v>
      </c>
      <c r="Q324" s="122">
        <v>0.2492209630923517</v>
      </c>
      <c r="R324" s="122">
        <v>0.4186661586240053</v>
      </c>
      <c r="S324" s="122">
        <v>0.65465794239349284</v>
      </c>
      <c r="T324" s="122">
        <v>0.38537843701415259</v>
      </c>
      <c r="U324" s="122">
        <v>0.65389041640793577</v>
      </c>
      <c r="V324" s="122">
        <v>0.33281657500028794</v>
      </c>
      <c r="W324" s="122">
        <v>0.29798299841302078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6.299618732590391E-2</v>
      </c>
      <c r="D325" s="98">
        <v>0</v>
      </c>
      <c r="E325" s="98">
        <v>5.48598549743433E-2</v>
      </c>
      <c r="F325" s="98">
        <v>6.4495760648861408E-2</v>
      </c>
      <c r="G325" s="98">
        <v>3.2155582245775728E-2</v>
      </c>
      <c r="H325" s="98">
        <v>4.3347331762157236E-2</v>
      </c>
      <c r="I325" s="98">
        <v>1.4720354169936145E-2</v>
      </c>
      <c r="J325" s="98">
        <v>5.0782301113267772E-2</v>
      </c>
      <c r="K325" s="98">
        <v>3.103193669911921E-2</v>
      </c>
      <c r="L325" s="98">
        <v>5.9537162782577459E-2</v>
      </c>
      <c r="M325" s="98">
        <v>4.7545902939036024E-2</v>
      </c>
      <c r="N325" s="98">
        <v>2.2574735620363873E-2</v>
      </c>
      <c r="O325" s="98">
        <v>3.9710952666193657E-2</v>
      </c>
      <c r="P325" s="98">
        <v>5.2425351887160306E-2</v>
      </c>
      <c r="Q325" s="98">
        <v>8.2324324536544632E-2</v>
      </c>
      <c r="R325" s="98">
        <v>0.1187949014747658</v>
      </c>
      <c r="S325" s="98">
        <v>0.10313738931450978</v>
      </c>
      <c r="T325" s="98">
        <v>5.2302914547346847E-2</v>
      </c>
      <c r="U325" s="98">
        <v>4.4145948262138947E-2</v>
      </c>
      <c r="V325" s="98">
        <v>1.7379154772455632E-3</v>
      </c>
      <c r="W325" s="98">
        <v>1.1490466571959326E-3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0.79890511710210899</v>
      </c>
      <c r="D326" s="33">
        <v>0.5583678012843345</v>
      </c>
      <c r="E326" s="33">
        <v>0.46337214505216157</v>
      </c>
      <c r="F326" s="33">
        <v>0.5399338999650124</v>
      </c>
      <c r="G326" s="33">
        <v>0.29613383408144717</v>
      </c>
      <c r="H326" s="33">
        <v>0.41368800909040848</v>
      </c>
      <c r="I326" s="33">
        <v>0.16267224854395035</v>
      </c>
      <c r="J326" s="33">
        <v>0.26821963142271077</v>
      </c>
      <c r="K326" s="33">
        <v>0.1564275216773599</v>
      </c>
      <c r="L326" s="33">
        <v>0.2959026014728221</v>
      </c>
      <c r="M326" s="33">
        <v>0.3012829692979529</v>
      </c>
      <c r="N326" s="33">
        <v>0.29206332691655396</v>
      </c>
      <c r="O326" s="33">
        <v>0.24487568080758138</v>
      </c>
      <c r="P326" s="33">
        <v>0.10741896251637882</v>
      </c>
      <c r="Q326" s="33">
        <v>0.16689663855580708</v>
      </c>
      <c r="R326" s="33">
        <v>0.29987125714923951</v>
      </c>
      <c r="S326" s="33">
        <v>0.55152055307898307</v>
      </c>
      <c r="T326" s="33">
        <v>0.33307552246680572</v>
      </c>
      <c r="U326" s="33">
        <v>0.60974446814579686</v>
      </c>
      <c r="V326" s="33">
        <v>0.33107865952304238</v>
      </c>
      <c r="W326" s="33">
        <v>0.29683395175582483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0.76144806505118279</v>
      </c>
      <c r="D328" s="119">
        <f t="shared" si="143"/>
        <v>0.76756199872870079</v>
      </c>
      <c r="E328" s="119">
        <f t="shared" si="143"/>
        <v>0.76923360563382193</v>
      </c>
      <c r="F328" s="119">
        <f t="shared" si="143"/>
        <v>0.77228667013570351</v>
      </c>
      <c r="G328" s="119">
        <f t="shared" si="143"/>
        <v>0.77799705990272983</v>
      </c>
      <c r="H328" s="119">
        <f t="shared" si="143"/>
        <v>0.78134830337102934</v>
      </c>
      <c r="I328" s="119">
        <f t="shared" si="143"/>
        <v>0.78451695111918651</v>
      </c>
      <c r="J328" s="119">
        <f t="shared" si="143"/>
        <v>0.78783849986139309</v>
      </c>
      <c r="K328" s="119">
        <f t="shared" si="143"/>
        <v>0.79193320773104714</v>
      </c>
      <c r="L328" s="119">
        <f t="shared" si="143"/>
        <v>0.79705045123531726</v>
      </c>
      <c r="M328" s="119">
        <f t="shared" si="143"/>
        <v>0.80475298430711384</v>
      </c>
      <c r="N328" s="119">
        <f t="shared" si="143"/>
        <v>0.81460872421993369</v>
      </c>
      <c r="O328" s="119">
        <f t="shared" si="143"/>
        <v>0.82523899222080754</v>
      </c>
      <c r="P328" s="119">
        <f t="shared" si="143"/>
        <v>0.83408332296687104</v>
      </c>
      <c r="Q328" s="119">
        <f t="shared" si="143"/>
        <v>0.84596622639003261</v>
      </c>
      <c r="R328" s="119">
        <f t="shared" ref="R328:V328" si="144">IF(R309=0,"",R309/R290)</f>
        <v>0.85643084897411925</v>
      </c>
      <c r="S328" s="119">
        <f t="shared" si="144"/>
        <v>0.86944702944747487</v>
      </c>
      <c r="T328" s="119">
        <f t="shared" si="144"/>
        <v>0.87923724564557038</v>
      </c>
      <c r="U328" s="119">
        <f t="shared" si="144"/>
        <v>0.89132360959549273</v>
      </c>
      <c r="V328" s="119">
        <f t="shared" si="144"/>
        <v>0.90232566415183824</v>
      </c>
      <c r="W328" s="119">
        <f t="shared" ref="W328" si="145">IF(W309=0,"",W309/W290)</f>
        <v>0.90880005211614878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0.76145412699274651</v>
      </c>
      <c r="D329" s="124">
        <f t="shared" si="146"/>
        <v>0.7652134449886101</v>
      </c>
      <c r="E329" s="124">
        <f t="shared" si="146"/>
        <v>0.76907587215484541</v>
      </c>
      <c r="F329" s="124">
        <f t="shared" si="146"/>
        <v>0.77295678363988418</v>
      </c>
      <c r="G329" s="124">
        <f t="shared" si="146"/>
        <v>0.77692669959216398</v>
      </c>
      <c r="H329" s="124">
        <f t="shared" si="146"/>
        <v>0.78098797607389947</v>
      </c>
      <c r="I329" s="124">
        <f t="shared" si="146"/>
        <v>0.78514936216891851</v>
      </c>
      <c r="J329" s="124">
        <f t="shared" si="146"/>
        <v>0.78949645963138226</v>
      </c>
      <c r="K329" s="124">
        <f t="shared" si="146"/>
        <v>0.79409651342676024</v>
      </c>
      <c r="L329" s="124">
        <f t="shared" si="146"/>
        <v>0.79898160382020444</v>
      </c>
      <c r="M329" s="124">
        <f t="shared" si="146"/>
        <v>0.80573784579520946</v>
      </c>
      <c r="N329" s="124">
        <f t="shared" si="146"/>
        <v>0.8148831207310625</v>
      </c>
      <c r="O329" s="124">
        <f t="shared" si="146"/>
        <v>0.82686026699873783</v>
      </c>
      <c r="P329" s="124">
        <f t="shared" si="146"/>
        <v>0.8408223790584366</v>
      </c>
      <c r="Q329" s="124">
        <f t="shared" si="146"/>
        <v>0.85399470763379948</v>
      </c>
      <c r="R329" s="124">
        <f t="shared" ref="R329:V329" si="147">IF(R310=0,"",R310/R291)</f>
        <v>0.86408584440026748</v>
      </c>
      <c r="S329" s="124">
        <f t="shared" si="147"/>
        <v>0.87390356248541179</v>
      </c>
      <c r="T329" s="124">
        <f t="shared" si="147"/>
        <v>0.88338136384320398</v>
      </c>
      <c r="U329" s="124">
        <f t="shared" si="147"/>
        <v>0.89245408332725396</v>
      </c>
      <c r="V329" s="124">
        <f t="shared" si="147"/>
        <v>0.90105608376753832</v>
      </c>
      <c r="W329" s="124">
        <f t="shared" ref="W329" si="148">IF(W310=0,"",W310/W291)</f>
        <v>0.90897871897395455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0.76061507042518717</v>
      </c>
      <c r="D330" s="111">
        <f t="shared" si="149"/>
        <v>0.7644015269078831</v>
      </c>
      <c r="E330" s="111">
        <f t="shared" si="149"/>
        <v>0.76829020783707103</v>
      </c>
      <c r="F330" s="111">
        <f t="shared" si="149"/>
        <v>0.7721928284635079</v>
      </c>
      <c r="G330" s="111">
        <f t="shared" si="149"/>
        <v>0.77618959179242031</v>
      </c>
      <c r="H330" s="111">
        <f t="shared" si="149"/>
        <v>0.78027068199701022</v>
      </c>
      <c r="I330" s="111">
        <f t="shared" si="149"/>
        <v>0.78445586110010868</v>
      </c>
      <c r="J330" s="111">
        <f t="shared" si="149"/>
        <v>0.78882608713388991</v>
      </c>
      <c r="K330" s="111">
        <f t="shared" si="149"/>
        <v>0.79345019572019582</v>
      </c>
      <c r="L330" s="111">
        <f t="shared" si="149"/>
        <v>0.79834660320998629</v>
      </c>
      <c r="M330" s="111">
        <f t="shared" si="149"/>
        <v>0.80512629065194008</v>
      </c>
      <c r="N330" s="111">
        <f t="shared" si="149"/>
        <v>0.81429860983860014</v>
      </c>
      <c r="O330" s="111">
        <f t="shared" si="149"/>
        <v>0.826310069509684</v>
      </c>
      <c r="P330" s="111">
        <f t="shared" si="149"/>
        <v>0.84031115405112533</v>
      </c>
      <c r="Q330" s="111">
        <f t="shared" si="149"/>
        <v>0.85352085607360695</v>
      </c>
      <c r="R330" s="111">
        <f t="shared" ref="R330:V330" si="150">IF(R311=0,"",R311/R292)</f>
        <v>0.86364300984817111</v>
      </c>
      <c r="S330" s="111">
        <f t="shared" si="150"/>
        <v>0.87349017336753598</v>
      </c>
      <c r="T330" s="111">
        <f t="shared" si="150"/>
        <v>0.88299655210728845</v>
      </c>
      <c r="U330" s="111">
        <f t="shared" si="150"/>
        <v>0.89209635154304534</v>
      </c>
      <c r="V330" s="111">
        <f t="shared" si="150"/>
        <v>0.90072377715041196</v>
      </c>
      <c r="W330" s="111">
        <f t="shared" ref="W330" si="151">IF(W311=0,"",W311/W292)</f>
        <v>0.90867129902933941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2.7356869207443761</v>
      </c>
      <c r="D332" s="124">
        <f t="shared" si="155"/>
        <v>2.837452639940377</v>
      </c>
      <c r="E332" s="124">
        <f t="shared" si="155"/>
        <v>2.9402928649949271</v>
      </c>
      <c r="F332" s="124">
        <f t="shared" si="155"/>
        <v>3.043243537497323</v>
      </c>
      <c r="G332" s="124">
        <f t="shared" si="155"/>
        <v>3.1471724961611001</v>
      </c>
      <c r="H332" s="124">
        <f t="shared" si="155"/>
        <v>3.2519678886953582</v>
      </c>
      <c r="I332" s="124">
        <f t="shared" si="155"/>
        <v>3.3578376884458487</v>
      </c>
      <c r="J332" s="124">
        <f t="shared" si="155"/>
        <v>3.4656469704560395</v>
      </c>
      <c r="K332" s="124">
        <f t="shared" si="155"/>
        <v>3.5761231082963612</v>
      </c>
      <c r="L332" s="124">
        <f t="shared" si="155"/>
        <v>3.6894459408228717</v>
      </c>
      <c r="M332" s="124">
        <f t="shared" si="155"/>
        <v>3.8247993859994791</v>
      </c>
      <c r="N332" s="124">
        <f t="shared" si="155"/>
        <v>3.9884615736363105</v>
      </c>
      <c r="O332" s="124">
        <f t="shared" si="155"/>
        <v>4.1839033540573913</v>
      </c>
      <c r="P332" s="124">
        <f t="shared" si="155"/>
        <v>4.3958557564583325</v>
      </c>
      <c r="Q332" s="124">
        <f t="shared" si="155"/>
        <v>4.5780041721296119</v>
      </c>
      <c r="R332" s="124">
        <f t="shared" ref="R332:V332" si="156">IF(R313=0,"",R313/R294)</f>
        <v>4.6922764773193855</v>
      </c>
      <c r="S332" s="124">
        <f t="shared" si="156"/>
        <v>4.7832316215484898</v>
      </c>
      <c r="T332" s="124">
        <f t="shared" si="156"/>
        <v>4.8592281069549514</v>
      </c>
      <c r="U332" s="124">
        <f t="shared" si="156"/>
        <v>4.9284131572288157</v>
      </c>
      <c r="V332" s="124">
        <f t="shared" si="156"/>
        <v>4.9989548843127967</v>
      </c>
      <c r="W332" s="124">
        <f t="shared" ref="W332" si="157">IF(W313=0,"",W313/W294)</f>
        <v>5.0680162204946306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2.7356869207443761</v>
      </c>
      <c r="D333" s="111">
        <f t="shared" si="158"/>
        <v>2.837452639940377</v>
      </c>
      <c r="E333" s="111">
        <f t="shared" si="158"/>
        <v>2.9402928649949271</v>
      </c>
      <c r="F333" s="111">
        <f t="shared" si="158"/>
        <v>3.043243537497323</v>
      </c>
      <c r="G333" s="111">
        <f t="shared" si="158"/>
        <v>3.1471724961611001</v>
      </c>
      <c r="H333" s="111">
        <f t="shared" si="158"/>
        <v>3.2519678886953582</v>
      </c>
      <c r="I333" s="111">
        <f t="shared" si="158"/>
        <v>3.3578376884458487</v>
      </c>
      <c r="J333" s="111">
        <f t="shared" si="158"/>
        <v>3.4656469704560395</v>
      </c>
      <c r="K333" s="111">
        <f t="shared" si="158"/>
        <v>3.5761231082963612</v>
      </c>
      <c r="L333" s="111">
        <f t="shared" si="158"/>
        <v>3.6894459408228717</v>
      </c>
      <c r="M333" s="111">
        <f t="shared" si="158"/>
        <v>3.8247993859994791</v>
      </c>
      <c r="N333" s="111">
        <f t="shared" si="158"/>
        <v>3.9884615736363105</v>
      </c>
      <c r="O333" s="111">
        <f t="shared" si="158"/>
        <v>4.1839033540573913</v>
      </c>
      <c r="P333" s="111">
        <f t="shared" si="158"/>
        <v>4.3958557564583325</v>
      </c>
      <c r="Q333" s="111">
        <f t="shared" si="158"/>
        <v>4.5780041721296119</v>
      </c>
      <c r="R333" s="111">
        <f t="shared" ref="R333:V333" si="159">IF(R314=0,"",R314/R295)</f>
        <v>4.6922764773193855</v>
      </c>
      <c r="S333" s="111">
        <f t="shared" si="159"/>
        <v>4.7832316215484898</v>
      </c>
      <c r="T333" s="111">
        <f t="shared" si="159"/>
        <v>4.8592281069549514</v>
      </c>
      <c r="U333" s="111">
        <f t="shared" si="159"/>
        <v>4.9284131572288157</v>
      </c>
      <c r="V333" s="111">
        <f t="shared" si="159"/>
        <v>4.9989548843127967</v>
      </c>
      <c r="W333" s="111">
        <f t="shared" ref="W333" si="160">IF(W314=0,"",W314/W295)</f>
        <v>5.0680162204946306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0.78787505538005076</v>
      </c>
      <c r="D334" s="124">
        <f t="shared" si="161"/>
        <v>0.80303758817243853</v>
      </c>
      <c r="E334" s="124">
        <f t="shared" si="161"/>
        <v>0.80251391224766733</v>
      </c>
      <c r="F334" s="124">
        <f t="shared" si="161"/>
        <v>0.79919011975078391</v>
      </c>
      <c r="G334" s="124">
        <f t="shared" si="161"/>
        <v>0.81543328499080814</v>
      </c>
      <c r="H334" s="124">
        <f t="shared" si="161"/>
        <v>0.814645703986837</v>
      </c>
      <c r="I334" s="124">
        <f t="shared" si="161"/>
        <v>0.80836021873528618</v>
      </c>
      <c r="J334" s="124">
        <f t="shared" si="161"/>
        <v>0.81553168977412671</v>
      </c>
      <c r="K334" s="124">
        <f t="shared" si="161"/>
        <v>0.81348611147515359</v>
      </c>
      <c r="L334" s="124">
        <f t="shared" si="161"/>
        <v>0.8235059527200691</v>
      </c>
      <c r="M334" s="124">
        <f t="shared" si="161"/>
        <v>0.84107660047276578</v>
      </c>
      <c r="N334" s="124">
        <f t="shared" si="161"/>
        <v>0.84990432684747985</v>
      </c>
      <c r="O334" s="124">
        <f t="shared" si="161"/>
        <v>0.85976974359078995</v>
      </c>
      <c r="P334" s="124">
        <f t="shared" si="161"/>
        <v>0.85858913280745985</v>
      </c>
      <c r="Q334" s="124">
        <f t="shared" si="161"/>
        <v>0.87668249825072131</v>
      </c>
      <c r="R334" s="124">
        <f t="shared" ref="R334:V334" si="162">IF(R315=0,"",R315/R296)</f>
        <v>0.88980235728060786</v>
      </c>
      <c r="S334" s="124">
        <f t="shared" si="162"/>
        <v>0.90211395604331324</v>
      </c>
      <c r="T334" s="124">
        <f t="shared" si="162"/>
        <v>0.90358950249004877</v>
      </c>
      <c r="U334" s="124">
        <f t="shared" si="162"/>
        <v>0.92581000997499574</v>
      </c>
      <c r="V334" s="124">
        <f t="shared" si="162"/>
        <v>0.93402581193197087</v>
      </c>
      <c r="W334" s="124">
        <f t="shared" ref="W334" si="163">IF(W315=0,"",W315/W296)</f>
        <v>0.93013597461655428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0.80060184060042039</v>
      </c>
      <c r="D335" s="111">
        <f t="shared" si="164"/>
        <v>0.80420764121769506</v>
      </c>
      <c r="E335" s="111">
        <f t="shared" si="164"/>
        <v>0.80791078904441116</v>
      </c>
      <c r="F335" s="111">
        <f t="shared" si="164"/>
        <v>0.81162721149059658</v>
      </c>
      <c r="G335" s="111">
        <f t="shared" si="164"/>
        <v>0.81543328499080814</v>
      </c>
      <c r="H335" s="111">
        <f t="shared" si="164"/>
        <v>0.81931966204178297</v>
      </c>
      <c r="I335" s="111">
        <f t="shared" si="164"/>
        <v>0.8233051617992273</v>
      </c>
      <c r="J335" s="111">
        <f t="shared" si="164"/>
        <v>0.82746687970150712</v>
      </c>
      <c r="K335" s="111">
        <f t="shared" si="164"/>
        <v>0.83187036714974405</v>
      </c>
      <c r="L335" s="111">
        <f t="shared" si="164"/>
        <v>0.83653316183120952</v>
      </c>
      <c r="M335" s="111">
        <f t="shared" si="164"/>
        <v>0.84298938317558414</v>
      </c>
      <c r="N335" s="111">
        <f t="shared" si="164"/>
        <v>0.85172408125972843</v>
      </c>
      <c r="O335" s="111">
        <f t="shared" si="164"/>
        <v>0.86316246141655717</v>
      </c>
      <c r="P335" s="111">
        <f t="shared" si="164"/>
        <v>0.87649553932535196</v>
      </c>
      <c r="Q335" s="111">
        <f t="shared" si="164"/>
        <v>0.88907499241674648</v>
      </c>
      <c r="R335" s="111">
        <f t="shared" ref="R335:V335" si="165">IF(R316=0,"",R316/R297)</f>
        <v>0.89871420747052344</v>
      </c>
      <c r="S335" s="111">
        <f t="shared" si="165"/>
        <v>0.90809155234660954</v>
      </c>
      <c r="T335" s="111">
        <f t="shared" si="165"/>
        <v>0.91714437164731921</v>
      </c>
      <c r="U335" s="111">
        <f t="shared" si="165"/>
        <v>0.92581000997499574</v>
      </c>
      <c r="V335" s="111">
        <f t="shared" si="165"/>
        <v>0.93402581193197087</v>
      </c>
      <c r="W335" s="111">
        <f t="shared" ref="W335" si="166">IF(W316=0,"",W316/W297)</f>
        <v>0.94159414909042094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0.63570616384358003</v>
      </c>
      <c r="D339" s="112">
        <f t="shared" si="176"/>
        <v>0.63749396591836904</v>
      </c>
      <c r="E339" s="112">
        <f t="shared" si="176"/>
        <v>0.63941927525623143</v>
      </c>
      <c r="F339" s="112">
        <f t="shared" si="176"/>
        <v>0.6413630789489061</v>
      </c>
      <c r="G339" s="112" t="str">
        <f t="shared" si="176"/>
        <v/>
      </c>
      <c r="H339" s="112">
        <f t="shared" si="176"/>
        <v>0.64562165651363734</v>
      </c>
      <c r="I339" s="112">
        <f t="shared" si="176"/>
        <v>0.64795263753630383</v>
      </c>
      <c r="J339" s="112">
        <f t="shared" si="176"/>
        <v>0.65054145256526974</v>
      </c>
      <c r="K339" s="112">
        <f t="shared" si="176"/>
        <v>0.65348902965500155</v>
      </c>
      <c r="L339" s="112">
        <f t="shared" si="176"/>
        <v>0.6568306923379339</v>
      </c>
      <c r="M339" s="112">
        <f t="shared" si="176"/>
        <v>0.66288191810336716</v>
      </c>
      <c r="N339" s="112">
        <f t="shared" si="176"/>
        <v>0.67266009297187057</v>
      </c>
      <c r="O339" s="112">
        <f t="shared" si="176"/>
        <v>0.68746989582750473</v>
      </c>
      <c r="P339" s="112">
        <f t="shared" si="176"/>
        <v>0.70673554820324924</v>
      </c>
      <c r="Q339" s="112">
        <f t="shared" si="176"/>
        <v>0.72563978660625994</v>
      </c>
      <c r="R339" s="112">
        <f t="shared" ref="R339:V339" si="177">IF(R320=0,"",R320/R301)</f>
        <v>0.73919139721368443</v>
      </c>
      <c r="S339" s="112">
        <f t="shared" si="177"/>
        <v>0.75260940952039945</v>
      </c>
      <c r="T339" s="112">
        <f t="shared" si="177"/>
        <v>0.76561247273324984</v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0.79722444582827734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0.72490254423571132</v>
      </c>
      <c r="D343" s="124">
        <f t="shared" si="188"/>
        <v>0.74199387052826637</v>
      </c>
      <c r="E343" s="124">
        <f t="shared" si="188"/>
        <v>0.72117821176775354</v>
      </c>
      <c r="F343" s="124">
        <f t="shared" si="188"/>
        <v>0.72254438950237987</v>
      </c>
      <c r="G343" s="124">
        <f t="shared" si="188"/>
        <v>0.72594912606420803</v>
      </c>
      <c r="H343" s="124">
        <f t="shared" si="188"/>
        <v>0.72823177337906708</v>
      </c>
      <c r="I343" s="124">
        <f t="shared" si="188"/>
        <v>0.73243020108127754</v>
      </c>
      <c r="J343" s="124">
        <f t="shared" si="188"/>
        <v>0.71824900921713331</v>
      </c>
      <c r="K343" s="124">
        <f t="shared" si="188"/>
        <v>0.71872394779485449</v>
      </c>
      <c r="L343" s="124">
        <f t="shared" si="188"/>
        <v>0.72019828523257912</v>
      </c>
      <c r="M343" s="124">
        <f t="shared" si="188"/>
        <v>0.72921672192365516</v>
      </c>
      <c r="N343" s="124">
        <f t="shared" si="188"/>
        <v>0.74688633936181303</v>
      </c>
      <c r="O343" s="124">
        <f t="shared" si="188"/>
        <v>0.73593989732007692</v>
      </c>
      <c r="P343" s="124">
        <f t="shared" si="188"/>
        <v>0.69931466354248684</v>
      </c>
      <c r="Q343" s="124">
        <f t="shared" si="188"/>
        <v>0.70373706636393463</v>
      </c>
      <c r="R343" s="124">
        <f t="shared" ref="R343:V343" si="189">IF(R324=0,"",R324/R305)</f>
        <v>0.72270091309157625</v>
      </c>
      <c r="S343" s="124">
        <f t="shared" si="189"/>
        <v>0.76703734735365037</v>
      </c>
      <c r="T343" s="124">
        <f t="shared" si="189"/>
        <v>0.78731443851760152</v>
      </c>
      <c r="U343" s="124">
        <f t="shared" si="189"/>
        <v>0.82277829608120689</v>
      </c>
      <c r="V343" s="124">
        <f t="shared" si="189"/>
        <v>0.85690232748550688</v>
      </c>
      <c r="W343" s="124">
        <f t="shared" ref="W343" si="190">IF(W324=0,"",W324/W305)</f>
        <v>0.86723690564834499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0.57271843027508751</v>
      </c>
      <c r="D344" s="111" t="str">
        <f t="shared" si="191"/>
        <v/>
      </c>
      <c r="E344" s="111">
        <f t="shared" si="191"/>
        <v>0.57463848616446722</v>
      </c>
      <c r="F344" s="111">
        <f t="shared" si="191"/>
        <v>0.57558983699150512</v>
      </c>
      <c r="G344" s="111">
        <f t="shared" si="191"/>
        <v>0.57652863035214963</v>
      </c>
      <c r="H344" s="111">
        <f t="shared" si="191"/>
        <v>0.57745617555569329</v>
      </c>
      <c r="I344" s="111">
        <f t="shared" si="191"/>
        <v>0.57836983659391605</v>
      </c>
      <c r="J344" s="111">
        <f t="shared" si="191"/>
        <v>0.57925881467156826</v>
      </c>
      <c r="K344" s="111">
        <f t="shared" si="191"/>
        <v>0.58011392797226657</v>
      </c>
      <c r="L344" s="111">
        <f t="shared" si="191"/>
        <v>0.58093271998369267</v>
      </c>
      <c r="M344" s="111">
        <f t="shared" si="191"/>
        <v>0.58137333849172912</v>
      </c>
      <c r="N344" s="111">
        <f t="shared" si="191"/>
        <v>0.58137333849172912</v>
      </c>
      <c r="O344" s="111">
        <f t="shared" si="191"/>
        <v>0.58137333849172912</v>
      </c>
      <c r="P344" s="111">
        <f t="shared" si="191"/>
        <v>0.58137333849172912</v>
      </c>
      <c r="Q344" s="111">
        <f t="shared" si="191"/>
        <v>0.58137333849172912</v>
      </c>
      <c r="R344" s="111">
        <f t="shared" ref="R344:V344" si="192">IF(R325=0,"",R325/R306)</f>
        <v>0.58415703336931146</v>
      </c>
      <c r="S344" s="111">
        <f t="shared" si="192"/>
        <v>0.58870900520783653</v>
      </c>
      <c r="T344" s="111">
        <f t="shared" si="192"/>
        <v>0.5940196390194451</v>
      </c>
      <c r="U344" s="111">
        <f t="shared" si="192"/>
        <v>0.5995199383243266</v>
      </c>
      <c r="V344" s="111">
        <f t="shared" si="192"/>
        <v>0.60464090664266457</v>
      </c>
      <c r="W344" s="111">
        <f t="shared" ref="W344" si="193">IF(W325=0,"",W325/W306)</f>
        <v>0.60938254397445657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0.74041652785552181</v>
      </c>
      <c r="D345" s="45">
        <f t="shared" si="194"/>
        <v>0.74199387052826637</v>
      </c>
      <c r="E345" s="45">
        <f t="shared" si="194"/>
        <v>0.74362953950985922</v>
      </c>
      <c r="F345" s="45">
        <f t="shared" si="194"/>
        <v>0.74527316207902239</v>
      </c>
      <c r="G345" s="45">
        <f t="shared" si="194"/>
        <v>0.74697049974793694</v>
      </c>
      <c r="H345" s="45">
        <f t="shared" si="194"/>
        <v>0.7487159518900891</v>
      </c>
      <c r="I345" s="45">
        <f t="shared" si="194"/>
        <v>0.75052079414341732</v>
      </c>
      <c r="J345" s="45">
        <f t="shared" si="194"/>
        <v>0.75243121881661412</v>
      </c>
      <c r="K345" s="45">
        <f t="shared" si="194"/>
        <v>0.75448650152209029</v>
      </c>
      <c r="L345" s="45">
        <f t="shared" si="194"/>
        <v>0.75669715009638405</v>
      </c>
      <c r="M345" s="45">
        <f t="shared" si="194"/>
        <v>0.75970480881934366</v>
      </c>
      <c r="N345" s="45">
        <f t="shared" si="194"/>
        <v>0.7636914182975717</v>
      </c>
      <c r="O345" s="45">
        <f t="shared" si="194"/>
        <v>0.76909936332693141</v>
      </c>
      <c r="P345" s="45">
        <f t="shared" si="194"/>
        <v>0.77616098839498082</v>
      </c>
      <c r="Q345" s="45">
        <f t="shared" si="194"/>
        <v>0.7852624822668266</v>
      </c>
      <c r="R345" s="45">
        <f t="shared" ref="R345:V345" si="195">IF(R326=0,"",R326/R307)</f>
        <v>0.7976436612763691</v>
      </c>
      <c r="S345" s="45">
        <f t="shared" si="195"/>
        <v>0.8130965307127157</v>
      </c>
      <c r="T345" s="45">
        <f t="shared" si="195"/>
        <v>0.82971087154715872</v>
      </c>
      <c r="U345" s="45">
        <f t="shared" si="195"/>
        <v>0.84557646475103754</v>
      </c>
      <c r="V345" s="45">
        <f t="shared" si="195"/>
        <v>0.85878309129567054</v>
      </c>
      <c r="W345" s="45">
        <f t="shared" ref="W345" si="196">IF(W326=0,"",W326/W307)</f>
        <v>0.86865975284413044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0.29059268745323458</v>
      </c>
      <c r="D347" s="117">
        <f t="shared" si="197"/>
        <v>0</v>
      </c>
      <c r="E347" s="117">
        <f t="shared" si="197"/>
        <v>0.25221535354572677</v>
      </c>
      <c r="F347" s="117">
        <f t="shared" si="197"/>
        <v>0.2960258431118386</v>
      </c>
      <c r="G347" s="117">
        <f t="shared" si="197"/>
        <v>0.14734895947877641</v>
      </c>
      <c r="H347" s="117">
        <f t="shared" si="197"/>
        <v>0.19831470315501196</v>
      </c>
      <c r="I347" s="117">
        <f t="shared" si="197"/>
        <v>6.7239457154674206E-2</v>
      </c>
      <c r="J347" s="117">
        <f t="shared" si="197"/>
        <v>0.2316067965992312</v>
      </c>
      <c r="K347" s="117">
        <f t="shared" si="197"/>
        <v>0.14132115000136797</v>
      </c>
      <c r="L347" s="117">
        <f t="shared" si="197"/>
        <v>0.27075337032927571</v>
      </c>
      <c r="M347" s="117">
        <f t="shared" si="197"/>
        <v>0.21605760759539966</v>
      </c>
      <c r="N347" s="117">
        <f t="shared" si="197"/>
        <v>0.10258388354698808</v>
      </c>
      <c r="O347" s="117">
        <f t="shared" si="197"/>
        <v>0.18045410641150639</v>
      </c>
      <c r="P347" s="117">
        <f t="shared" si="197"/>
        <v>0.23823074977901504</v>
      </c>
      <c r="Q347" s="117">
        <f t="shared" si="197"/>
        <v>0.37409735659199816</v>
      </c>
      <c r="R347" s="117">
        <f t="shared" ref="R347:V347" si="198">R348+R351+R353+R362</f>
        <v>0.53725413453448345</v>
      </c>
      <c r="S347" s="117">
        <f t="shared" si="198"/>
        <v>0.46283589142999643</v>
      </c>
      <c r="T347" s="117">
        <f t="shared" si="198"/>
        <v>0.23261443497999845</v>
      </c>
      <c r="U347" s="117">
        <f t="shared" si="198"/>
        <v>0.19453546779116898</v>
      </c>
      <c r="V347" s="117">
        <f t="shared" si="198"/>
        <v>7.5935122843359812E-3</v>
      </c>
      <c r="W347" s="117">
        <f t="shared" ref="W347" si="199">W348+W351+W353+W362</f>
        <v>4.9814896102616107E-3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0.29059268745323458</v>
      </c>
      <c r="D362" s="122">
        <v>0</v>
      </c>
      <c r="E362" s="122">
        <v>0.25221535354572677</v>
      </c>
      <c r="F362" s="122">
        <v>0.2960258431118386</v>
      </c>
      <c r="G362" s="122">
        <v>0.14734895947877641</v>
      </c>
      <c r="H362" s="122">
        <v>0.19831470315501196</v>
      </c>
      <c r="I362" s="122">
        <v>6.7239457154674206E-2</v>
      </c>
      <c r="J362" s="122">
        <v>0.2316067965992312</v>
      </c>
      <c r="K362" s="122">
        <v>0.14132115000136797</v>
      </c>
      <c r="L362" s="122">
        <v>0.27075337032927571</v>
      </c>
      <c r="M362" s="122">
        <v>0.21605760759539966</v>
      </c>
      <c r="N362" s="122">
        <v>0.10258388354698808</v>
      </c>
      <c r="O362" s="122">
        <v>0.18045410641150639</v>
      </c>
      <c r="P362" s="122">
        <v>0.23823074977901504</v>
      </c>
      <c r="Q362" s="122">
        <v>0.37409735659199816</v>
      </c>
      <c r="R362" s="122">
        <v>0.53725413453448345</v>
      </c>
      <c r="S362" s="122">
        <v>0.46283589142999643</v>
      </c>
      <c r="T362" s="122">
        <v>0.23261443497999845</v>
      </c>
      <c r="U362" s="122">
        <v>0.19453546779116898</v>
      </c>
      <c r="V362" s="122">
        <v>7.5935122843359812E-3</v>
      </c>
      <c r="W362" s="122">
        <v>4.9814896102616107E-3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0.29059268745323458</v>
      </c>
      <c r="D363" s="98">
        <v>0</v>
      </c>
      <c r="E363" s="98">
        <v>0.25221535354572677</v>
      </c>
      <c r="F363" s="98">
        <v>0.2960258431118386</v>
      </c>
      <c r="G363" s="98">
        <v>0.14734895947877641</v>
      </c>
      <c r="H363" s="98">
        <v>0.19831470315501196</v>
      </c>
      <c r="I363" s="98">
        <v>6.7239457154674206E-2</v>
      </c>
      <c r="J363" s="98">
        <v>0.2316067965992312</v>
      </c>
      <c r="K363" s="98">
        <v>0.14132115000136797</v>
      </c>
      <c r="L363" s="98">
        <v>0.27075337032927571</v>
      </c>
      <c r="M363" s="98">
        <v>0.21605760759539966</v>
      </c>
      <c r="N363" s="98">
        <v>0.10258388354698808</v>
      </c>
      <c r="O363" s="98">
        <v>0.18045410641150639</v>
      </c>
      <c r="P363" s="98">
        <v>0.23823074977901504</v>
      </c>
      <c r="Q363" s="98">
        <v>0.37409735659199816</v>
      </c>
      <c r="R363" s="98">
        <v>0.53725413453448345</v>
      </c>
      <c r="S363" s="98">
        <v>0.46283589142999643</v>
      </c>
      <c r="T363" s="98">
        <v>0.23261443497999845</v>
      </c>
      <c r="U363" s="98">
        <v>0.19453546779116898</v>
      </c>
      <c r="V363" s="98">
        <v>7.5935122843359812E-3</v>
      </c>
      <c r="W363" s="98">
        <v>4.9814896102616107E-3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15185.357188624548</v>
      </c>
      <c r="D366" s="117">
        <f t="shared" si="204"/>
        <v>14720.000684457598</v>
      </c>
      <c r="E366" s="117">
        <f t="shared" si="204"/>
        <v>13855.95350883908</v>
      </c>
      <c r="F366" s="117">
        <f t="shared" si="204"/>
        <v>13517.872212496639</v>
      </c>
      <c r="G366" s="117">
        <f t="shared" si="204"/>
        <v>13671.241382996473</v>
      </c>
      <c r="H366" s="117">
        <f t="shared" si="204"/>
        <v>13568.369885895932</v>
      </c>
      <c r="I366" s="117">
        <f t="shared" si="204"/>
        <v>13487.973820399331</v>
      </c>
      <c r="J366" s="117">
        <f t="shared" si="204"/>
        <v>12676.034360618109</v>
      </c>
      <c r="K366" s="117">
        <f t="shared" si="204"/>
        <v>12806.682334623007</v>
      </c>
      <c r="L366" s="117">
        <f t="shared" si="204"/>
        <v>13762.829207827725</v>
      </c>
      <c r="M366" s="117">
        <f t="shared" si="204"/>
        <v>12600.971153275681</v>
      </c>
      <c r="N366" s="117">
        <f t="shared" si="204"/>
        <v>12697.485563907954</v>
      </c>
      <c r="O366" s="117">
        <f t="shared" si="204"/>
        <v>12124.765111219805</v>
      </c>
      <c r="P366" s="117">
        <f t="shared" si="204"/>
        <v>10779.193312939158</v>
      </c>
      <c r="Q366" s="117">
        <f t="shared" si="204"/>
        <v>9954.2138136830017</v>
      </c>
      <c r="R366" s="117">
        <f t="shared" ref="R366:V366" si="205">R367+R370+R372+R381</f>
        <v>10493.799384041144</v>
      </c>
      <c r="S366" s="117">
        <f t="shared" si="205"/>
        <v>9948.1427413041729</v>
      </c>
      <c r="T366" s="117">
        <f t="shared" si="205"/>
        <v>9507.5150020857236</v>
      </c>
      <c r="U366" s="117">
        <f t="shared" si="205"/>
        <v>8933.9300732322336</v>
      </c>
      <c r="V366" s="117">
        <f t="shared" si="205"/>
        <v>7993.8222419137128</v>
      </c>
      <c r="W366" s="117">
        <f t="shared" ref="W366" si="206">W367+W370+W372+W381</f>
        <v>7153.1223585789176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12645.102815476721</v>
      </c>
      <c r="D367" s="122">
        <f t="shared" si="207"/>
        <v>12299.205882470316</v>
      </c>
      <c r="E367" s="122">
        <f t="shared" si="207"/>
        <v>11582.678027670428</v>
      </c>
      <c r="F367" s="122">
        <f t="shared" si="207"/>
        <v>11226.831442721685</v>
      </c>
      <c r="G367" s="122">
        <f t="shared" si="207"/>
        <v>11375.898346982522</v>
      </c>
      <c r="H367" s="122">
        <f t="shared" si="207"/>
        <v>11171.85118011009</v>
      </c>
      <c r="I367" s="122">
        <f t="shared" si="207"/>
        <v>11455.152430927234</v>
      </c>
      <c r="J367" s="122">
        <f t="shared" si="207"/>
        <v>10727.151684286349</v>
      </c>
      <c r="K367" s="122">
        <f t="shared" si="207"/>
        <v>10959.589884854697</v>
      </c>
      <c r="L367" s="122">
        <f t="shared" si="207"/>
        <v>11763.750100926391</v>
      </c>
      <c r="M367" s="122">
        <f t="shared" si="207"/>
        <v>10742.996317331254</v>
      </c>
      <c r="N367" s="122">
        <f t="shared" si="207"/>
        <v>10821.689444508602</v>
      </c>
      <c r="O367" s="122">
        <f t="shared" si="207"/>
        <v>10300.009342107162</v>
      </c>
      <c r="P367" s="122">
        <f t="shared" si="207"/>
        <v>9042.1385981894182</v>
      </c>
      <c r="Q367" s="122">
        <f t="shared" si="207"/>
        <v>8242.5197968698594</v>
      </c>
      <c r="R367" s="122">
        <f t="shared" ref="R367:V367" si="208">SUM(R368:R369)</f>
        <v>8609.866362547973</v>
      </c>
      <c r="S367" s="122">
        <f t="shared" si="208"/>
        <v>8142.9577886910083</v>
      </c>
      <c r="T367" s="122">
        <f t="shared" si="208"/>
        <v>7775.8674477473041</v>
      </c>
      <c r="U367" s="122">
        <f t="shared" si="208"/>
        <v>7179.2034533087881</v>
      </c>
      <c r="V367" s="122">
        <f t="shared" si="208"/>
        <v>6366.7407560272668</v>
      </c>
      <c r="W367" s="122">
        <f t="shared" ref="W367" si="209">SUM(W368:W369)</f>
        <v>5440.4882934137995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12600.781075659459</v>
      </c>
      <c r="D368" s="98">
        <v>12256.820431055876</v>
      </c>
      <c r="E368" s="98">
        <v>11543.404345079531</v>
      </c>
      <c r="F368" s="98">
        <v>11189.182074893959</v>
      </c>
      <c r="G368" s="98">
        <v>11338.432424518023</v>
      </c>
      <c r="H368" s="98">
        <v>11135.381296381278</v>
      </c>
      <c r="I368" s="98">
        <v>11418.296126252129</v>
      </c>
      <c r="J368" s="98">
        <v>10693.098294982849</v>
      </c>
      <c r="K368" s="98">
        <v>10925.296088140809</v>
      </c>
      <c r="L368" s="98">
        <v>11726.706398159906</v>
      </c>
      <c r="M368" s="98">
        <v>10709.282510199611</v>
      </c>
      <c r="N368" s="98">
        <v>10787.627258169216</v>
      </c>
      <c r="O368" s="98">
        <v>10267.382008667273</v>
      </c>
      <c r="P368" s="98">
        <v>9013.19125785703</v>
      </c>
      <c r="Q368" s="98">
        <v>8215.8557219649229</v>
      </c>
      <c r="R368" s="98">
        <v>8581.9048600975057</v>
      </c>
      <c r="S368" s="98">
        <v>8116.349498831074</v>
      </c>
      <c r="T368" s="98">
        <v>7750.2934573674593</v>
      </c>
      <c r="U368" s="98">
        <v>7155.4023187107096</v>
      </c>
      <c r="V368" s="98">
        <v>6345.4294085361298</v>
      </c>
      <c r="W368" s="98">
        <v>5422.1751608271652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44.321739817262191</v>
      </c>
      <c r="D369" s="98">
        <v>42.385451414440354</v>
      </c>
      <c r="E369" s="98">
        <v>39.273682590896961</v>
      </c>
      <c r="F369" s="98">
        <v>37.6493678277265</v>
      </c>
      <c r="G369" s="98">
        <v>37.465922464498554</v>
      </c>
      <c r="H369" s="98">
        <v>36.469883728812107</v>
      </c>
      <c r="I369" s="98">
        <v>36.856304675103694</v>
      </c>
      <c r="J369" s="98">
        <v>34.053389303501234</v>
      </c>
      <c r="K369" s="98">
        <v>34.293796713886991</v>
      </c>
      <c r="L369" s="98">
        <v>37.043702766484756</v>
      </c>
      <c r="M369" s="98">
        <v>33.713807131642163</v>
      </c>
      <c r="N369" s="98">
        <v>34.062186339385406</v>
      </c>
      <c r="O369" s="98">
        <v>32.627333439888339</v>
      </c>
      <c r="P369" s="98">
        <v>28.947340332389089</v>
      </c>
      <c r="Q369" s="98">
        <v>26.664074904936228</v>
      </c>
      <c r="R369" s="98">
        <v>27.961502450467727</v>
      </c>
      <c r="S369" s="98">
        <v>26.608289859934466</v>
      </c>
      <c r="T369" s="98">
        <v>25.573990379844965</v>
      </c>
      <c r="U369" s="98">
        <v>23.801134598078658</v>
      </c>
      <c r="V369" s="98">
        <v>21.311347491137138</v>
      </c>
      <c r="W369" s="98">
        <v>18.313132586634477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0.10822612142949793</v>
      </c>
      <c r="D370" s="122">
        <f t="shared" si="210"/>
        <v>0.17971303151009838</v>
      </c>
      <c r="E370" s="122">
        <f t="shared" si="210"/>
        <v>0.1545868582038713</v>
      </c>
      <c r="F370" s="122">
        <f t="shared" si="210"/>
        <v>0.2997144948691966</v>
      </c>
      <c r="G370" s="122">
        <f t="shared" si="210"/>
        <v>0.45324727389040909</v>
      </c>
      <c r="H370" s="122">
        <f t="shared" si="210"/>
        <v>0.26372252136163016</v>
      </c>
      <c r="I370" s="122">
        <f t="shared" si="210"/>
        <v>0.58964237965496824</v>
      </c>
      <c r="J370" s="122">
        <f t="shared" si="210"/>
        <v>0.38772011933258205</v>
      </c>
      <c r="K370" s="122">
        <f t="shared" si="210"/>
        <v>0.42632162946229479</v>
      </c>
      <c r="L370" s="122">
        <f t="shared" si="210"/>
        <v>0.81828809318281259</v>
      </c>
      <c r="M370" s="122">
        <f t="shared" si="210"/>
        <v>0.15972417180664825</v>
      </c>
      <c r="N370" s="122">
        <f t="shared" si="210"/>
        <v>0.51021579703564091</v>
      </c>
      <c r="O370" s="122">
        <f t="shared" si="210"/>
        <v>0.72716489640263016</v>
      </c>
      <c r="P370" s="122">
        <f t="shared" si="210"/>
        <v>0.99618913059003478</v>
      </c>
      <c r="Q370" s="122">
        <f t="shared" si="210"/>
        <v>0.51204606786948603</v>
      </c>
      <c r="R370" s="122">
        <f t="shared" si="210"/>
        <v>0.51649635942105832</v>
      </c>
      <c r="S370" s="122">
        <f t="shared" si="210"/>
        <v>0.48924743129280296</v>
      </c>
      <c r="T370" s="122">
        <f t="shared" si="210"/>
        <v>0.69602216825913898</v>
      </c>
      <c r="U370" s="122">
        <f t="shared" si="210"/>
        <v>0.44083037428549277</v>
      </c>
      <c r="V370" s="122">
        <f t="shared" si="210"/>
        <v>0.79866942686785336</v>
      </c>
      <c r="W370" s="122">
        <f t="shared" si="210"/>
        <v>0.86460342622921016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0.10822612142949793</v>
      </c>
      <c r="D371" s="98">
        <f>RES_hhdet_in_fech!D129</f>
        <v>0.17971303151009838</v>
      </c>
      <c r="E371" s="98">
        <f>RES_hhdet_in_fech!E129</f>
        <v>0.1545868582038713</v>
      </c>
      <c r="F371" s="98">
        <f>RES_hhdet_in_fech!F129</f>
        <v>0.2997144948691966</v>
      </c>
      <c r="G371" s="98">
        <f>RES_hhdet_in_fech!G129</f>
        <v>0.45324727389040909</v>
      </c>
      <c r="H371" s="98">
        <f>RES_hhdet_in_fech!H129</f>
        <v>0.26372252136163016</v>
      </c>
      <c r="I371" s="98">
        <f>RES_hhdet_in_fech!I129</f>
        <v>0.58964237965496824</v>
      </c>
      <c r="J371" s="98">
        <f>RES_hhdet_in_fech!J129</f>
        <v>0.38772011933258205</v>
      </c>
      <c r="K371" s="98">
        <f>RES_hhdet_in_fech!K129</f>
        <v>0.42632162946229479</v>
      </c>
      <c r="L371" s="98">
        <f>RES_hhdet_in_fech!L129</f>
        <v>0.81828809318281259</v>
      </c>
      <c r="M371" s="98">
        <f>RES_hhdet_in_fech!M129</f>
        <v>0.15972417180664825</v>
      </c>
      <c r="N371" s="98">
        <f>RES_hhdet_in_fech!N129</f>
        <v>0.51021579703564091</v>
      </c>
      <c r="O371" s="98">
        <f>RES_hhdet_in_fech!O129</f>
        <v>0.72716489640263016</v>
      </c>
      <c r="P371" s="98">
        <f>RES_hhdet_in_fech!P129</f>
        <v>0.99618913059003478</v>
      </c>
      <c r="Q371" s="98">
        <f>RES_hhdet_in_fech!Q129</f>
        <v>0.51204606786948603</v>
      </c>
      <c r="R371" s="98">
        <f>RES_hhdet_in_fech!R129</f>
        <v>0.51649635942105832</v>
      </c>
      <c r="S371" s="98">
        <f>RES_hhdet_in_fech!S129</f>
        <v>0.48924743129280296</v>
      </c>
      <c r="T371" s="98">
        <f>RES_hhdet_in_fech!T129</f>
        <v>0.69602216825913898</v>
      </c>
      <c r="U371" s="98">
        <f>RES_hhdet_in_fech!U129</f>
        <v>0.44083037428549277</v>
      </c>
      <c r="V371" s="98">
        <f>RES_hhdet_in_fech!V129</f>
        <v>0.79866942686785336</v>
      </c>
      <c r="W371" s="98">
        <f>RES_hhdet_in_fech!W129</f>
        <v>0.86460342622921016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1469.5403457854484</v>
      </c>
      <c r="D372" s="122">
        <v>1480.9706888871592</v>
      </c>
      <c r="E372" s="122">
        <v>1361.3588879081892</v>
      </c>
      <c r="F372" s="122">
        <v>1379.6305943985869</v>
      </c>
      <c r="G372" s="122">
        <v>1458.8812281055493</v>
      </c>
      <c r="H372" s="122">
        <v>1511.963565148932</v>
      </c>
      <c r="I372" s="122">
        <v>1278.685901740005</v>
      </c>
      <c r="J372" s="122">
        <v>1200.3302612373632</v>
      </c>
      <c r="K372" s="122">
        <v>1163.93666745164</v>
      </c>
      <c r="L372" s="122">
        <v>1243.7243631901254</v>
      </c>
      <c r="M372" s="122">
        <v>1155.639302218945</v>
      </c>
      <c r="N372" s="122">
        <v>1188.2395781655207</v>
      </c>
      <c r="O372" s="122">
        <v>1160.8078308825282</v>
      </c>
      <c r="P372" s="122">
        <v>1064.0914565737685</v>
      </c>
      <c r="Q372" s="122">
        <v>1013.5803038721007</v>
      </c>
      <c r="R372" s="122">
        <v>1101.0047466181099</v>
      </c>
      <c r="S372" s="122">
        <v>1085.4147538635934</v>
      </c>
      <c r="T372" s="122">
        <v>1067.4657483518147</v>
      </c>
      <c r="U372" s="122">
        <v>1071.0536848568772</v>
      </c>
      <c r="V372" s="122">
        <v>1020.2136108846357</v>
      </c>
      <c r="W372" s="122">
        <v>1058.4960707939222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1445.5431167190682</v>
      </c>
      <c r="D373" s="98">
        <v>1479.1524523944679</v>
      </c>
      <c r="E373" s="98">
        <v>1351.2172938083072</v>
      </c>
      <c r="F373" s="98">
        <v>1357.9560430955471</v>
      </c>
      <c r="G373" s="98">
        <v>1458.8812281055493</v>
      </c>
      <c r="H373" s="98">
        <v>1507.0657245653017</v>
      </c>
      <c r="I373" s="98">
        <v>1252.825588040811</v>
      </c>
      <c r="J373" s="98">
        <v>1179.313755169125</v>
      </c>
      <c r="K373" s="98">
        <v>1133.8062050172034</v>
      </c>
      <c r="L373" s="98">
        <v>1222.8472886733712</v>
      </c>
      <c r="M373" s="98">
        <v>1153.1173603597656</v>
      </c>
      <c r="N373" s="98">
        <v>1185.8087605562935</v>
      </c>
      <c r="O373" s="98">
        <v>1156.8164553734646</v>
      </c>
      <c r="P373" s="98">
        <v>1044.2373459579569</v>
      </c>
      <c r="Q373" s="98">
        <v>998.45226354574493</v>
      </c>
      <c r="R373" s="98">
        <v>1089.7374272723132</v>
      </c>
      <c r="S373" s="98">
        <v>1078.05826007989</v>
      </c>
      <c r="T373" s="98">
        <v>1053.9082323175196</v>
      </c>
      <c r="U373" s="98">
        <v>1071.0536848568772</v>
      </c>
      <c r="V373" s="98">
        <v>1020.2136108846357</v>
      </c>
      <c r="W373" s="98">
        <v>1043.0330877055267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1833.463280200122</v>
      </c>
      <c r="D377" s="101">
        <v>1792.7645763375638</v>
      </c>
      <c r="E377" s="101">
        <v>1760.7232476387865</v>
      </c>
      <c r="F377" s="101">
        <v>1730.0474559795678</v>
      </c>
      <c r="G377" s="101">
        <v>0</v>
      </c>
      <c r="H377" s="101">
        <v>1713.3247866943063</v>
      </c>
      <c r="I377" s="101">
        <v>1642.6072517810828</v>
      </c>
      <c r="J377" s="101">
        <v>1592.6982505968047</v>
      </c>
      <c r="K377" s="101">
        <v>1514.1176953473209</v>
      </c>
      <c r="L377" s="101">
        <v>1591.3203880908798</v>
      </c>
      <c r="M377" s="101">
        <v>1451.346395438585</v>
      </c>
      <c r="N377" s="101">
        <v>1484.6735945459188</v>
      </c>
      <c r="O377" s="101">
        <v>1407.4230972897726</v>
      </c>
      <c r="P377" s="101">
        <v>1268.6455219469594</v>
      </c>
      <c r="Q377" s="101">
        <v>1243.1534966602767</v>
      </c>
      <c r="R377" s="101">
        <v>1334.1275705636365</v>
      </c>
      <c r="S377" s="101">
        <v>1308.7846560233163</v>
      </c>
      <c r="T377" s="101">
        <v>1228.3062646627263</v>
      </c>
      <c r="U377" s="101">
        <v>0</v>
      </c>
      <c r="V377" s="101">
        <v>0</v>
      </c>
      <c r="W377" s="101">
        <v>1278.3243005207389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1070.605801240951</v>
      </c>
      <c r="D381" s="122">
        <v>939.64440006861378</v>
      </c>
      <c r="E381" s="122">
        <v>911.76200640225989</v>
      </c>
      <c r="F381" s="122">
        <v>911.11046088149874</v>
      </c>
      <c r="G381" s="122">
        <v>836.00856063451363</v>
      </c>
      <c r="H381" s="122">
        <v>884.29141811554757</v>
      </c>
      <c r="I381" s="122">
        <v>753.54584535243703</v>
      </c>
      <c r="J381" s="122">
        <v>748.16469497506398</v>
      </c>
      <c r="K381" s="122">
        <v>682.72946068720728</v>
      </c>
      <c r="L381" s="122">
        <v>754.53645561802443</v>
      </c>
      <c r="M381" s="122">
        <v>702.17580955367487</v>
      </c>
      <c r="N381" s="122">
        <v>687.0463254367944</v>
      </c>
      <c r="O381" s="122">
        <v>663.22077333371283</v>
      </c>
      <c r="P381" s="122">
        <v>671.96706904538178</v>
      </c>
      <c r="Q381" s="122">
        <v>697.60166687317144</v>
      </c>
      <c r="R381" s="122">
        <v>782.41177851563918</v>
      </c>
      <c r="S381" s="122">
        <v>719.28095131827888</v>
      </c>
      <c r="T381" s="122">
        <v>663.48578381834534</v>
      </c>
      <c r="U381" s="122">
        <v>683.23210469228161</v>
      </c>
      <c r="V381" s="122">
        <v>606.06920557494186</v>
      </c>
      <c r="W381" s="122">
        <v>653.27339094496665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1609.1098477854227</v>
      </c>
      <c r="D382" s="98">
        <v>0</v>
      </c>
      <c r="E382" s="98">
        <v>1177.4106718344788</v>
      </c>
      <c r="F382" s="98">
        <v>1255.452868102434</v>
      </c>
      <c r="G382" s="98">
        <v>1018.300087371776</v>
      </c>
      <c r="H382" s="98">
        <v>1091.2721383331786</v>
      </c>
      <c r="I382" s="98">
        <v>732.67432597203492</v>
      </c>
      <c r="J382" s="98">
        <v>970.10048957319646</v>
      </c>
      <c r="K382" s="98">
        <v>842.98324164723203</v>
      </c>
      <c r="L382" s="98">
        <v>1000.7607177432154</v>
      </c>
      <c r="M382" s="98">
        <v>978.52390075576079</v>
      </c>
      <c r="N382" s="98">
        <v>771.95397909969745</v>
      </c>
      <c r="O382" s="98">
        <v>727.46528084764088</v>
      </c>
      <c r="P382" s="98">
        <v>812.97323397030198</v>
      </c>
      <c r="Q382" s="98">
        <v>848.0150382214664</v>
      </c>
      <c r="R382" s="98">
        <v>1059.1541769929379</v>
      </c>
      <c r="S382" s="98">
        <v>1045.4020095414139</v>
      </c>
      <c r="T382" s="98">
        <v>903.00831003358701</v>
      </c>
      <c r="U382" s="98">
        <v>1069.1396044562239</v>
      </c>
      <c r="V382" s="98">
        <v>795.90557990759407</v>
      </c>
      <c r="W382" s="98">
        <v>843.43966473336491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1035.2860489925511</v>
      </c>
      <c r="D383" s="33">
        <v>939.64440006861378</v>
      </c>
      <c r="E383" s="33">
        <v>881.297858098407</v>
      </c>
      <c r="F383" s="33">
        <v>874.03292782181734</v>
      </c>
      <c r="G383" s="33">
        <v>815.47094080224679</v>
      </c>
      <c r="H383" s="33">
        <v>862.07722759044634</v>
      </c>
      <c r="I383" s="33">
        <v>756.07496767687689</v>
      </c>
      <c r="J383" s="33">
        <v>708.31256442275981</v>
      </c>
      <c r="K383" s="33">
        <v>650.80846464172873</v>
      </c>
      <c r="L383" s="33">
        <v>708.82992566305199</v>
      </c>
      <c r="M383" s="33">
        <v>663.53239930357722</v>
      </c>
      <c r="N383" s="33">
        <v>679.45833622310693</v>
      </c>
      <c r="O383" s="33">
        <v>650.88908020570966</v>
      </c>
      <c r="P383" s="33">
        <v>603.73827956558159</v>
      </c>
      <c r="Q383" s="33">
        <v>623.87557723198279</v>
      </c>
      <c r="R383" s="33">
        <v>685.52156594119435</v>
      </c>
      <c r="S383" s="33">
        <v>665.64750751801819</v>
      </c>
      <c r="T383" s="33">
        <v>627.00733300877198</v>
      </c>
      <c r="U383" s="33">
        <v>658.94422009175389</v>
      </c>
      <c r="V383" s="33">
        <v>604.99335511994639</v>
      </c>
      <c r="W383" s="33">
        <v>652.46164851868218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11562.860848389229</v>
      </c>
      <c r="D385" s="117">
        <f t="shared" si="211"/>
        <v>11298.513146650121</v>
      </c>
      <c r="E385" s="117">
        <f t="shared" si="211"/>
        <v>10658.465077098894</v>
      </c>
      <c r="F385" s="117">
        <f t="shared" si="211"/>
        <v>10439.672518308984</v>
      </c>
      <c r="G385" s="117">
        <f t="shared" si="211"/>
        <v>10636.185601191786</v>
      </c>
      <c r="H385" s="117">
        <f t="shared" si="211"/>
        <v>10601.622789855353</v>
      </c>
      <c r="I385" s="117">
        <f t="shared" si="211"/>
        <v>10581.544098355085</v>
      </c>
      <c r="J385" s="117">
        <f t="shared" si="211"/>
        <v>9986.6678948608478</v>
      </c>
      <c r="K385" s="117">
        <f t="shared" si="211"/>
        <v>10142.037021650534</v>
      </c>
      <c r="L385" s="117">
        <f t="shared" si="211"/>
        <v>10969.669230373693</v>
      </c>
      <c r="M385" s="117">
        <f t="shared" si="211"/>
        <v>10140.669140766455</v>
      </c>
      <c r="N385" s="117">
        <f t="shared" si="211"/>
        <v>10343.48251601608</v>
      </c>
      <c r="O385" s="117">
        <f t="shared" si="211"/>
        <v>10005.828941297041</v>
      </c>
      <c r="P385" s="117">
        <f t="shared" si="211"/>
        <v>8990.7453773585694</v>
      </c>
      <c r="Q385" s="117">
        <f t="shared" si="211"/>
        <v>8420.9286966409436</v>
      </c>
      <c r="R385" s="117">
        <f t="shared" ref="R385:V385" si="212">R386+R389+R391+R400</f>
        <v>8987.213515438445</v>
      </c>
      <c r="S385" s="117">
        <f t="shared" si="212"/>
        <v>8649.3831549463721</v>
      </c>
      <c r="T385" s="117">
        <f t="shared" si="212"/>
        <v>8359.3613033677902</v>
      </c>
      <c r="U385" s="117">
        <f t="shared" si="212"/>
        <v>7963.0228007470778</v>
      </c>
      <c r="V385" s="117">
        <f t="shared" si="212"/>
        <v>7213.0309635465264</v>
      </c>
      <c r="W385" s="117">
        <f t="shared" ref="W385" si="213">W386+W389+W391+W400</f>
        <v>6500.7579722697083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9628.6657250923472</v>
      </c>
      <c r="D386" s="122">
        <f t="shared" si="214"/>
        <v>9411.5177039492901</v>
      </c>
      <c r="E386" s="122">
        <f t="shared" si="214"/>
        <v>8907.9582060193989</v>
      </c>
      <c r="F386" s="122">
        <f t="shared" si="214"/>
        <v>8677.855522433274</v>
      </c>
      <c r="G386" s="122">
        <f t="shared" si="214"/>
        <v>8838.2391576170849</v>
      </c>
      <c r="H386" s="122">
        <f t="shared" si="214"/>
        <v>8725.0814421529849</v>
      </c>
      <c r="I386" s="122">
        <f t="shared" si="214"/>
        <v>8994.0056246902532</v>
      </c>
      <c r="J386" s="122">
        <f t="shared" si="214"/>
        <v>8469.0482766728928</v>
      </c>
      <c r="K386" s="122">
        <f t="shared" si="214"/>
        <v>8702.9721161503039</v>
      </c>
      <c r="L386" s="122">
        <f t="shared" si="214"/>
        <v>9399.0199225782599</v>
      </c>
      <c r="M386" s="122">
        <f t="shared" si="214"/>
        <v>8656.0387101123506</v>
      </c>
      <c r="N386" s="122">
        <f t="shared" si="214"/>
        <v>8818.4120661235702</v>
      </c>
      <c r="O386" s="122">
        <f t="shared" si="214"/>
        <v>8516.6684747042218</v>
      </c>
      <c r="P386" s="122">
        <f t="shared" si="214"/>
        <v>7602.8324879057427</v>
      </c>
      <c r="Q386" s="122">
        <f t="shared" si="214"/>
        <v>7039.0682840936797</v>
      </c>
      <c r="R386" s="122">
        <f t="shared" ref="R386:V386" si="215">SUM(R387:R388)</f>
        <v>7439.6636460557238</v>
      </c>
      <c r="S386" s="122">
        <f t="shared" si="215"/>
        <v>7116.159820705403</v>
      </c>
      <c r="T386" s="122">
        <f t="shared" si="215"/>
        <v>6869.0563910549872</v>
      </c>
      <c r="U386" s="122">
        <f t="shared" si="215"/>
        <v>6407.1094369425491</v>
      </c>
      <c r="V386" s="122">
        <f t="shared" si="215"/>
        <v>5736.7904919891043</v>
      </c>
      <c r="W386" s="122">
        <f t="shared" ref="W386" si="216">SUM(W387:W388)</f>
        <v>4945.2880795400715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9584.3439852750853</v>
      </c>
      <c r="D387" s="98">
        <v>9369.1322525348496</v>
      </c>
      <c r="E387" s="98">
        <v>8868.6845234285011</v>
      </c>
      <c r="F387" s="98">
        <v>8640.2061546055484</v>
      </c>
      <c r="G387" s="98">
        <v>8800.7732351525865</v>
      </c>
      <c r="H387" s="98">
        <v>8688.6115584241725</v>
      </c>
      <c r="I387" s="98">
        <v>8957.149320015149</v>
      </c>
      <c r="J387" s="98">
        <v>8434.994887369392</v>
      </c>
      <c r="K387" s="98">
        <v>8668.6783194364161</v>
      </c>
      <c r="L387" s="98">
        <v>9361.9762198117751</v>
      </c>
      <c r="M387" s="98">
        <v>8622.3249029807084</v>
      </c>
      <c r="N387" s="98">
        <v>8784.3498797841839</v>
      </c>
      <c r="O387" s="98">
        <v>8484.0411412643334</v>
      </c>
      <c r="P387" s="98">
        <v>7573.8851475733536</v>
      </c>
      <c r="Q387" s="98">
        <v>7012.4042091887432</v>
      </c>
      <c r="R387" s="98">
        <v>7411.7021436052564</v>
      </c>
      <c r="S387" s="98">
        <v>7089.5515308454687</v>
      </c>
      <c r="T387" s="98">
        <v>6843.4824006751423</v>
      </c>
      <c r="U387" s="98">
        <v>6383.3083023444706</v>
      </c>
      <c r="V387" s="98">
        <v>5715.4791444979674</v>
      </c>
      <c r="W387" s="98">
        <v>4926.9749469534372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44.321739817262191</v>
      </c>
      <c r="D388" s="98">
        <v>42.385451414440354</v>
      </c>
      <c r="E388" s="98">
        <v>39.273682590896961</v>
      </c>
      <c r="F388" s="98">
        <v>37.6493678277265</v>
      </c>
      <c r="G388" s="98">
        <v>37.465922464498554</v>
      </c>
      <c r="H388" s="98">
        <v>36.469883728812107</v>
      </c>
      <c r="I388" s="98">
        <v>36.856304675103694</v>
      </c>
      <c r="J388" s="98">
        <v>34.053389303501234</v>
      </c>
      <c r="K388" s="98">
        <v>34.293796713886991</v>
      </c>
      <c r="L388" s="98">
        <v>37.043702766484756</v>
      </c>
      <c r="M388" s="98">
        <v>33.713807131642163</v>
      </c>
      <c r="N388" s="98">
        <v>34.062186339385406</v>
      </c>
      <c r="O388" s="98">
        <v>32.627333439888339</v>
      </c>
      <c r="P388" s="98">
        <v>28.947340332389089</v>
      </c>
      <c r="Q388" s="98">
        <v>26.664074904936228</v>
      </c>
      <c r="R388" s="98">
        <v>27.961502450467727</v>
      </c>
      <c r="S388" s="98">
        <v>26.608289859934466</v>
      </c>
      <c r="T388" s="98">
        <v>25.573990379844965</v>
      </c>
      <c r="U388" s="98">
        <v>23.801134598078658</v>
      </c>
      <c r="V388" s="98">
        <v>21.311347491137138</v>
      </c>
      <c r="W388" s="98">
        <v>18.313132586634477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0.29607278487757011</v>
      </c>
      <c r="D389" s="122">
        <f t="shared" si="217"/>
        <v>0.50992721569001676</v>
      </c>
      <c r="E389" s="122">
        <f t="shared" si="217"/>
        <v>0.45453063619882533</v>
      </c>
      <c r="F389" s="122">
        <f t="shared" si="217"/>
        <v>0.91210419960495703</v>
      </c>
      <c r="G389" s="122">
        <f t="shared" si="217"/>
        <v>1.4264473543478926</v>
      </c>
      <c r="H389" s="122">
        <f t="shared" si="217"/>
        <v>0.85761717099379708</v>
      </c>
      <c r="I389" s="122">
        <f t="shared" si="217"/>
        <v>1.979923405110348</v>
      </c>
      <c r="J389" s="122">
        <f t="shared" si="217"/>
        <v>1.3437010569498171</v>
      </c>
      <c r="K389" s="122">
        <f t="shared" si="217"/>
        <v>1.5245786306866711</v>
      </c>
      <c r="L389" s="122">
        <f t="shared" si="217"/>
        <v>3.0190296838170156</v>
      </c>
      <c r="M389" s="122">
        <f t="shared" si="217"/>
        <v>0.61091291425534344</v>
      </c>
      <c r="N389" s="122">
        <f t="shared" si="217"/>
        <v>2.0349761007388762</v>
      </c>
      <c r="O389" s="122">
        <f t="shared" si="217"/>
        <v>3.0423876490117596</v>
      </c>
      <c r="P389" s="122">
        <f t="shared" si="217"/>
        <v>4.379103724225426</v>
      </c>
      <c r="Q389" s="122">
        <f t="shared" si="217"/>
        <v>2.3441490350290697</v>
      </c>
      <c r="R389" s="122">
        <f t="shared" si="217"/>
        <v>2.4235437179325303</v>
      </c>
      <c r="S389" s="122">
        <f t="shared" si="217"/>
        <v>2.3401837841211068</v>
      </c>
      <c r="T389" s="122">
        <f t="shared" si="217"/>
        <v>3.3821304830685368</v>
      </c>
      <c r="U389" s="122">
        <f t="shared" si="217"/>
        <v>2.1725942167347259</v>
      </c>
      <c r="V389" s="122">
        <f t="shared" si="217"/>
        <v>3.992512432392358</v>
      </c>
      <c r="W389" s="122">
        <f t="shared" si="217"/>
        <v>4.3818241884248694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0.29607278487757011</v>
      </c>
      <c r="D390" s="98">
        <f>RES_hhdet_in_tesh!D129</f>
        <v>0.50992721569001676</v>
      </c>
      <c r="E390" s="98">
        <f>RES_hhdet_in_tesh!E129</f>
        <v>0.45453063619882533</v>
      </c>
      <c r="F390" s="98">
        <f>RES_hhdet_in_tesh!F129</f>
        <v>0.91210419960495703</v>
      </c>
      <c r="G390" s="98">
        <f>RES_hhdet_in_tesh!G129</f>
        <v>1.4264473543478926</v>
      </c>
      <c r="H390" s="98">
        <f>RES_hhdet_in_tesh!H129</f>
        <v>0.85761717099379708</v>
      </c>
      <c r="I390" s="98">
        <f>RES_hhdet_in_tesh!I129</f>
        <v>1.979923405110348</v>
      </c>
      <c r="J390" s="98">
        <f>RES_hhdet_in_tesh!J129</f>
        <v>1.3437010569498171</v>
      </c>
      <c r="K390" s="98">
        <f>RES_hhdet_in_tesh!K129</f>
        <v>1.5245786306866711</v>
      </c>
      <c r="L390" s="98">
        <f>RES_hhdet_in_tesh!L129</f>
        <v>3.0190296838170156</v>
      </c>
      <c r="M390" s="98">
        <f>RES_hhdet_in_tesh!M129</f>
        <v>0.61091291425534344</v>
      </c>
      <c r="N390" s="98">
        <f>RES_hhdet_in_tesh!N129</f>
        <v>2.0349761007388762</v>
      </c>
      <c r="O390" s="98">
        <f>RES_hhdet_in_tesh!O129</f>
        <v>3.0423876490117596</v>
      </c>
      <c r="P390" s="98">
        <f>RES_hhdet_in_tesh!P129</f>
        <v>4.379103724225426</v>
      </c>
      <c r="Q390" s="98">
        <f>RES_hhdet_in_tesh!Q129</f>
        <v>2.3441490350290697</v>
      </c>
      <c r="R390" s="98">
        <f>RES_hhdet_in_tesh!R129</f>
        <v>2.4235437179325303</v>
      </c>
      <c r="S390" s="98">
        <f>RES_hhdet_in_tesh!S129</f>
        <v>2.3401837841211068</v>
      </c>
      <c r="T390" s="98">
        <f>RES_hhdet_in_tesh!T129</f>
        <v>3.3821304830685368</v>
      </c>
      <c r="U390" s="98">
        <f>RES_hhdet_in_tesh!U129</f>
        <v>2.1725942167347259</v>
      </c>
      <c r="V390" s="98">
        <f>RES_hhdet_in_tesh!V129</f>
        <v>3.992512432392358</v>
      </c>
      <c r="W390" s="98">
        <f>RES_hhdet_in_tesh!W129</f>
        <v>4.3818241884248694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1157.8141813189288</v>
      </c>
      <c r="D391" s="122">
        <v>1189.2751301580192</v>
      </c>
      <c r="E391" s="122">
        <v>1092.5094471083344</v>
      </c>
      <c r="F391" s="122">
        <v>1102.5871399492521</v>
      </c>
      <c r="G391" s="122">
        <v>1189.6203122455324</v>
      </c>
      <c r="H391" s="122">
        <v>1231.7146229331997</v>
      </c>
      <c r="I391" s="122">
        <v>1033.6388152242771</v>
      </c>
      <c r="J391" s="122">
        <v>978.9073662339257</v>
      </c>
      <c r="K391" s="122">
        <v>946.84631360858327</v>
      </c>
      <c r="L391" s="122">
        <v>1024.2144166300452</v>
      </c>
      <c r="M391" s="122">
        <v>971.98117568302962</v>
      </c>
      <c r="N391" s="122">
        <v>1009.8899588143003</v>
      </c>
      <c r="O391" s="122">
        <v>998.02745111605236</v>
      </c>
      <c r="P391" s="122">
        <v>913.61736092749868</v>
      </c>
      <c r="Q391" s="122">
        <v>888.58811297631848</v>
      </c>
      <c r="R391" s="122">
        <v>979.67661891793273</v>
      </c>
      <c r="S391" s="122">
        <v>979.1677975556654</v>
      </c>
      <c r="T391" s="122">
        <v>964.55084447838385</v>
      </c>
      <c r="U391" s="122">
        <v>991.59222266110146</v>
      </c>
      <c r="V391" s="122">
        <v>952.90584625056965</v>
      </c>
      <c r="W391" s="122">
        <v>984.54527443569793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1157.3044799125544</v>
      </c>
      <c r="D392" s="98">
        <v>1189.5457047415237</v>
      </c>
      <c r="E392" s="98">
        <v>1091.6630300111233</v>
      </c>
      <c r="F392" s="98">
        <v>1102.1540765844431</v>
      </c>
      <c r="G392" s="98">
        <v>1189.6203122455324</v>
      </c>
      <c r="H392" s="98">
        <v>1234.7685801255975</v>
      </c>
      <c r="I392" s="98">
        <v>1031.457773468152</v>
      </c>
      <c r="J392" s="98">
        <v>975.84307317886294</v>
      </c>
      <c r="K392" s="98">
        <v>943.17978404431904</v>
      </c>
      <c r="L392" s="98">
        <v>1022.9523088306572</v>
      </c>
      <c r="M392" s="98">
        <v>972.06569233873654</v>
      </c>
      <c r="N392" s="98">
        <v>1009.9818771345464</v>
      </c>
      <c r="O392" s="98">
        <v>998.52053902733655</v>
      </c>
      <c r="P392" s="98">
        <v>915.26937572909355</v>
      </c>
      <c r="Q392" s="98">
        <v>887.6989386404166</v>
      </c>
      <c r="R392" s="98">
        <v>979.36250830200424</v>
      </c>
      <c r="S392" s="98">
        <v>978.97559891603248</v>
      </c>
      <c r="T392" s="98">
        <v>966.58600350278846</v>
      </c>
      <c r="U392" s="98">
        <v>991.59222266110146</v>
      </c>
      <c r="V392" s="98">
        <v>952.90584625056965</v>
      </c>
      <c r="W392" s="98">
        <v>982.11385269123969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1165.5439084040863</v>
      </c>
      <c r="D396" s="101">
        <v>1142.8765997273981</v>
      </c>
      <c r="E396" s="101">
        <v>1125.8403829319907</v>
      </c>
      <c r="F396" s="101">
        <v>1109.5885630947776</v>
      </c>
      <c r="G396" s="101">
        <v>0</v>
      </c>
      <c r="H396" s="101">
        <v>1106.1595869314524</v>
      </c>
      <c r="I396" s="101">
        <v>1064.3317012278121</v>
      </c>
      <c r="J396" s="101">
        <v>1036.1162334414091</v>
      </c>
      <c r="K396" s="101">
        <v>989.45930351598804</v>
      </c>
      <c r="L396" s="101">
        <v>1045.2280722412022</v>
      </c>
      <c r="M396" s="101">
        <v>962.07128244073726</v>
      </c>
      <c r="N396" s="101">
        <v>998.68067814013909</v>
      </c>
      <c r="O396" s="101">
        <v>967.56101007902384</v>
      </c>
      <c r="P396" s="101">
        <v>896.59688842878177</v>
      </c>
      <c r="Q396" s="101">
        <v>902.08163803538901</v>
      </c>
      <c r="R396" s="101">
        <v>986.17562294623281</v>
      </c>
      <c r="S396" s="101">
        <v>985.00364715906721</v>
      </c>
      <c r="T396" s="101">
        <v>940.40659656217167</v>
      </c>
      <c r="U396" s="101">
        <v>0</v>
      </c>
      <c r="V396" s="101">
        <v>0</v>
      </c>
      <c r="W396" s="101">
        <v>1019.1113820714661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776.08486919307757</v>
      </c>
      <c r="D400" s="122">
        <v>697.21038532712157</v>
      </c>
      <c r="E400" s="122">
        <v>657.54289333496081</v>
      </c>
      <c r="F400" s="122">
        <v>658.31775172685445</v>
      </c>
      <c r="G400" s="122">
        <v>606.89968397482153</v>
      </c>
      <c r="H400" s="122">
        <v>643.96910759817536</v>
      </c>
      <c r="I400" s="122">
        <v>551.91973503544671</v>
      </c>
      <c r="J400" s="122">
        <v>537.36855089707853</v>
      </c>
      <c r="K400" s="122">
        <v>490.69401326096153</v>
      </c>
      <c r="L400" s="122">
        <v>543.41586148156921</v>
      </c>
      <c r="M400" s="122">
        <v>512.0383420568196</v>
      </c>
      <c r="N400" s="122">
        <v>513.14551497747232</v>
      </c>
      <c r="O400" s="122">
        <v>488.09062782775459</v>
      </c>
      <c r="P400" s="122">
        <v>469.91642480110215</v>
      </c>
      <c r="Q400" s="122">
        <v>490.92815053591636</v>
      </c>
      <c r="R400" s="122">
        <v>565.44970674685646</v>
      </c>
      <c r="S400" s="122">
        <v>551.71535290118277</v>
      </c>
      <c r="T400" s="122">
        <v>522.37193735135133</v>
      </c>
      <c r="U400" s="122">
        <v>562.14854692669223</v>
      </c>
      <c r="V400" s="122">
        <v>519.34211287445976</v>
      </c>
      <c r="W400" s="122">
        <v>566.54279410551442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921.56686616385218</v>
      </c>
      <c r="D401" s="98">
        <v>0</v>
      </c>
      <c r="E401" s="98">
        <v>676.58548605685326</v>
      </c>
      <c r="F401" s="98">
        <v>722.62591170159749</v>
      </c>
      <c r="G401" s="98">
        <v>587.07915465992426</v>
      </c>
      <c r="H401" s="98">
        <v>630.16183549236086</v>
      </c>
      <c r="I401" s="98">
        <v>423.75673018900341</v>
      </c>
      <c r="J401" s="98">
        <v>561.9392597024779</v>
      </c>
      <c r="K401" s="98">
        <v>489.02631952677024</v>
      </c>
      <c r="L401" s="98">
        <v>581.37464581139864</v>
      </c>
      <c r="M401" s="98">
        <v>568.88770697632606</v>
      </c>
      <c r="N401" s="98">
        <v>448.79346199116549</v>
      </c>
      <c r="O401" s="98">
        <v>422.92891896321635</v>
      </c>
      <c r="P401" s="98">
        <v>472.64096313773206</v>
      </c>
      <c r="Q401" s="98">
        <v>493.0133338620052</v>
      </c>
      <c r="R401" s="98">
        <v>618.71236191290927</v>
      </c>
      <c r="S401" s="98">
        <v>615.43757707939903</v>
      </c>
      <c r="T401" s="98">
        <v>536.40467035771064</v>
      </c>
      <c r="U401" s="98">
        <v>640.97050972369038</v>
      </c>
      <c r="V401" s="98">
        <v>481.2370714372833</v>
      </c>
      <c r="W401" s="98">
        <v>513.97740858418058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766.5429017323263</v>
      </c>
      <c r="D402" s="33">
        <v>697.21038532712157</v>
      </c>
      <c r="E402" s="33">
        <v>655.35912038874369</v>
      </c>
      <c r="F402" s="33">
        <v>651.39328387895171</v>
      </c>
      <c r="G402" s="33">
        <v>609.13273618097469</v>
      </c>
      <c r="H402" s="33">
        <v>645.45097205815011</v>
      </c>
      <c r="I402" s="33">
        <v>567.44998517280817</v>
      </c>
      <c r="J402" s="33">
        <v>532.95648615173855</v>
      </c>
      <c r="K402" s="33">
        <v>491.02620164850083</v>
      </c>
      <c r="L402" s="33">
        <v>536.36958465226326</v>
      </c>
      <c r="M402" s="33">
        <v>504.08875455836454</v>
      </c>
      <c r="N402" s="33">
        <v>518.8965004643328</v>
      </c>
      <c r="O402" s="33">
        <v>500.59837718266323</v>
      </c>
      <c r="P402" s="33">
        <v>468.598099799507</v>
      </c>
      <c r="Q402" s="33">
        <v>489.90608440283603</v>
      </c>
      <c r="R402" s="33">
        <v>546.80193174124429</v>
      </c>
      <c r="S402" s="33">
        <v>541.23567904046695</v>
      </c>
      <c r="T402" s="33">
        <v>520.23480073716769</v>
      </c>
      <c r="U402" s="33">
        <v>557.18772409331484</v>
      </c>
      <c r="V402" s="33">
        <v>519.55806372324685</v>
      </c>
      <c r="W402" s="33">
        <v>566.76717434251236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22.498659604617107</v>
      </c>
      <c r="D404" s="117">
        <f t="shared" si="218"/>
        <v>0</v>
      </c>
      <c r="E404" s="117">
        <f t="shared" si="218"/>
        <v>27.516403397962772</v>
      </c>
      <c r="F404" s="117">
        <f t="shared" si="218"/>
        <v>27.722967139149524</v>
      </c>
      <c r="G404" s="117">
        <f t="shared" si="218"/>
        <v>23.422183989632238</v>
      </c>
      <c r="H404" s="117">
        <f t="shared" si="218"/>
        <v>24.026496626485578</v>
      </c>
      <c r="I404" s="117">
        <f t="shared" si="218"/>
        <v>17.988083775996309</v>
      </c>
      <c r="J404" s="117">
        <f t="shared" si="218"/>
        <v>33.546755011476129</v>
      </c>
      <c r="K404" s="117">
        <f t="shared" si="218"/>
        <v>31.807596219078992</v>
      </c>
      <c r="L404" s="117">
        <f t="shared" si="218"/>
        <v>35.592660750529213</v>
      </c>
      <c r="M404" s="117">
        <f t="shared" si="218"/>
        <v>27.269671537977995</v>
      </c>
      <c r="N404" s="117">
        <f t="shared" si="218"/>
        <v>14.385623832139684</v>
      </c>
      <c r="O404" s="117">
        <f t="shared" si="218"/>
        <v>26.611724880033385</v>
      </c>
      <c r="P404" s="117">
        <f t="shared" si="218"/>
        <v>60.220108639791469</v>
      </c>
      <c r="Q404" s="117">
        <f t="shared" si="218"/>
        <v>63.363373406503761</v>
      </c>
      <c r="R404" s="117">
        <f t="shared" ref="R404:V404" si="219">R405+R408+R410+R419</f>
        <v>62.391607773137082</v>
      </c>
      <c r="S404" s="117">
        <f t="shared" si="219"/>
        <v>33.53883271231858</v>
      </c>
      <c r="T404" s="117">
        <f t="shared" si="219"/>
        <v>27.111239508158327</v>
      </c>
      <c r="U404" s="117">
        <f t="shared" si="219"/>
        <v>14.380209032463704</v>
      </c>
      <c r="V404" s="117">
        <f t="shared" si="219"/>
        <v>1.0188531174474682</v>
      </c>
      <c r="W404" s="117">
        <f t="shared" ref="W404" si="220">W405+W408+W410+W419</f>
        <v>0.81436809061003934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22.498659604617107</v>
      </c>
      <c r="D419" s="122">
        <v>0</v>
      </c>
      <c r="E419" s="122">
        <v>27.516403397962772</v>
      </c>
      <c r="F419" s="122">
        <v>27.722967139149524</v>
      </c>
      <c r="G419" s="122">
        <v>23.422183989632238</v>
      </c>
      <c r="H419" s="122">
        <v>24.026496626485578</v>
      </c>
      <c r="I419" s="122">
        <v>17.988083775996309</v>
      </c>
      <c r="J419" s="122">
        <v>33.546755011476129</v>
      </c>
      <c r="K419" s="122">
        <v>31.807596219078992</v>
      </c>
      <c r="L419" s="122">
        <v>35.592660750529213</v>
      </c>
      <c r="M419" s="122">
        <v>27.269671537977995</v>
      </c>
      <c r="N419" s="122">
        <v>14.385623832139684</v>
      </c>
      <c r="O419" s="122">
        <v>26.611724880033385</v>
      </c>
      <c r="P419" s="122">
        <v>60.220108639791469</v>
      </c>
      <c r="Q419" s="122">
        <v>63.363373406503761</v>
      </c>
      <c r="R419" s="122">
        <v>62.391607773137082</v>
      </c>
      <c r="S419" s="122">
        <v>33.53883271231858</v>
      </c>
      <c r="T419" s="122">
        <v>27.111239508158327</v>
      </c>
      <c r="U419" s="122">
        <v>14.380209032463704</v>
      </c>
      <c r="V419" s="122">
        <v>1.0188531174474682</v>
      </c>
      <c r="W419" s="122">
        <v>0.81436809061003934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365.52539302293656</v>
      </c>
      <c r="D420" s="98">
        <v>0</v>
      </c>
      <c r="E420" s="98">
        <v>267.46060821392024</v>
      </c>
      <c r="F420" s="98">
        <v>285.18867351814896</v>
      </c>
      <c r="G420" s="98">
        <v>231.31704784737269</v>
      </c>
      <c r="H420" s="98">
        <v>247.89337894376496</v>
      </c>
      <c r="I420" s="98">
        <v>166.43429988780744</v>
      </c>
      <c r="J420" s="98">
        <v>220.36802721144738</v>
      </c>
      <c r="K420" s="98">
        <v>191.49207317258532</v>
      </c>
      <c r="L420" s="98">
        <v>227.33280464254889</v>
      </c>
      <c r="M420" s="98">
        <v>222.28148929567865</v>
      </c>
      <c r="N420" s="98">
        <v>175.35706589228732</v>
      </c>
      <c r="O420" s="98">
        <v>165.25101319735018</v>
      </c>
      <c r="P420" s="98">
        <v>184.67499982869384</v>
      </c>
      <c r="Q420" s="98">
        <v>192.63509608238837</v>
      </c>
      <c r="R420" s="98">
        <v>240.59746284571582</v>
      </c>
      <c r="S420" s="98">
        <v>237.47352048742761</v>
      </c>
      <c r="T420" s="98">
        <v>205.12736770722967</v>
      </c>
      <c r="U420" s="98">
        <v>242.86575254827588</v>
      </c>
      <c r="V420" s="98">
        <v>180.79791153180909</v>
      </c>
      <c r="W420" s="98">
        <v>191.59575424083116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244.88935793034227</v>
      </c>
      <c r="D423" s="118">
        <f t="shared" si="225"/>
        <v>237.28887245952913</v>
      </c>
      <c r="E423" s="118">
        <f t="shared" si="225"/>
        <v>223.19541809202565</v>
      </c>
      <c r="F423" s="118">
        <f t="shared" si="225"/>
        <v>217.58975232368311</v>
      </c>
      <c r="G423" s="118">
        <f t="shared" si="225"/>
        <v>219.93638237634002</v>
      </c>
      <c r="H423" s="118">
        <f t="shared" si="225"/>
        <v>217.90674573639231</v>
      </c>
      <c r="I423" s="118">
        <f t="shared" si="225"/>
        <v>216.30640237535462</v>
      </c>
      <c r="J423" s="118">
        <f t="shared" si="225"/>
        <v>202.94087596142347</v>
      </c>
      <c r="K423" s="118">
        <f t="shared" si="225"/>
        <v>204.16550102699105</v>
      </c>
      <c r="L423" s="118">
        <f t="shared" si="225"/>
        <v>218.02829688472093</v>
      </c>
      <c r="M423" s="118">
        <f t="shared" si="225"/>
        <v>198.02674388533799</v>
      </c>
      <c r="N423" s="118">
        <f t="shared" si="225"/>
        <v>198.16618772908038</v>
      </c>
      <c r="O423" s="118">
        <f t="shared" si="225"/>
        <v>188.51362513328723</v>
      </c>
      <c r="P423" s="118">
        <f t="shared" si="225"/>
        <v>167.27704431766452</v>
      </c>
      <c r="Q423" s="118">
        <f t="shared" si="225"/>
        <v>154.15485473069927</v>
      </c>
      <c r="R423" s="118">
        <f t="shared" ref="R423:V423" si="226">R424+R427+R429+R438</f>
        <v>161.94833578241867</v>
      </c>
      <c r="S423" s="118">
        <f t="shared" si="226"/>
        <v>153.37313119114987</v>
      </c>
      <c r="T423" s="118">
        <f t="shared" si="226"/>
        <v>146.04564812529028</v>
      </c>
      <c r="U423" s="118">
        <f t="shared" si="226"/>
        <v>136.86198606480278</v>
      </c>
      <c r="V423" s="118">
        <f t="shared" si="226"/>
        <v>122.46770356814989</v>
      </c>
      <c r="W423" s="118">
        <f t="shared" ref="W423" si="227">W424+W427+W429+W438</f>
        <v>108.70837615801643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203.92349491554793</v>
      </c>
      <c r="D424" s="123">
        <f t="shared" si="228"/>
        <v>198.26525545481172</v>
      </c>
      <c r="E424" s="123">
        <f t="shared" si="228"/>
        <v>186.5768864886889</v>
      </c>
      <c r="F424" s="123">
        <f t="shared" si="228"/>
        <v>180.71212943877771</v>
      </c>
      <c r="G424" s="123">
        <f t="shared" si="228"/>
        <v>183.01000316095195</v>
      </c>
      <c r="H424" s="123">
        <f t="shared" si="228"/>
        <v>179.41888045369402</v>
      </c>
      <c r="I424" s="123">
        <f t="shared" si="228"/>
        <v>183.7060809865813</v>
      </c>
      <c r="J424" s="123">
        <f t="shared" si="228"/>
        <v>171.73963855317103</v>
      </c>
      <c r="K424" s="123">
        <f t="shared" si="228"/>
        <v>174.71895541926628</v>
      </c>
      <c r="L424" s="123">
        <f t="shared" si="228"/>
        <v>186.35924058577118</v>
      </c>
      <c r="M424" s="123">
        <f t="shared" si="228"/>
        <v>168.82830334392582</v>
      </c>
      <c r="N424" s="123">
        <f t="shared" si="228"/>
        <v>168.89115023701436</v>
      </c>
      <c r="O424" s="123">
        <f t="shared" si="228"/>
        <v>160.14265696500598</v>
      </c>
      <c r="P424" s="123">
        <f t="shared" si="228"/>
        <v>140.32053931161681</v>
      </c>
      <c r="Q424" s="123">
        <f t="shared" si="228"/>
        <v>127.64689062181822</v>
      </c>
      <c r="R424" s="123">
        <f t="shared" ref="R424:V424" si="229">SUM(R425:R426)</f>
        <v>132.87404091640903</v>
      </c>
      <c r="S424" s="123">
        <f t="shared" si="229"/>
        <v>125.54212034207031</v>
      </c>
      <c r="T424" s="123">
        <f t="shared" si="229"/>
        <v>119.44568069505766</v>
      </c>
      <c r="U424" s="123">
        <f t="shared" si="229"/>
        <v>109.98071788440225</v>
      </c>
      <c r="V424" s="123">
        <f t="shared" si="229"/>
        <v>97.54033752666254</v>
      </c>
      <c r="W424" s="123">
        <f t="shared" ref="W424" si="230">SUM(W425:W426)</f>
        <v>82.68090747453796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203.20873251178071</v>
      </c>
      <c r="D425" s="99">
        <v>197.58199489046677</v>
      </c>
      <c r="E425" s="99">
        <v>185.94425546836274</v>
      </c>
      <c r="F425" s="99">
        <v>180.10610827716286</v>
      </c>
      <c r="G425" s="99">
        <v>182.4072693478044</v>
      </c>
      <c r="H425" s="99">
        <v>178.8331775470397</v>
      </c>
      <c r="I425" s="99">
        <v>183.11501706732426</v>
      </c>
      <c r="J425" s="99">
        <v>171.19445032962233</v>
      </c>
      <c r="K425" s="99">
        <v>174.17224004011771</v>
      </c>
      <c r="L425" s="99">
        <v>185.7724008232108</v>
      </c>
      <c r="M425" s="99">
        <v>168.29848422371288</v>
      </c>
      <c r="N425" s="99">
        <v>168.35955100198314</v>
      </c>
      <c r="O425" s="99">
        <v>159.63537316620528</v>
      </c>
      <c r="P425" s="99">
        <v>139.8713196537926</v>
      </c>
      <c r="Q425" s="99">
        <v>127.23396031205846</v>
      </c>
      <c r="R425" s="99">
        <v>132.44251763088522</v>
      </c>
      <c r="S425" s="99">
        <v>125.1318933441689</v>
      </c>
      <c r="T425" s="99">
        <v>119.05283671854487</v>
      </c>
      <c r="U425" s="99">
        <v>109.61610001466441</v>
      </c>
      <c r="V425" s="99">
        <v>97.213841426524397</v>
      </c>
      <c r="W425" s="99">
        <v>82.402596716513273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0.71476240376721389</v>
      </c>
      <c r="D426" s="99">
        <v>0.68326056434496063</v>
      </c>
      <c r="E426" s="99">
        <v>0.6326310203261637</v>
      </c>
      <c r="F426" s="99">
        <v>0.60602116161484521</v>
      </c>
      <c r="G426" s="99">
        <v>0.60273381314756547</v>
      </c>
      <c r="H426" s="99">
        <v>0.58570290665430969</v>
      </c>
      <c r="I426" s="99">
        <v>0.59106391925704482</v>
      </c>
      <c r="J426" s="99">
        <v>0.54518822354871888</v>
      </c>
      <c r="K426" s="99">
        <v>0.54671537914855484</v>
      </c>
      <c r="L426" s="99">
        <v>0.58683976256036641</v>
      </c>
      <c r="M426" s="99">
        <v>0.52981912021295807</v>
      </c>
      <c r="N426" s="99">
        <v>0.53159923503123097</v>
      </c>
      <c r="O426" s="99">
        <v>0.50728379880070851</v>
      </c>
      <c r="P426" s="99">
        <v>0.44921965782421241</v>
      </c>
      <c r="Q426" s="99">
        <v>0.41293030975975242</v>
      </c>
      <c r="R426" s="99">
        <v>0.43152328552381969</v>
      </c>
      <c r="S426" s="99">
        <v>0.41022699790140571</v>
      </c>
      <c r="T426" s="99">
        <v>0.39284397651279357</v>
      </c>
      <c r="U426" s="99">
        <v>0.36461786973783722</v>
      </c>
      <c r="V426" s="99">
        <v>0.32649610013814845</v>
      </c>
      <c r="W426" s="99">
        <v>0.27831075802469457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1.7453277561370038E-3</v>
      </c>
      <c r="D427" s="123">
        <f t="shared" si="231"/>
        <v>2.897004118915665E-3</v>
      </c>
      <c r="E427" s="123">
        <f t="shared" si="231"/>
        <v>2.4901266034369493E-3</v>
      </c>
      <c r="F427" s="123">
        <f t="shared" si="231"/>
        <v>4.8243393398939103E-3</v>
      </c>
      <c r="G427" s="123">
        <f t="shared" si="231"/>
        <v>7.2916250213662416E-3</v>
      </c>
      <c r="H427" s="123">
        <f t="shared" si="231"/>
        <v>4.2353589186159219E-3</v>
      </c>
      <c r="I427" s="123">
        <f t="shared" si="231"/>
        <v>9.456084622459112E-3</v>
      </c>
      <c r="J427" s="123">
        <f t="shared" si="231"/>
        <v>6.2073246574400279E-3</v>
      </c>
      <c r="K427" s="123">
        <f t="shared" si="231"/>
        <v>6.7964650643749149E-3</v>
      </c>
      <c r="L427" s="123">
        <f t="shared" si="231"/>
        <v>1.2963174694940072E-2</v>
      </c>
      <c r="M427" s="123">
        <f t="shared" si="231"/>
        <v>2.5100968233254454E-3</v>
      </c>
      <c r="N427" s="123">
        <f t="shared" si="231"/>
        <v>7.9627985327347713E-3</v>
      </c>
      <c r="O427" s="123">
        <f t="shared" si="231"/>
        <v>1.1305826499160952E-2</v>
      </c>
      <c r="P427" s="123">
        <f t="shared" si="231"/>
        <v>1.5459373304536032E-2</v>
      </c>
      <c r="Q427" s="123">
        <f t="shared" si="231"/>
        <v>7.9297460035812842E-3</v>
      </c>
      <c r="R427" s="123">
        <f t="shared" si="231"/>
        <v>7.9709667380458843E-3</v>
      </c>
      <c r="S427" s="123">
        <f t="shared" si="231"/>
        <v>7.5428562311488263E-3</v>
      </c>
      <c r="T427" s="123">
        <f t="shared" si="231"/>
        <v>1.0691648517060028E-2</v>
      </c>
      <c r="U427" s="123">
        <f t="shared" si="231"/>
        <v>6.7532340244269313E-3</v>
      </c>
      <c r="V427" s="123">
        <f t="shared" si="231"/>
        <v>1.223585009255604E-2</v>
      </c>
      <c r="W427" s="123">
        <f t="shared" si="231"/>
        <v>1.3139665418040933E-2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1.7453277561370038E-3</v>
      </c>
      <c r="D428" s="99">
        <f>RES_hhdet_in_fecs!D129</f>
        <v>2.897004118915665E-3</v>
      </c>
      <c r="E428" s="99">
        <f>RES_hhdet_in_fecs!E129</f>
        <v>2.4901266034369493E-3</v>
      </c>
      <c r="F428" s="99">
        <f>RES_hhdet_in_fecs!F129</f>
        <v>4.8243393398939103E-3</v>
      </c>
      <c r="G428" s="99">
        <f>RES_hhdet_in_fecs!G129</f>
        <v>7.2916250213662416E-3</v>
      </c>
      <c r="H428" s="99">
        <f>RES_hhdet_in_fecs!H129</f>
        <v>4.2353589186159219E-3</v>
      </c>
      <c r="I428" s="99">
        <f>RES_hhdet_in_fecs!I129</f>
        <v>9.456084622459112E-3</v>
      </c>
      <c r="J428" s="99">
        <f>RES_hhdet_in_fecs!J129</f>
        <v>6.2073246574400279E-3</v>
      </c>
      <c r="K428" s="99">
        <f>RES_hhdet_in_fecs!K129</f>
        <v>6.7964650643749149E-3</v>
      </c>
      <c r="L428" s="99">
        <f>RES_hhdet_in_fecs!L129</f>
        <v>1.2963174694940072E-2</v>
      </c>
      <c r="M428" s="99">
        <f>RES_hhdet_in_fecs!M129</f>
        <v>2.5100968233254454E-3</v>
      </c>
      <c r="N428" s="99">
        <f>RES_hhdet_in_fecs!N129</f>
        <v>7.9627985327347713E-3</v>
      </c>
      <c r="O428" s="99">
        <f>RES_hhdet_in_fecs!O129</f>
        <v>1.1305826499160952E-2</v>
      </c>
      <c r="P428" s="99">
        <f>RES_hhdet_in_fecs!P129</f>
        <v>1.5459373304536032E-2</v>
      </c>
      <c r="Q428" s="99">
        <f>RES_hhdet_in_fecs!Q129</f>
        <v>7.9297460035812842E-3</v>
      </c>
      <c r="R428" s="99">
        <f>RES_hhdet_in_fecs!R129</f>
        <v>7.9709667380458843E-3</v>
      </c>
      <c r="S428" s="99">
        <f>RES_hhdet_in_fecs!S129</f>
        <v>7.5428562311488263E-3</v>
      </c>
      <c r="T428" s="99">
        <f>RES_hhdet_in_fecs!T129</f>
        <v>1.0691648517060028E-2</v>
      </c>
      <c r="U428" s="99">
        <f>RES_hhdet_in_fecs!U129</f>
        <v>6.7532340244269313E-3</v>
      </c>
      <c r="V428" s="99">
        <f>RES_hhdet_in_fecs!V129</f>
        <v>1.223585009255604E-2</v>
      </c>
      <c r="W428" s="99">
        <f>RES_hhdet_in_fecs!W129</f>
        <v>1.3139665418040933E-2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23.698803212987059</v>
      </c>
      <c r="D429" s="123">
        <v>23.873495147503462</v>
      </c>
      <c r="E429" s="123">
        <v>21.929134358464033</v>
      </c>
      <c r="F429" s="123">
        <v>22.207154692278372</v>
      </c>
      <c r="G429" s="123">
        <v>23.469782343639668</v>
      </c>
      <c r="H429" s="123">
        <v>24.281992820380911</v>
      </c>
      <c r="I429" s="123">
        <v>20.506263643183576</v>
      </c>
      <c r="J429" s="123">
        <v>19.217056985528437</v>
      </c>
      <c r="K429" s="123">
        <v>18.555602978571553</v>
      </c>
      <c r="L429" s="123">
        <v>19.702860553275528</v>
      </c>
      <c r="M429" s="123">
        <v>18.161099278832314</v>
      </c>
      <c r="N429" s="123">
        <v>18.544530421297104</v>
      </c>
      <c r="O429" s="123">
        <v>18.048027345311443</v>
      </c>
      <c r="P429" s="123">
        <v>16.513116387445489</v>
      </c>
      <c r="Q429" s="123">
        <v>15.696701660810593</v>
      </c>
      <c r="R429" s="123">
        <v>16.991547091562673</v>
      </c>
      <c r="S429" s="123">
        <v>16.734124526575336</v>
      </c>
      <c r="T429" s="123">
        <v>16.397421096405139</v>
      </c>
      <c r="U429" s="123">
        <v>16.407844396581854</v>
      </c>
      <c r="V429" s="123">
        <v>15.629972032515463</v>
      </c>
      <c r="W429" s="123">
        <v>16.086316332565584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23.311807639213171</v>
      </c>
      <c r="D430" s="99">
        <v>23.844184871202248</v>
      </c>
      <c r="E430" s="99">
        <v>21.765770838674595</v>
      </c>
      <c r="F430" s="99">
        <v>21.858271363924704</v>
      </c>
      <c r="G430" s="99">
        <v>23.469782343639668</v>
      </c>
      <c r="H430" s="99">
        <v>24.203333960717604</v>
      </c>
      <c r="I430" s="99">
        <v>20.091542240617486</v>
      </c>
      <c r="J430" s="99">
        <v>18.880586759131162</v>
      </c>
      <c r="K430" s="99">
        <v>18.075259920286211</v>
      </c>
      <c r="L430" s="99">
        <v>19.372129645255942</v>
      </c>
      <c r="M430" s="99">
        <v>18.12146646572873</v>
      </c>
      <c r="N430" s="99">
        <v>18.506593315067626</v>
      </c>
      <c r="O430" s="99">
        <v>17.985970170629724</v>
      </c>
      <c r="P430" s="99">
        <v>16.205010127083476</v>
      </c>
      <c r="Q430" s="99">
        <v>15.462422901832772</v>
      </c>
      <c r="R430" s="99">
        <v>16.817661204287578</v>
      </c>
      <c r="S430" s="99">
        <v>16.620707528494858</v>
      </c>
      <c r="T430" s="99">
        <v>16.189163079903111</v>
      </c>
      <c r="U430" s="99">
        <v>16.407844396581854</v>
      </c>
      <c r="V430" s="99">
        <v>15.629972032515463</v>
      </c>
      <c r="W430" s="99">
        <v>15.851320243049189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29.567671007002236</v>
      </c>
      <c r="D434" s="102">
        <v>28.899664750267039</v>
      </c>
      <c r="E434" s="102">
        <v>28.362202655370655</v>
      </c>
      <c r="F434" s="102">
        <v>27.847622135886922</v>
      </c>
      <c r="G434" s="102">
        <v>0</v>
      </c>
      <c r="H434" s="102">
        <v>27.51583512225297</v>
      </c>
      <c r="I434" s="102">
        <v>26.342464026069337</v>
      </c>
      <c r="J434" s="102">
        <v>25.498793149577832</v>
      </c>
      <c r="K434" s="102">
        <v>24.138226420177595</v>
      </c>
      <c r="L434" s="102">
        <v>25.209415068237231</v>
      </c>
      <c r="M434" s="102">
        <v>22.808194498859148</v>
      </c>
      <c r="N434" s="102">
        <v>23.170895117178173</v>
      </c>
      <c r="O434" s="102">
        <v>21.882356295784934</v>
      </c>
      <c r="P434" s="102">
        <v>19.687491172775296</v>
      </c>
      <c r="Q434" s="102">
        <v>19.251962060750714</v>
      </c>
      <c r="R434" s="102">
        <v>20.589276759264482</v>
      </c>
      <c r="S434" s="102">
        <v>20.177877013746247</v>
      </c>
      <c r="T434" s="102">
        <v>18.868104281683337</v>
      </c>
      <c r="U434" s="102">
        <v>0</v>
      </c>
      <c r="V434" s="102">
        <v>0</v>
      </c>
      <c r="W434" s="102">
        <v>19.427118948451664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17.265314474051152</v>
      </c>
      <c r="D438" s="123">
        <v>15.147224853095034</v>
      </c>
      <c r="E438" s="123">
        <v>14.686907118269255</v>
      </c>
      <c r="F438" s="123">
        <v>14.665643853287117</v>
      </c>
      <c r="G438" s="123">
        <v>13.449305246727018</v>
      </c>
      <c r="H438" s="123">
        <v>14.201637103398784</v>
      </c>
      <c r="I438" s="123">
        <v>12.084601660967284</v>
      </c>
      <c r="J438" s="123">
        <v>11.97797309806653</v>
      </c>
      <c r="K438" s="123">
        <v>10.88414616408882</v>
      </c>
      <c r="L438" s="123">
        <v>11.953232570979308</v>
      </c>
      <c r="M438" s="123">
        <v>11.034831165756527</v>
      </c>
      <c r="N438" s="123">
        <v>10.722544272236169</v>
      </c>
      <c r="O438" s="123">
        <v>10.311634996470643</v>
      </c>
      <c r="P438" s="123">
        <v>10.427929245297682</v>
      </c>
      <c r="Q438" s="123">
        <v>10.803332702066877</v>
      </c>
      <c r="R438" s="123">
        <v>12.074776807708917</v>
      </c>
      <c r="S438" s="123">
        <v>11.089343466273087</v>
      </c>
      <c r="T438" s="123">
        <v>10.191854685310419</v>
      </c>
      <c r="U438" s="123">
        <v>10.466670549794241</v>
      </c>
      <c r="V438" s="123">
        <v>9.2851581588793195</v>
      </c>
      <c r="W438" s="123">
        <v>9.9280126854948545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25.949595558987003</v>
      </c>
      <c r="D439" s="99">
        <v>0</v>
      </c>
      <c r="E439" s="99">
        <v>18.9660471217998</v>
      </c>
      <c r="F439" s="99">
        <v>20.208334146843754</v>
      </c>
      <c r="G439" s="99">
        <v>16.381924004985372</v>
      </c>
      <c r="H439" s="99">
        <v>17.52572802604395</v>
      </c>
      <c r="I439" s="99">
        <v>11.74988546642261</v>
      </c>
      <c r="J439" s="99">
        <v>15.531122551721317</v>
      </c>
      <c r="K439" s="99">
        <v>13.438929098988273</v>
      </c>
      <c r="L439" s="99">
        <v>15.85387361739434</v>
      </c>
      <c r="M439" s="99">
        <v>15.377695855630186</v>
      </c>
      <c r="N439" s="99">
        <v>12.04767482274652</v>
      </c>
      <c r="O439" s="99">
        <v>11.310496821442927</v>
      </c>
      <c r="P439" s="99">
        <v>12.616135154073456</v>
      </c>
      <c r="Q439" s="99">
        <v>13.132693095941327</v>
      </c>
      <c r="R439" s="99">
        <v>16.345677101647464</v>
      </c>
      <c r="S439" s="99">
        <v>16.117237531300976</v>
      </c>
      <c r="T439" s="99">
        <v>13.871178102001084</v>
      </c>
      <c r="U439" s="99">
        <v>16.378521932338931</v>
      </c>
      <c r="V439" s="99">
        <v>12.193507145716165</v>
      </c>
      <c r="W439" s="99">
        <v>12.818032705740181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16.695724220563484</v>
      </c>
      <c r="D440" s="110">
        <v>15.147224853095034</v>
      </c>
      <c r="E440" s="110">
        <v>14.196182440739241</v>
      </c>
      <c r="F440" s="110">
        <v>14.068827201346062</v>
      </c>
      <c r="G440" s="110">
        <v>13.118905857089491</v>
      </c>
      <c r="H440" s="110">
        <v>13.844879290396889</v>
      </c>
      <c r="I440" s="110">
        <v>12.125161151847923</v>
      </c>
      <c r="J440" s="110">
        <v>11.339948140644495</v>
      </c>
      <c r="K440" s="110">
        <v>10.375258227258648</v>
      </c>
      <c r="L440" s="110">
        <v>11.229157838080257</v>
      </c>
      <c r="M440" s="110">
        <v>10.427542361475529</v>
      </c>
      <c r="N440" s="110">
        <v>10.604120597923831</v>
      </c>
      <c r="O440" s="110">
        <v>10.119904092468227</v>
      </c>
      <c r="P440" s="110">
        <v>9.3691199345997251</v>
      </c>
      <c r="Q440" s="110">
        <v>9.6615815953267976</v>
      </c>
      <c r="R440" s="110">
        <v>10.579492963813527</v>
      </c>
      <c r="S440" s="110">
        <v>10.262462567383597</v>
      </c>
      <c r="T440" s="110">
        <v>9.6315064776113584</v>
      </c>
      <c r="U440" s="110">
        <v>10.094595987256465</v>
      </c>
      <c r="V440" s="110">
        <v>9.26867581406119</v>
      </c>
      <c r="W440" s="110">
        <v>9.9156763662490199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186.47052774768565</v>
      </c>
      <c r="D442" s="118">
        <f t="shared" si="232"/>
        <v>182.13392122111597</v>
      </c>
      <c r="E442" s="118">
        <f t="shared" si="232"/>
        <v>171.68941621987724</v>
      </c>
      <c r="F442" s="118">
        <f t="shared" si="232"/>
        <v>168.04166527770968</v>
      </c>
      <c r="G442" s="118">
        <f t="shared" si="232"/>
        <v>171.10985885443506</v>
      </c>
      <c r="H442" s="118">
        <f t="shared" si="232"/>
        <v>170.26106607423242</v>
      </c>
      <c r="I442" s="118">
        <f t="shared" si="232"/>
        <v>169.69603929907313</v>
      </c>
      <c r="J442" s="118">
        <f t="shared" si="232"/>
        <v>159.88463527800494</v>
      </c>
      <c r="K442" s="118">
        <f t="shared" si="232"/>
        <v>161.68544013632146</v>
      </c>
      <c r="L442" s="118">
        <f t="shared" si="232"/>
        <v>173.77955241403458</v>
      </c>
      <c r="M442" s="118">
        <f t="shared" si="232"/>
        <v>159.36261311434623</v>
      </c>
      <c r="N442" s="118">
        <f t="shared" si="232"/>
        <v>161.42790536951401</v>
      </c>
      <c r="O442" s="118">
        <f t="shared" si="232"/>
        <v>155.56879402488508</v>
      </c>
      <c r="P442" s="118">
        <f t="shared" si="232"/>
        <v>139.52299298055419</v>
      </c>
      <c r="Q442" s="118">
        <f t="shared" si="232"/>
        <v>130.40980073623334</v>
      </c>
      <c r="R442" s="118">
        <f t="shared" ref="R442:V442" si="233">R443+R446+R448+R457</f>
        <v>138.69755070408254</v>
      </c>
      <c r="S442" s="118">
        <f t="shared" si="233"/>
        <v>133.34981331120309</v>
      </c>
      <c r="T442" s="118">
        <f t="shared" si="233"/>
        <v>128.40877339620238</v>
      </c>
      <c r="U442" s="118">
        <f t="shared" si="233"/>
        <v>121.98831943568803</v>
      </c>
      <c r="V442" s="118">
        <f t="shared" si="233"/>
        <v>110.50575195928127</v>
      </c>
      <c r="W442" s="118">
        <f t="shared" ref="W442" si="234">W443+W446+W448+W457</f>
        <v>98.794177917867231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155.27838679422834</v>
      </c>
      <c r="D443" s="123">
        <f t="shared" si="235"/>
        <v>151.71523914812332</v>
      </c>
      <c r="E443" s="123">
        <f t="shared" si="235"/>
        <v>143.49178170022401</v>
      </c>
      <c r="F443" s="123">
        <f t="shared" si="235"/>
        <v>139.68266633571204</v>
      </c>
      <c r="G443" s="123">
        <f t="shared" si="235"/>
        <v>142.18535774818989</v>
      </c>
      <c r="H443" s="123">
        <f t="shared" si="235"/>
        <v>140.12398831497541</v>
      </c>
      <c r="I443" s="123">
        <f t="shared" si="235"/>
        <v>144.23671231316598</v>
      </c>
      <c r="J443" s="123">
        <f t="shared" si="235"/>
        <v>135.58783661610178</v>
      </c>
      <c r="K443" s="123">
        <f t="shared" si="235"/>
        <v>138.74371332800493</v>
      </c>
      <c r="L443" s="123">
        <f t="shared" si="235"/>
        <v>148.8976049299348</v>
      </c>
      <c r="M443" s="123">
        <f t="shared" si="235"/>
        <v>136.03135344559493</v>
      </c>
      <c r="N443" s="123">
        <f t="shared" si="235"/>
        <v>137.62654756899701</v>
      </c>
      <c r="O443" s="123">
        <f t="shared" si="235"/>
        <v>132.41560009597214</v>
      </c>
      <c r="P443" s="123">
        <f t="shared" si="235"/>
        <v>117.98464969475651</v>
      </c>
      <c r="Q443" s="123">
        <f t="shared" si="235"/>
        <v>109.00976903694323</v>
      </c>
      <c r="R443" s="123">
        <f t="shared" ref="R443:V443" si="236">SUM(R444:R445)</f>
        <v>114.81457784413098</v>
      </c>
      <c r="S443" s="123">
        <f t="shared" si="236"/>
        <v>109.71170620890751</v>
      </c>
      <c r="T443" s="123">
        <f t="shared" si="236"/>
        <v>105.51608831757989</v>
      </c>
      <c r="U443" s="123">
        <f t="shared" si="236"/>
        <v>98.152740763197514</v>
      </c>
      <c r="V443" s="123">
        <f t="shared" si="236"/>
        <v>87.88931454113839</v>
      </c>
      <c r="W443" s="123">
        <f t="shared" ref="W443" si="237">SUM(W444:W445)</f>
        <v>75.155185359809579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154.56362439046111</v>
      </c>
      <c r="D444" s="99">
        <v>151.03197858377837</v>
      </c>
      <c r="E444" s="99">
        <v>142.85915067989785</v>
      </c>
      <c r="F444" s="99">
        <v>139.07664517409719</v>
      </c>
      <c r="G444" s="99">
        <v>141.58262393504234</v>
      </c>
      <c r="H444" s="99">
        <v>139.53828540832109</v>
      </c>
      <c r="I444" s="99">
        <v>143.64564839390894</v>
      </c>
      <c r="J444" s="99">
        <v>135.04264839255308</v>
      </c>
      <c r="K444" s="99">
        <v>138.19699794885636</v>
      </c>
      <c r="L444" s="99">
        <v>148.31076516737443</v>
      </c>
      <c r="M444" s="99">
        <v>135.50153432538198</v>
      </c>
      <c r="N444" s="99">
        <v>137.09494833396579</v>
      </c>
      <c r="O444" s="99">
        <v>131.90831629717144</v>
      </c>
      <c r="P444" s="99">
        <v>117.5354300369323</v>
      </c>
      <c r="Q444" s="99">
        <v>108.59683872718347</v>
      </c>
      <c r="R444" s="99">
        <v>114.38305455860716</v>
      </c>
      <c r="S444" s="99">
        <v>109.30147921100611</v>
      </c>
      <c r="T444" s="99">
        <v>105.12324434106709</v>
      </c>
      <c r="U444" s="99">
        <v>97.788122893459672</v>
      </c>
      <c r="V444" s="99">
        <v>87.562818441000246</v>
      </c>
      <c r="W444" s="99">
        <v>74.876874601784891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0.71476240376721389</v>
      </c>
      <c r="D445" s="99">
        <v>0.68326056434496063</v>
      </c>
      <c r="E445" s="99">
        <v>0.6326310203261637</v>
      </c>
      <c r="F445" s="99">
        <v>0.60602116161484521</v>
      </c>
      <c r="G445" s="99">
        <v>0.60273381314756547</v>
      </c>
      <c r="H445" s="99">
        <v>0.58570290665430969</v>
      </c>
      <c r="I445" s="99">
        <v>0.59106391925704482</v>
      </c>
      <c r="J445" s="99">
        <v>0.54518822354871888</v>
      </c>
      <c r="K445" s="99">
        <v>0.54671537914855484</v>
      </c>
      <c r="L445" s="99">
        <v>0.58683976256036641</v>
      </c>
      <c r="M445" s="99">
        <v>0.52981912021295807</v>
      </c>
      <c r="N445" s="99">
        <v>0.53159923503123097</v>
      </c>
      <c r="O445" s="99">
        <v>0.50728379880070851</v>
      </c>
      <c r="P445" s="99">
        <v>0.44921965782421241</v>
      </c>
      <c r="Q445" s="99">
        <v>0.41293030975975242</v>
      </c>
      <c r="R445" s="99">
        <v>0.43152328552381969</v>
      </c>
      <c r="S445" s="99">
        <v>0.41022699790140571</v>
      </c>
      <c r="T445" s="99">
        <v>0.39284397651279357</v>
      </c>
      <c r="U445" s="99">
        <v>0.36461786973783722</v>
      </c>
      <c r="V445" s="99">
        <v>0.32649610013814845</v>
      </c>
      <c r="W445" s="99">
        <v>0.27831075802469457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4.7746703148761303E-3</v>
      </c>
      <c r="D446" s="123">
        <f t="shared" si="238"/>
        <v>8.220111985135399E-3</v>
      </c>
      <c r="E446" s="123">
        <f t="shared" si="238"/>
        <v>7.3217014850197144E-3</v>
      </c>
      <c r="F446" s="123">
        <f t="shared" si="238"/>
        <v>1.4681639518826242E-2</v>
      </c>
      <c r="G446" s="123">
        <f t="shared" si="238"/>
        <v>2.2948001719563932E-2</v>
      </c>
      <c r="H446" s="123">
        <f t="shared" si="238"/>
        <v>1.3773251200438477E-2</v>
      </c>
      <c r="I446" s="123">
        <f t="shared" si="238"/>
        <v>3.175199733042644E-2</v>
      </c>
      <c r="J446" s="123">
        <f t="shared" si="238"/>
        <v>2.1512395893694108E-2</v>
      </c>
      <c r="K446" s="123">
        <f t="shared" si="238"/>
        <v>2.430499577144005E-2</v>
      </c>
      <c r="L446" s="123">
        <f t="shared" si="238"/>
        <v>4.7826932258424416E-2</v>
      </c>
      <c r="M446" s="123">
        <f t="shared" si="238"/>
        <v>9.600616788654405E-3</v>
      </c>
      <c r="N446" s="123">
        <f t="shared" si="238"/>
        <v>3.1759315966420225E-2</v>
      </c>
      <c r="O446" s="123">
        <f t="shared" si="238"/>
        <v>4.7302485410230438E-2</v>
      </c>
      <c r="P446" s="123">
        <f t="shared" si="238"/>
        <v>6.7957175131982989E-2</v>
      </c>
      <c r="Q446" s="123">
        <f t="shared" si="238"/>
        <v>3.6302410288323241E-2</v>
      </c>
      <c r="R446" s="123">
        <f t="shared" si="238"/>
        <v>3.7401979726427934E-2</v>
      </c>
      <c r="S446" s="123">
        <f t="shared" si="238"/>
        <v>3.6079228441625123E-2</v>
      </c>
      <c r="T446" s="123">
        <f t="shared" si="238"/>
        <v>5.1953158983781313E-2</v>
      </c>
      <c r="U446" s="123">
        <f t="shared" si="238"/>
        <v>3.3282727419830994E-2</v>
      </c>
      <c r="V446" s="123">
        <f t="shared" si="238"/>
        <v>6.1166462583902209E-2</v>
      </c>
      <c r="W446" s="123">
        <f t="shared" si="238"/>
        <v>6.6592037470503809E-2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4.7746703148761303E-3</v>
      </c>
      <c r="D447" s="99">
        <f>RES_hhdet_in_tess!D129</f>
        <v>8.220111985135399E-3</v>
      </c>
      <c r="E447" s="99">
        <f>RES_hhdet_in_tess!E129</f>
        <v>7.3217014850197144E-3</v>
      </c>
      <c r="F447" s="99">
        <f>RES_hhdet_in_tess!F129</f>
        <v>1.4681639518826242E-2</v>
      </c>
      <c r="G447" s="99">
        <f>RES_hhdet_in_tess!G129</f>
        <v>2.2948001719563932E-2</v>
      </c>
      <c r="H447" s="99">
        <f>RES_hhdet_in_tess!H129</f>
        <v>1.3773251200438477E-2</v>
      </c>
      <c r="I447" s="99">
        <f>RES_hhdet_in_tess!I129</f>
        <v>3.175199733042644E-2</v>
      </c>
      <c r="J447" s="99">
        <f>RES_hhdet_in_tess!J129</f>
        <v>2.1512395893694108E-2</v>
      </c>
      <c r="K447" s="99">
        <f>RES_hhdet_in_tess!K129</f>
        <v>2.430499577144005E-2</v>
      </c>
      <c r="L447" s="99">
        <f>RES_hhdet_in_tess!L129</f>
        <v>4.7826932258424416E-2</v>
      </c>
      <c r="M447" s="99">
        <f>RES_hhdet_in_tess!M129</f>
        <v>9.600616788654405E-3</v>
      </c>
      <c r="N447" s="99">
        <f>RES_hhdet_in_tess!N129</f>
        <v>3.1759315966420225E-2</v>
      </c>
      <c r="O447" s="99">
        <f>RES_hhdet_in_tess!O129</f>
        <v>4.7302485410230438E-2</v>
      </c>
      <c r="P447" s="99">
        <f>RES_hhdet_in_tess!P129</f>
        <v>6.7957175131982989E-2</v>
      </c>
      <c r="Q447" s="99">
        <f>RES_hhdet_in_tess!Q129</f>
        <v>3.6302410288323241E-2</v>
      </c>
      <c r="R447" s="99">
        <f>RES_hhdet_in_tess!R129</f>
        <v>3.7401979726427934E-2</v>
      </c>
      <c r="S447" s="99">
        <f>RES_hhdet_in_tess!S129</f>
        <v>3.6079228441625123E-2</v>
      </c>
      <c r="T447" s="99">
        <f>RES_hhdet_in_tess!T129</f>
        <v>5.1953158983781313E-2</v>
      </c>
      <c r="U447" s="99">
        <f>RES_hhdet_in_tess!U129</f>
        <v>3.3282727419830994E-2</v>
      </c>
      <c r="V447" s="99">
        <f>RES_hhdet_in_tess!V129</f>
        <v>6.1166462583902209E-2</v>
      </c>
      <c r="W447" s="99">
        <f>RES_hhdet_in_tess!W129</f>
        <v>6.6592037470503809E-2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18.6716958938731</v>
      </c>
      <c r="D448" s="123">
        <v>19.171313964497596</v>
      </c>
      <c r="E448" s="123">
        <v>17.598435406215707</v>
      </c>
      <c r="F448" s="123">
        <v>17.747738617846139</v>
      </c>
      <c r="G448" s="123">
        <v>19.138041714493358</v>
      </c>
      <c r="H448" s="123">
        <v>19.781221135362529</v>
      </c>
      <c r="I448" s="123">
        <v>16.576447764047323</v>
      </c>
      <c r="J448" s="123">
        <v>15.672118955893691</v>
      </c>
      <c r="K448" s="123">
        <v>15.094725313114944</v>
      </c>
      <c r="L448" s="123">
        <v>16.225422951235828</v>
      </c>
      <c r="M448" s="123">
        <v>15.274875642288684</v>
      </c>
      <c r="N448" s="123">
        <v>15.761076644415128</v>
      </c>
      <c r="O448" s="123">
        <v>15.517147842997987</v>
      </c>
      <c r="P448" s="123">
        <v>14.177982279045477</v>
      </c>
      <c r="Q448" s="123">
        <v>13.761023626295676</v>
      </c>
      <c r="R448" s="123">
        <v>15.119118655916923</v>
      </c>
      <c r="S448" s="123">
        <v>15.096087277590312</v>
      </c>
      <c r="T448" s="123">
        <v>14.816537570620548</v>
      </c>
      <c r="U448" s="123">
        <v>15.190546584467624</v>
      </c>
      <c r="V448" s="123">
        <v>14.598797318144252</v>
      </c>
      <c r="W448" s="123">
        <v>14.962461519981083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18.663476103677006</v>
      </c>
      <c r="D449" s="99">
        <v>19.175675672028206</v>
      </c>
      <c r="E449" s="99">
        <v>17.584801092433423</v>
      </c>
      <c r="F449" s="99">
        <v>17.740767835106965</v>
      </c>
      <c r="G449" s="99">
        <v>19.138041714493358</v>
      </c>
      <c r="H449" s="99">
        <v>19.830267400979551</v>
      </c>
      <c r="I449" s="99">
        <v>16.541470435207589</v>
      </c>
      <c r="J449" s="99">
        <v>15.623060212511852</v>
      </c>
      <c r="K449" s="99">
        <v>15.036273106215544</v>
      </c>
      <c r="L449" s="99">
        <v>16.205428863550065</v>
      </c>
      <c r="M449" s="99">
        <v>15.276203838181694</v>
      </c>
      <c r="N449" s="99">
        <v>15.762511188523405</v>
      </c>
      <c r="O449" s="99">
        <v>15.524814283445528</v>
      </c>
      <c r="P449" s="99">
        <v>14.20361909111082</v>
      </c>
      <c r="Q449" s="99">
        <v>13.7472535241915</v>
      </c>
      <c r="R449" s="99">
        <v>15.11427106071908</v>
      </c>
      <c r="S449" s="99">
        <v>15.093124100649879</v>
      </c>
      <c r="T449" s="99">
        <v>14.847799800413718</v>
      </c>
      <c r="U449" s="99">
        <v>15.190546584467624</v>
      </c>
      <c r="V449" s="99">
        <v>14.598797318144252</v>
      </c>
      <c r="W449" s="99">
        <v>14.925510396213664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18.796350709650433</v>
      </c>
      <c r="D453" s="102">
        <v>18.423361895359026</v>
      </c>
      <c r="E453" s="102">
        <v>18.135339066567465</v>
      </c>
      <c r="F453" s="102">
        <v>17.860436674478148</v>
      </c>
      <c r="G453" s="102">
        <v>0</v>
      </c>
      <c r="H453" s="102">
        <v>17.764819051985086</v>
      </c>
      <c r="I453" s="102">
        <v>17.068669044896829</v>
      </c>
      <c r="J453" s="102">
        <v>16.588021934187708</v>
      </c>
      <c r="K453" s="102">
        <v>15.774066160914579</v>
      </c>
      <c r="L453" s="102">
        <v>16.558317552704604</v>
      </c>
      <c r="M453" s="102">
        <v>15.119139717878419</v>
      </c>
      <c r="N453" s="102">
        <v>15.586136463762532</v>
      </c>
      <c r="O453" s="102">
        <v>15.043461203123609</v>
      </c>
      <c r="P453" s="102">
        <v>13.91384986673798</v>
      </c>
      <c r="Q453" s="102">
        <v>13.969989641514958</v>
      </c>
      <c r="R453" s="102">
        <v>15.219416255299953</v>
      </c>
      <c r="S453" s="102">
        <v>15.186060104690805</v>
      </c>
      <c r="T453" s="102">
        <v>14.4456559748884</v>
      </c>
      <c r="U453" s="102">
        <v>0</v>
      </c>
      <c r="V453" s="102">
        <v>0</v>
      </c>
      <c r="W453" s="102">
        <v>15.4877741377194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12.51567038926933</v>
      </c>
      <c r="D457" s="123">
        <v>11.239147996509937</v>
      </c>
      <c r="E457" s="123">
        <v>10.591877411952511</v>
      </c>
      <c r="F457" s="123">
        <v>10.59657868463267</v>
      </c>
      <c r="G457" s="123">
        <v>9.7635113900322441</v>
      </c>
      <c r="H457" s="123">
        <v>10.342083372694056</v>
      </c>
      <c r="I457" s="123">
        <v>8.8511272245294084</v>
      </c>
      <c r="J457" s="123">
        <v>8.6031673101157633</v>
      </c>
      <c r="K457" s="123">
        <v>7.8226964994301396</v>
      </c>
      <c r="L457" s="123">
        <v>8.6086976006055096</v>
      </c>
      <c r="M457" s="123">
        <v>8.0467834096739619</v>
      </c>
      <c r="N457" s="123">
        <v>8.0085218401354492</v>
      </c>
      <c r="O457" s="123">
        <v>7.5887436005047153</v>
      </c>
      <c r="P457" s="123">
        <v>7.2924038316202067</v>
      </c>
      <c r="Q457" s="123">
        <v>7.6027056627061018</v>
      </c>
      <c r="R457" s="123">
        <v>8.7264522243082201</v>
      </c>
      <c r="S457" s="123">
        <v>8.5059405962636436</v>
      </c>
      <c r="T457" s="123">
        <v>8.0241943490181598</v>
      </c>
      <c r="U457" s="123">
        <v>8.6117493606030546</v>
      </c>
      <c r="V457" s="123">
        <v>7.9564736374147307</v>
      </c>
      <c r="W457" s="123">
        <v>8.6099390006060741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14.861811634816416</v>
      </c>
      <c r="D458" s="99">
        <v>0</v>
      </c>
      <c r="E458" s="99">
        <v>10.898620606594989</v>
      </c>
      <c r="F458" s="99">
        <v>11.631711757451662</v>
      </c>
      <c r="G458" s="99">
        <v>9.4446482091272177</v>
      </c>
      <c r="H458" s="99">
        <v>10.12033987974857</v>
      </c>
      <c r="I458" s="99">
        <v>6.7957793372120729</v>
      </c>
      <c r="J458" s="99">
        <v>8.9965396398289545</v>
      </c>
      <c r="K458" s="99">
        <v>7.7961099473548812</v>
      </c>
      <c r="L458" s="99">
        <v>9.2100339228305987</v>
      </c>
      <c r="M458" s="99">
        <v>8.9401823778981484</v>
      </c>
      <c r="N458" s="99">
        <v>7.0041969327628939</v>
      </c>
      <c r="O458" s="99">
        <v>6.5756212970823649</v>
      </c>
      <c r="P458" s="99">
        <v>7.3346846133865506</v>
      </c>
      <c r="Q458" s="99">
        <v>7.6349976285746921</v>
      </c>
      <c r="R458" s="99">
        <v>9.5484422441110688</v>
      </c>
      <c r="S458" s="99">
        <v>9.4883628737506047</v>
      </c>
      <c r="T458" s="99">
        <v>8.2397522089251165</v>
      </c>
      <c r="U458" s="99">
        <v>9.819250458719468</v>
      </c>
      <c r="V458" s="99">
        <v>7.3726932157396297</v>
      </c>
      <c r="W458" s="99">
        <v>7.8110853789717378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12.361790157422952</v>
      </c>
      <c r="D459" s="110">
        <v>11.239147996509937</v>
      </c>
      <c r="E459" s="110">
        <v>10.556700611204871</v>
      </c>
      <c r="F459" s="110">
        <v>10.485119335090543</v>
      </c>
      <c r="G459" s="110">
        <v>9.7994356642162757</v>
      </c>
      <c r="H459" s="110">
        <v>10.36588197671289</v>
      </c>
      <c r="I459" s="110">
        <v>9.1001855768018149</v>
      </c>
      <c r="J459" s="110">
        <v>8.532531000782333</v>
      </c>
      <c r="K459" s="110">
        <v>7.8279922822726604</v>
      </c>
      <c r="L459" s="110">
        <v>8.4970717340578048</v>
      </c>
      <c r="M459" s="110">
        <v>7.9218540761803746</v>
      </c>
      <c r="N459" s="110">
        <v>8.0982758992269446</v>
      </c>
      <c r="O459" s="110">
        <v>7.7832117944469195</v>
      </c>
      <c r="P459" s="110">
        <v>7.2719453888300398</v>
      </c>
      <c r="Q459" s="110">
        <v>7.5868775461698075</v>
      </c>
      <c r="R459" s="110">
        <v>8.4386655021038095</v>
      </c>
      <c r="S459" s="110">
        <v>8.3443727101087131</v>
      </c>
      <c r="T459" s="110">
        <v>7.9913656338510233</v>
      </c>
      <c r="U459" s="110">
        <v>8.5357527879943316</v>
      </c>
      <c r="V459" s="110">
        <v>7.9597820678168834</v>
      </c>
      <c r="W459" s="110">
        <v>8.613348981588258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0.36282862736975002</v>
      </c>
      <c r="D461" s="118">
        <f t="shared" si="239"/>
        <v>0</v>
      </c>
      <c r="E461" s="118">
        <f t="shared" si="239"/>
        <v>0.4432416114040284</v>
      </c>
      <c r="F461" s="118">
        <f t="shared" si="239"/>
        <v>0.4462413506105371</v>
      </c>
      <c r="G461" s="118">
        <f t="shared" si="239"/>
        <v>0.37680487599610052</v>
      </c>
      <c r="H461" s="118">
        <f t="shared" si="239"/>
        <v>0.38586327873963122</v>
      </c>
      <c r="I461" s="118">
        <f t="shared" si="239"/>
        <v>0.28847458773441254</v>
      </c>
      <c r="J461" s="118">
        <f t="shared" si="239"/>
        <v>0.53707710582130874</v>
      </c>
      <c r="K461" s="118">
        <f t="shared" si="239"/>
        <v>0.50708010465566489</v>
      </c>
      <c r="L461" s="118">
        <f t="shared" si="239"/>
        <v>0.5638526125587503</v>
      </c>
      <c r="M461" s="118">
        <f t="shared" si="239"/>
        <v>0.4285482599557156</v>
      </c>
      <c r="N461" s="118">
        <f t="shared" si="239"/>
        <v>0.22451250041369145</v>
      </c>
      <c r="O461" s="118">
        <f t="shared" si="239"/>
        <v>0.41375421974505261</v>
      </c>
      <c r="P461" s="118">
        <f t="shared" si="239"/>
        <v>0.9345264983476067</v>
      </c>
      <c r="Q461" s="118">
        <f t="shared" si="239"/>
        <v>0.98127002348492076</v>
      </c>
      <c r="R461" s="118">
        <f t="shared" ref="R461:V461" si="240">R462+R465+R467+R476</f>
        <v>0.96287499654465947</v>
      </c>
      <c r="S461" s="118">
        <f t="shared" si="240"/>
        <v>0.51707699852627054</v>
      </c>
      <c r="T461" s="118">
        <f t="shared" si="240"/>
        <v>0.41645777519997002</v>
      </c>
      <c r="U461" s="118">
        <f t="shared" si="240"/>
        <v>0.22029543012730929</v>
      </c>
      <c r="V461" s="118">
        <f t="shared" si="240"/>
        <v>1.5609128873645125E-2</v>
      </c>
      <c r="W461" s="118">
        <f t="shared" ref="W461" si="241">W462+W465+W467+W476</f>
        <v>1.2376222338619328E-2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0.36282862736975002</v>
      </c>
      <c r="D476" s="123">
        <v>0</v>
      </c>
      <c r="E476" s="123">
        <v>0.4432416114040284</v>
      </c>
      <c r="F476" s="123">
        <v>0.4462413506105371</v>
      </c>
      <c r="G476" s="123">
        <v>0.37680487599610052</v>
      </c>
      <c r="H476" s="123">
        <v>0.38586327873963122</v>
      </c>
      <c r="I476" s="123">
        <v>0.28847458773441254</v>
      </c>
      <c r="J476" s="123">
        <v>0.53707710582130874</v>
      </c>
      <c r="K476" s="123">
        <v>0.50708010465566489</v>
      </c>
      <c r="L476" s="123">
        <v>0.5638526125587503</v>
      </c>
      <c r="M476" s="123">
        <v>0.4285482599557156</v>
      </c>
      <c r="N476" s="123">
        <v>0.22451250041369145</v>
      </c>
      <c r="O476" s="123">
        <v>0.41375421974505261</v>
      </c>
      <c r="P476" s="123">
        <v>0.9345264983476067</v>
      </c>
      <c r="Q476" s="123">
        <v>0.98127002348492076</v>
      </c>
      <c r="R476" s="123">
        <v>0.96287499654465947</v>
      </c>
      <c r="S476" s="123">
        <v>0.51707699852627054</v>
      </c>
      <c r="T476" s="123">
        <v>0.41645777519997002</v>
      </c>
      <c r="U476" s="123">
        <v>0.22029543012730929</v>
      </c>
      <c r="V476" s="123">
        <v>1.5609128873645125E-2</v>
      </c>
      <c r="W476" s="123">
        <v>1.2376222338619328E-2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5.8947101271794864</v>
      </c>
      <c r="D477" s="99">
        <v>0</v>
      </c>
      <c r="E477" s="99">
        <v>4.3083272641880432</v>
      </c>
      <c r="F477" s="99">
        <v>4.5905251847970279</v>
      </c>
      <c r="G477" s="99">
        <v>3.7213178569724779</v>
      </c>
      <c r="H477" s="99">
        <v>3.9811443783961455</v>
      </c>
      <c r="I477" s="99">
        <v>2.6691039825525595</v>
      </c>
      <c r="J477" s="99">
        <v>3.5280497988490156</v>
      </c>
      <c r="K477" s="99">
        <v>3.0527871341261776</v>
      </c>
      <c r="L477" s="99">
        <v>3.6013659309272996</v>
      </c>
      <c r="M477" s="99">
        <v>3.4931973905649536</v>
      </c>
      <c r="N477" s="99">
        <v>2.7367498127351002</v>
      </c>
      <c r="O477" s="99">
        <v>2.569292457958976</v>
      </c>
      <c r="P477" s="99">
        <v>2.865881261599327</v>
      </c>
      <c r="Q477" s="99">
        <v>2.9832225636740328</v>
      </c>
      <c r="R477" s="99">
        <v>3.7130840104102387</v>
      </c>
      <c r="S477" s="99">
        <v>3.6611916776103297</v>
      </c>
      <c r="T477" s="99">
        <v>3.1509768176505668</v>
      </c>
      <c r="U477" s="99">
        <v>3.7205450421501123</v>
      </c>
      <c r="V477" s="99">
        <v>2.7698770832208841</v>
      </c>
      <c r="W477" s="99">
        <v>2.9117443094359396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0</v>
      </c>
      <c r="S79" s="138">
        <f>RES_hhdet_numvin!S145</f>
        <v>0</v>
      </c>
      <c r="T79" s="138">
        <f>RES_hhdet_numvin!T145</f>
        <v>0</v>
      </c>
      <c r="U79" s="138">
        <f>RES_hhdet_numvin!U145</f>
        <v>0</v>
      </c>
      <c r="V79" s="138">
        <f>RES_hhdet_numvin!V145</f>
        <v>0</v>
      </c>
      <c r="W79" s="138">
        <f>RES_hhdet_numvin!W145</f>
        <v>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0</v>
      </c>
      <c r="S81" s="138">
        <f>RES_hhdet_numvin!S147</f>
        <v>0</v>
      </c>
      <c r="T81" s="138">
        <f>RES_hhdet_numvin!T147</f>
        <v>0</v>
      </c>
      <c r="U81" s="138">
        <f>RES_hhdet_numvin!U147</f>
        <v>0</v>
      </c>
      <c r="V81" s="138">
        <f>RES_hhdet_numvin!V147</f>
        <v>0</v>
      </c>
      <c r="W81" s="138">
        <f>RES_hhdet_numvin!W147</f>
        <v>0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0</v>
      </c>
      <c r="V87" s="138">
        <f>RES_hhdet_numvin!V153</f>
        <v>0</v>
      </c>
      <c r="W87" s="138">
        <f>RES_hhdet_numvin!W153</f>
        <v>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0</v>
      </c>
      <c r="S93" s="39">
        <f>RES_hhdet_numvin!S159</f>
        <v>0</v>
      </c>
      <c r="T93" s="39">
        <f>RES_hhdet_numvin!T159</f>
        <v>0</v>
      </c>
      <c r="U93" s="39">
        <f>RES_hhdet_numvin!U159</f>
        <v>0</v>
      </c>
      <c r="V93" s="39">
        <f>RES_hhdet_numvin!V159</f>
        <v>0</v>
      </c>
      <c r="W93" s="39">
        <f>RES_hhdet_numvin!W159</f>
        <v>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0</v>
      </c>
      <c r="S97" s="117">
        <f t="shared" si="13"/>
        <v>0</v>
      </c>
      <c r="T97" s="117">
        <f t="shared" si="13"/>
        <v>0</v>
      </c>
      <c r="U97" s="117">
        <f t="shared" si="13"/>
        <v>0</v>
      </c>
      <c r="V97" s="117">
        <f t="shared" si="13"/>
        <v>0</v>
      </c>
      <c r="W97" s="117">
        <f t="shared" ref="W97" si="14">W98+W100+W102+W111</f>
        <v>0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0</v>
      </c>
      <c r="S98" s="122">
        <f t="shared" si="15"/>
        <v>0</v>
      </c>
      <c r="T98" s="122">
        <f t="shared" si="15"/>
        <v>0</v>
      </c>
      <c r="U98" s="122">
        <f t="shared" si="15"/>
        <v>0</v>
      </c>
      <c r="V98" s="122">
        <f t="shared" si="15"/>
        <v>0</v>
      </c>
      <c r="W98" s="122">
        <f t="shared" si="15"/>
        <v>0</v>
      </c>
      <c r="DA98" s="130" t="s">
        <v>1705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0</v>
      </c>
      <c r="S100" s="122">
        <f t="shared" si="16"/>
        <v>0</v>
      </c>
      <c r="T100" s="122">
        <f t="shared" si="16"/>
        <v>0</v>
      </c>
      <c r="U100" s="122">
        <f t="shared" si="16"/>
        <v>0</v>
      </c>
      <c r="V100" s="122">
        <f t="shared" si="16"/>
        <v>0</v>
      </c>
      <c r="W100" s="122">
        <f t="shared" si="16"/>
        <v>0</v>
      </c>
      <c r="DA100" s="130" t="s">
        <v>1707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1708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0</v>
      </c>
      <c r="S102" s="122">
        <v>0</v>
      </c>
      <c r="T102" s="122">
        <v>0</v>
      </c>
      <c r="U102" s="122">
        <v>0</v>
      </c>
      <c r="V102" s="122">
        <v>0</v>
      </c>
      <c r="W102" s="122">
        <v>0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1717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0</v>
      </c>
      <c r="S115" s="117">
        <f t="shared" si="18"/>
        <v>0</v>
      </c>
      <c r="T115" s="117">
        <f t="shared" si="18"/>
        <v>0</v>
      </c>
      <c r="U115" s="117">
        <f t="shared" si="18"/>
        <v>0</v>
      </c>
      <c r="V115" s="117">
        <f t="shared" si="18"/>
        <v>0</v>
      </c>
      <c r="W115" s="117">
        <f t="shared" ref="W115" si="19">W116+W118+W120+W129</f>
        <v>0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0</v>
      </c>
      <c r="S116" s="122">
        <f t="shared" si="20"/>
        <v>0</v>
      </c>
      <c r="T116" s="122">
        <f t="shared" si="20"/>
        <v>0</v>
      </c>
      <c r="U116" s="122">
        <f t="shared" si="20"/>
        <v>0</v>
      </c>
      <c r="V116" s="122">
        <f t="shared" si="20"/>
        <v>0</v>
      </c>
      <c r="W116" s="122">
        <f t="shared" si="20"/>
        <v>0</v>
      </c>
      <c r="DA116" s="130" t="s">
        <v>1873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0</v>
      </c>
      <c r="S118" s="122">
        <f t="shared" si="21"/>
        <v>0</v>
      </c>
      <c r="T118" s="122">
        <f t="shared" si="21"/>
        <v>0</v>
      </c>
      <c r="U118" s="122">
        <f t="shared" si="21"/>
        <v>0</v>
      </c>
      <c r="V118" s="122">
        <f t="shared" si="21"/>
        <v>0</v>
      </c>
      <c r="W118" s="122">
        <f t="shared" si="21"/>
        <v>0</v>
      </c>
      <c r="DA118" s="130" t="s">
        <v>1875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1876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0</v>
      </c>
      <c r="S125" s="101">
        <v>0</v>
      </c>
      <c r="T125" s="101">
        <v>0</v>
      </c>
      <c r="U125" s="101">
        <v>0</v>
      </c>
      <c r="V125" s="101">
        <v>0</v>
      </c>
      <c r="W125" s="101">
        <v>0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1885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>
        <v>0</v>
      </c>
      <c r="U129" s="122">
        <v>0</v>
      </c>
      <c r="V129" s="122">
        <v>0</v>
      </c>
      <c r="W129" s="122">
        <v>0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 t="str">
        <f t="shared" ref="R133:V133" si="23">IF(R115=0,"",R115/R97)</f>
        <v/>
      </c>
      <c r="S133" s="154" t="str">
        <f t="shared" si="23"/>
        <v/>
      </c>
      <c r="T133" s="154" t="str">
        <f t="shared" si="23"/>
        <v/>
      </c>
      <c r="U133" s="154" t="str">
        <f t="shared" si="23"/>
        <v/>
      </c>
      <c r="V133" s="154" t="str">
        <f t="shared" si="23"/>
        <v/>
      </c>
      <c r="W133" s="154" t="str">
        <f t="shared" ref="W133" si="24">IF(W115=0,"",W115/W97)</f>
        <v/>
      </c>
      <c r="DA133" s="129" t="s">
        <v>2040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 t="str">
        <f t="shared" ref="R134:V134" si="26">IF(R116=0,"",R116/R98)</f>
        <v/>
      </c>
      <c r="S134" s="155" t="str">
        <f t="shared" si="26"/>
        <v/>
      </c>
      <c r="T134" s="155" t="str">
        <f t="shared" si="26"/>
        <v/>
      </c>
      <c r="U134" s="155" t="str">
        <f t="shared" si="26"/>
        <v/>
      </c>
      <c r="V134" s="155" t="str">
        <f t="shared" si="26"/>
        <v/>
      </c>
      <c r="W134" s="155" t="str">
        <f t="shared" ref="W134" si="27">IF(W116=0,"",W116/W98)</f>
        <v/>
      </c>
      <c r="DA134" s="130" t="s">
        <v>2041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 t="str">
        <f t="shared" ref="R135:V135" si="29">IF(R117=0,"",R117/R99)</f>
        <v/>
      </c>
      <c r="S135" s="156" t="str">
        <f t="shared" si="29"/>
        <v/>
      </c>
      <c r="T135" s="156" t="str">
        <f t="shared" si="29"/>
        <v/>
      </c>
      <c r="U135" s="156" t="str">
        <f t="shared" si="29"/>
        <v/>
      </c>
      <c r="V135" s="156" t="str">
        <f t="shared" si="29"/>
        <v/>
      </c>
      <c r="W135" s="156" t="str">
        <f t="shared" ref="W135" si="30">IF(W117=0,"",W117/W99)</f>
        <v/>
      </c>
      <c r="DA135" s="63" t="s">
        <v>2042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 t="str">
        <f t="shared" ref="R136:V136" si="32">IF(R118=0,"",R118/R100)</f>
        <v/>
      </c>
      <c r="S136" s="155" t="str">
        <f t="shared" si="32"/>
        <v/>
      </c>
      <c r="T136" s="155" t="str">
        <f t="shared" si="32"/>
        <v/>
      </c>
      <c r="U136" s="155" t="str">
        <f t="shared" si="32"/>
        <v/>
      </c>
      <c r="V136" s="155" t="str">
        <f t="shared" si="32"/>
        <v/>
      </c>
      <c r="W136" s="155" t="str">
        <f t="shared" ref="W136" si="33">IF(W118=0,"",W118/W100)</f>
        <v/>
      </c>
      <c r="DA136" s="130" t="s">
        <v>2043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 t="str">
        <f t="shared" ref="R137:V137" si="35">IF(R119=0,"",R119/R101)</f>
        <v/>
      </c>
      <c r="S137" s="156" t="str">
        <f t="shared" si="35"/>
        <v/>
      </c>
      <c r="T137" s="156" t="str">
        <f t="shared" si="35"/>
        <v/>
      </c>
      <c r="U137" s="156" t="str">
        <f t="shared" si="35"/>
        <v/>
      </c>
      <c r="V137" s="156" t="str">
        <f t="shared" si="35"/>
        <v/>
      </c>
      <c r="W137" s="156" t="str">
        <f t="shared" ref="W137" si="36">IF(W119=0,"",W119/W101)</f>
        <v/>
      </c>
      <c r="DA137" s="63" t="s">
        <v>2044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 t="str">
        <f t="shared" ref="R138:V138" si="38">IF(R120=0,"",R120/R102)</f>
        <v/>
      </c>
      <c r="S138" s="155" t="str">
        <f t="shared" si="38"/>
        <v/>
      </c>
      <c r="T138" s="155" t="str">
        <f t="shared" si="38"/>
        <v/>
      </c>
      <c r="U138" s="155" t="str">
        <f t="shared" si="38"/>
        <v/>
      </c>
      <c r="V138" s="155" t="str">
        <f t="shared" si="38"/>
        <v/>
      </c>
      <c r="W138" s="155" t="str">
        <f t="shared" ref="W138" si="39">IF(W120=0,"",W120/W102)</f>
        <v/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 t="str">
        <f t="shared" ref="R143:V143" si="53">IF(R125=0,"",R125/R107)</f>
        <v/>
      </c>
      <c r="S143" s="157" t="str">
        <f t="shared" si="53"/>
        <v/>
      </c>
      <c r="T143" s="157" t="str">
        <f t="shared" si="53"/>
        <v/>
      </c>
      <c r="U143" s="157" t="str">
        <f t="shared" si="53"/>
        <v/>
      </c>
      <c r="V143" s="157" t="str">
        <f t="shared" si="53"/>
        <v/>
      </c>
      <c r="W143" s="157" t="str">
        <f t="shared" ref="W143" si="54">IF(W125=0,"",W125/W107)</f>
        <v/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2053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 t="str">
        <f t="shared" ref="R147:V147" si="65">IF(R129=0,"",R129/R111)</f>
        <v/>
      </c>
      <c r="S147" s="155" t="str">
        <f t="shared" si="65"/>
        <v/>
      </c>
      <c r="T147" s="155" t="str">
        <f t="shared" si="65"/>
        <v/>
      </c>
      <c r="U147" s="155" t="str">
        <f t="shared" si="65"/>
        <v/>
      </c>
      <c r="V147" s="155" t="str">
        <f t="shared" si="65"/>
        <v/>
      </c>
      <c r="W147" s="155" t="str">
        <f t="shared" ref="W147" si="66">IF(W129=0,"",W129/W111)</f>
        <v/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 t="str">
        <f t="shared" ref="R149:V149" si="71">IF(R131=0,"",R131/R113)</f>
        <v/>
      </c>
      <c r="S149" s="159" t="str">
        <f t="shared" si="71"/>
        <v/>
      </c>
      <c r="T149" s="159" t="str">
        <f t="shared" si="71"/>
        <v/>
      </c>
      <c r="U149" s="159" t="str">
        <f t="shared" si="71"/>
        <v/>
      </c>
      <c r="V149" s="159" t="str">
        <f t="shared" si="71"/>
        <v/>
      </c>
      <c r="W149" s="159" t="str">
        <f t="shared" ref="W149" si="72">IF(W131=0,"",W131/W113)</f>
        <v/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" si="75">W152+W154+W156+W165</f>
        <v>0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0</v>
      </c>
      <c r="S169" s="117">
        <f t="shared" si="79"/>
        <v>0</v>
      </c>
      <c r="T169" s="117">
        <f t="shared" si="79"/>
        <v>0</v>
      </c>
      <c r="U169" s="117">
        <f t="shared" si="79"/>
        <v>0</v>
      </c>
      <c r="V169" s="117">
        <f t="shared" si="79"/>
        <v>0</v>
      </c>
      <c r="W169" s="117">
        <f t="shared" ref="W169" si="80">W170+W172+W174+W183</f>
        <v>0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0</v>
      </c>
      <c r="S170" s="122">
        <f t="shared" si="81"/>
        <v>0</v>
      </c>
      <c r="T170" s="122">
        <f t="shared" si="81"/>
        <v>0</v>
      </c>
      <c r="U170" s="122">
        <f t="shared" si="81"/>
        <v>0</v>
      </c>
      <c r="V170" s="122">
        <f t="shared" si="81"/>
        <v>0</v>
      </c>
      <c r="W170" s="122">
        <f t="shared" si="81"/>
        <v>0</v>
      </c>
      <c r="DA170" s="130" t="s">
        <v>2377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</v>
      </c>
      <c r="S172" s="122">
        <f t="shared" si="82"/>
        <v>0</v>
      </c>
      <c r="T172" s="122">
        <f t="shared" si="82"/>
        <v>0</v>
      </c>
      <c r="U172" s="122">
        <f t="shared" si="82"/>
        <v>0</v>
      </c>
      <c r="V172" s="122">
        <f t="shared" si="82"/>
        <v>0</v>
      </c>
      <c r="W172" s="122">
        <f t="shared" si="82"/>
        <v>0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</v>
      </c>
      <c r="S173" s="98">
        <f>RES_hhdet_fech!S147</f>
        <v>0</v>
      </c>
      <c r="T173" s="98">
        <f>RES_hhdet_fech!T147</f>
        <v>0</v>
      </c>
      <c r="U173" s="98">
        <f>RES_hhdet_fech!U147</f>
        <v>0</v>
      </c>
      <c r="V173" s="98">
        <f>RES_hhdet_fech!V147</f>
        <v>0</v>
      </c>
      <c r="W173" s="98">
        <f>RES_hhdet_fech!W147</f>
        <v>0</v>
      </c>
      <c r="DA173" s="63" t="s">
        <v>2380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0</v>
      </c>
      <c r="S174" s="122">
        <v>0</v>
      </c>
      <c r="T174" s="122">
        <v>0</v>
      </c>
      <c r="U174" s="122">
        <v>0</v>
      </c>
      <c r="V174" s="122">
        <v>0</v>
      </c>
      <c r="W174" s="122">
        <v>0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0</v>
      </c>
      <c r="S179" s="101">
        <v>0</v>
      </c>
      <c r="T179" s="101">
        <v>0</v>
      </c>
      <c r="U179" s="101">
        <v>0</v>
      </c>
      <c r="V179" s="101">
        <v>0</v>
      </c>
      <c r="W179" s="101">
        <v>0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2389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0</v>
      </c>
      <c r="S183" s="122">
        <v>0</v>
      </c>
      <c r="T183" s="122">
        <v>0</v>
      </c>
      <c r="U183" s="122">
        <v>0</v>
      </c>
      <c r="V183" s="122">
        <v>0</v>
      </c>
      <c r="W183" s="122">
        <v>0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0</v>
      </c>
      <c r="S187" s="117">
        <f t="shared" si="84"/>
        <v>0</v>
      </c>
      <c r="T187" s="117">
        <f t="shared" si="84"/>
        <v>0</v>
      </c>
      <c r="U187" s="117">
        <f t="shared" si="84"/>
        <v>0</v>
      </c>
      <c r="V187" s="117">
        <f t="shared" si="84"/>
        <v>0</v>
      </c>
      <c r="W187" s="117">
        <f t="shared" ref="W187" si="85">W188+W190+W192+W201</f>
        <v>0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0</v>
      </c>
      <c r="S188" s="122">
        <f t="shared" si="86"/>
        <v>0</v>
      </c>
      <c r="T188" s="122">
        <f t="shared" si="86"/>
        <v>0</v>
      </c>
      <c r="U188" s="122">
        <f t="shared" si="86"/>
        <v>0</v>
      </c>
      <c r="V188" s="122">
        <f t="shared" si="86"/>
        <v>0</v>
      </c>
      <c r="W188" s="122">
        <f t="shared" si="86"/>
        <v>0</v>
      </c>
      <c r="DA188" s="130" t="s">
        <v>2545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>
        <v>0</v>
      </c>
      <c r="T189" s="98">
        <v>0</v>
      </c>
      <c r="U189" s="98">
        <v>0</v>
      </c>
      <c r="V189" s="98">
        <v>0</v>
      </c>
      <c r="W189" s="98">
        <v>0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0</v>
      </c>
      <c r="S190" s="122">
        <f t="shared" si="87"/>
        <v>0</v>
      </c>
      <c r="T190" s="122">
        <f t="shared" si="87"/>
        <v>0</v>
      </c>
      <c r="U190" s="122">
        <f t="shared" si="87"/>
        <v>0</v>
      </c>
      <c r="V190" s="122">
        <f t="shared" si="87"/>
        <v>0</v>
      </c>
      <c r="W190" s="122">
        <f t="shared" si="87"/>
        <v>0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0</v>
      </c>
      <c r="S191" s="98">
        <f>RES_hhdet_tesh!S147</f>
        <v>0</v>
      </c>
      <c r="T191" s="98">
        <f>RES_hhdet_tesh!T147</f>
        <v>0</v>
      </c>
      <c r="U191" s="98">
        <f>RES_hhdet_tesh!U147</f>
        <v>0</v>
      </c>
      <c r="V191" s="98">
        <f>RES_hhdet_tesh!V147</f>
        <v>0</v>
      </c>
      <c r="W191" s="98">
        <f>RES_hhdet_tesh!W147</f>
        <v>0</v>
      </c>
      <c r="DA191" s="63" t="s">
        <v>2548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0</v>
      </c>
      <c r="S192" s="122">
        <v>0</v>
      </c>
      <c r="T192" s="122">
        <v>0</v>
      </c>
      <c r="U192" s="122">
        <v>0</v>
      </c>
      <c r="V192" s="122">
        <v>0</v>
      </c>
      <c r="W192" s="122">
        <v>0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0</v>
      </c>
      <c r="S197" s="101">
        <v>0</v>
      </c>
      <c r="T197" s="101">
        <v>0</v>
      </c>
      <c r="U197" s="101">
        <v>0</v>
      </c>
      <c r="V197" s="101">
        <v>0</v>
      </c>
      <c r="W197" s="101">
        <v>0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2557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0</v>
      </c>
      <c r="V201" s="122">
        <v>0</v>
      </c>
      <c r="W201" s="122">
        <v>0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0</v>
      </c>
      <c r="V203" s="33">
        <v>0</v>
      </c>
      <c r="W203" s="33">
        <v>0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" si="90">W206+W208+W210+W219</f>
        <v>0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0</v>
      </c>
      <c r="S223" s="118">
        <f t="shared" si="94"/>
        <v>0</v>
      </c>
      <c r="T223" s="118">
        <f t="shared" si="94"/>
        <v>0</v>
      </c>
      <c r="U223" s="118">
        <f t="shared" si="94"/>
        <v>0</v>
      </c>
      <c r="V223" s="118">
        <f t="shared" si="94"/>
        <v>0</v>
      </c>
      <c r="W223" s="118">
        <f t="shared" ref="W223" si="95">W224+W226+W228+W237</f>
        <v>0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0</v>
      </c>
      <c r="S224" s="123">
        <f t="shared" si="96"/>
        <v>0</v>
      </c>
      <c r="T224" s="123">
        <f t="shared" si="96"/>
        <v>0</v>
      </c>
      <c r="U224" s="123">
        <f t="shared" si="96"/>
        <v>0</v>
      </c>
      <c r="V224" s="123">
        <f t="shared" si="96"/>
        <v>0</v>
      </c>
      <c r="W224" s="123">
        <f t="shared" si="96"/>
        <v>0</v>
      </c>
      <c r="DA224" s="130" t="s">
        <v>2881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0</v>
      </c>
      <c r="S225" s="99">
        <v>0</v>
      </c>
      <c r="T225" s="99">
        <v>0</v>
      </c>
      <c r="U225" s="99">
        <v>0</v>
      </c>
      <c r="V225" s="99">
        <v>0</v>
      </c>
      <c r="W225" s="99">
        <v>0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0</v>
      </c>
      <c r="S226" s="123">
        <f t="shared" si="97"/>
        <v>0</v>
      </c>
      <c r="T226" s="123">
        <f t="shared" si="97"/>
        <v>0</v>
      </c>
      <c r="U226" s="123">
        <f t="shared" si="97"/>
        <v>0</v>
      </c>
      <c r="V226" s="123">
        <f t="shared" si="97"/>
        <v>0</v>
      </c>
      <c r="W226" s="123">
        <f t="shared" si="97"/>
        <v>0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0</v>
      </c>
      <c r="S227" s="99">
        <f>RES_hhdet_fecs!S147</f>
        <v>0</v>
      </c>
      <c r="T227" s="99">
        <f>RES_hhdet_fecs!T147</f>
        <v>0</v>
      </c>
      <c r="U227" s="99">
        <f>RES_hhdet_fecs!U147</f>
        <v>0</v>
      </c>
      <c r="V227" s="99">
        <f>RES_hhdet_fecs!V147</f>
        <v>0</v>
      </c>
      <c r="W227" s="99">
        <f>RES_hhdet_fecs!W147</f>
        <v>0</v>
      </c>
      <c r="DA227" s="63" t="s">
        <v>2884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0</v>
      </c>
      <c r="S228" s="123">
        <v>0</v>
      </c>
      <c r="T228" s="123">
        <v>0</v>
      </c>
      <c r="U228" s="123">
        <v>0</v>
      </c>
      <c r="V228" s="123">
        <v>0</v>
      </c>
      <c r="W228" s="123">
        <v>0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0</v>
      </c>
      <c r="S233" s="102">
        <v>0</v>
      </c>
      <c r="T233" s="102">
        <v>0</v>
      </c>
      <c r="U233" s="102">
        <v>0</v>
      </c>
      <c r="V233" s="102">
        <v>0</v>
      </c>
      <c r="W233" s="102">
        <v>0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2893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0</v>
      </c>
      <c r="S239" s="110">
        <v>0</v>
      </c>
      <c r="T239" s="110">
        <v>0</v>
      </c>
      <c r="U239" s="110">
        <v>0</v>
      </c>
      <c r="V239" s="110">
        <v>0</v>
      </c>
      <c r="W239" s="110">
        <v>0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0</v>
      </c>
      <c r="S241" s="118">
        <f t="shared" si="99"/>
        <v>0</v>
      </c>
      <c r="T241" s="118">
        <f t="shared" si="99"/>
        <v>0</v>
      </c>
      <c r="U241" s="118">
        <f t="shared" si="99"/>
        <v>0</v>
      </c>
      <c r="V241" s="118">
        <f t="shared" si="99"/>
        <v>0</v>
      </c>
      <c r="W241" s="118">
        <f t="shared" ref="W241" si="100">W242+W244+W246+W255</f>
        <v>0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0</v>
      </c>
      <c r="S242" s="123">
        <f t="shared" si="101"/>
        <v>0</v>
      </c>
      <c r="T242" s="123">
        <f t="shared" si="101"/>
        <v>0</v>
      </c>
      <c r="U242" s="123">
        <f t="shared" si="101"/>
        <v>0</v>
      </c>
      <c r="V242" s="123">
        <f t="shared" si="101"/>
        <v>0</v>
      </c>
      <c r="W242" s="123">
        <f t="shared" si="101"/>
        <v>0</v>
      </c>
      <c r="DA242" s="130" t="s">
        <v>3049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0</v>
      </c>
      <c r="S243" s="99">
        <v>0</v>
      </c>
      <c r="T243" s="99">
        <v>0</v>
      </c>
      <c r="U243" s="99">
        <v>0</v>
      </c>
      <c r="V243" s="99">
        <v>0</v>
      </c>
      <c r="W243" s="99">
        <v>0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0</v>
      </c>
      <c r="S244" s="123">
        <f t="shared" si="102"/>
        <v>0</v>
      </c>
      <c r="T244" s="123">
        <f t="shared" si="102"/>
        <v>0</v>
      </c>
      <c r="U244" s="123">
        <f t="shared" si="102"/>
        <v>0</v>
      </c>
      <c r="V244" s="123">
        <f t="shared" si="102"/>
        <v>0</v>
      </c>
      <c r="W244" s="123">
        <f t="shared" si="102"/>
        <v>0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0</v>
      </c>
      <c r="S245" s="99">
        <f>RES_hhdet_tess!S147</f>
        <v>0</v>
      </c>
      <c r="T245" s="99">
        <f>RES_hhdet_tess!T147</f>
        <v>0</v>
      </c>
      <c r="U245" s="99">
        <f>RES_hhdet_tess!U147</f>
        <v>0</v>
      </c>
      <c r="V245" s="99">
        <f>RES_hhdet_tess!V147</f>
        <v>0</v>
      </c>
      <c r="W245" s="99">
        <f>RES_hhdet_tess!W147</f>
        <v>0</v>
      </c>
      <c r="DA245" s="63" t="s">
        <v>3052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0</v>
      </c>
      <c r="S251" s="102">
        <v>0</v>
      </c>
      <c r="T251" s="102">
        <v>0</v>
      </c>
      <c r="U251" s="102">
        <v>0</v>
      </c>
      <c r="V251" s="102">
        <v>0</v>
      </c>
      <c r="W251" s="102">
        <v>0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3061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0</v>
      </c>
      <c r="S255" s="123">
        <v>0</v>
      </c>
      <c r="T255" s="123">
        <v>0</v>
      </c>
      <c r="U255" s="123">
        <v>0</v>
      </c>
      <c r="V255" s="123">
        <v>0</v>
      </c>
      <c r="W255" s="123">
        <v>0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0</v>
      </c>
      <c r="S257" s="110">
        <v>0</v>
      </c>
      <c r="T257" s="110">
        <v>0</v>
      </c>
      <c r="U257" s="110">
        <v>0</v>
      </c>
      <c r="V257" s="110">
        <v>0</v>
      </c>
      <c r="W257" s="110">
        <v>0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" si="105">W260+W262+W264+W273</f>
        <v>0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0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0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0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 t="str">
        <f t="shared" ref="W315" si="120">IF(W297=0,"",W297/W279)</f>
        <v/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 t="str">
        <f t="shared" ref="W316" si="123">IF(W298=0,"",W298/W280)</f>
        <v/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 t="str">
        <f t="shared" ref="W317" si="126">IF(W299=0,"",W299/W281)</f>
        <v/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 t="str">
        <f t="shared" ref="W318" si="129">IF(W300=0,"",W300/W282)</f>
        <v/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 t="str">
        <f t="shared" ref="W319" si="132">IF(W301=0,"",W301/W283)</f>
        <v/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 t="str">
        <f t="shared" ref="W320" si="135">IF(W302=0,"",W302/W284)</f>
        <v/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" si="150">IF(W307=0,"",W307/W289)</f>
        <v/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 t="str">
        <f t="shared" ref="W329" si="162">IF(W311=0,"",W311/W293)</f>
        <v/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 t="str">
        <f t="shared" ref="W331" si="168">IF(W313=0,"",W313/W295)</f>
        <v/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0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0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0</v>
      </c>
      <c r="S355" s="98">
        <f>RES_hhdet_in_fech!S147</f>
        <v>0</v>
      </c>
      <c r="T355" s="98">
        <f>RES_hhdet_in_fech!T147</f>
        <v>0</v>
      </c>
      <c r="U355" s="98">
        <f>RES_hhdet_in_fech!U147</f>
        <v>0</v>
      </c>
      <c r="V355" s="98">
        <f>RES_hhdet_in_fech!V147</f>
        <v>0</v>
      </c>
      <c r="W355" s="98">
        <f>RES_hhdet_in_fech!W147</f>
        <v>0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0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0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0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0</v>
      </c>
      <c r="S373" s="98">
        <f>RES_hhdet_in_tesh!S147</f>
        <v>0</v>
      </c>
      <c r="T373" s="98">
        <f>RES_hhdet_in_tesh!T147</f>
        <v>0</v>
      </c>
      <c r="U373" s="98">
        <f>RES_hhdet_in_tesh!U147</f>
        <v>0</v>
      </c>
      <c r="V373" s="98">
        <f>RES_hhdet_in_tesh!V147</f>
        <v>0</v>
      </c>
      <c r="W373" s="98">
        <f>RES_hhdet_in_tesh!W147</f>
        <v>0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0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0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0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0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0</v>
      </c>
      <c r="S409" s="99">
        <f>RES_hhdet_in_fecs!S147</f>
        <v>0</v>
      </c>
      <c r="T409" s="99">
        <f>RES_hhdet_in_fecs!T147</f>
        <v>0</v>
      </c>
      <c r="U409" s="99">
        <f>RES_hhdet_in_fecs!U147</f>
        <v>0</v>
      </c>
      <c r="V409" s="99">
        <f>RES_hhdet_in_fecs!V147</f>
        <v>0</v>
      </c>
      <c r="W409" s="99">
        <f>RES_hhdet_in_fecs!W147</f>
        <v>0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0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0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0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0</v>
      </c>
      <c r="S427" s="99">
        <f>RES_hhdet_in_tess!S147</f>
        <v>0</v>
      </c>
      <c r="T427" s="99">
        <f>RES_hhdet_in_tess!T147</f>
        <v>0</v>
      </c>
      <c r="U427" s="99">
        <f>RES_hhdet_in_tess!U147</f>
        <v>0</v>
      </c>
      <c r="V427" s="99">
        <f>RES_hhdet_in_tess!V147</f>
        <v>0</v>
      </c>
      <c r="W427" s="99">
        <f>RES_hhdet_in_tess!W147</f>
        <v>0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0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0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0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15115</v>
      </c>
      <c r="C5" s="120">
        <v>15138</v>
      </c>
      <c r="D5" s="120">
        <v>15212</v>
      </c>
      <c r="E5" s="120">
        <v>15463</v>
      </c>
      <c r="F5" s="120">
        <v>15721</v>
      </c>
      <c r="G5" s="120">
        <v>16884</v>
      </c>
      <c r="H5" s="120">
        <v>18918</v>
      </c>
      <c r="I5" s="120">
        <v>22286</v>
      </c>
      <c r="J5" s="120">
        <v>25565</v>
      </c>
      <c r="K5" s="120">
        <v>27792</v>
      </c>
      <c r="L5" s="120">
        <v>28080</v>
      </c>
      <c r="M5" s="120">
        <v>28006</v>
      </c>
      <c r="N5" s="120">
        <v>27627</v>
      </c>
      <c r="O5" s="120">
        <v>26921</v>
      </c>
      <c r="P5" s="120">
        <v>26899</v>
      </c>
      <c r="Q5" s="120">
        <v>27374</v>
      </c>
      <c r="R5" s="120">
        <v>28834</v>
      </c>
      <c r="S5" s="120">
        <v>30477</v>
      </c>
      <c r="T5" s="120">
        <v>31848</v>
      </c>
      <c r="U5" s="120">
        <v>32817</v>
      </c>
      <c r="V5" s="120">
        <v>33441</v>
      </c>
      <c r="W5" s="120">
        <v>33914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15115</v>
      </c>
      <c r="C7" s="52">
        <v>15138</v>
      </c>
      <c r="D7" s="52">
        <v>15212</v>
      </c>
      <c r="E7" s="52">
        <v>15463</v>
      </c>
      <c r="F7" s="52">
        <v>15721</v>
      </c>
      <c r="G7" s="52">
        <v>16884</v>
      </c>
      <c r="H7" s="52">
        <v>18918</v>
      </c>
      <c r="I7" s="52">
        <v>22286</v>
      </c>
      <c r="J7" s="52">
        <v>25565</v>
      </c>
      <c r="K7" s="52">
        <v>27792</v>
      </c>
      <c r="L7" s="52">
        <v>28080</v>
      </c>
      <c r="M7" s="52">
        <v>28006</v>
      </c>
      <c r="N7" s="52">
        <v>27627</v>
      </c>
      <c r="O7" s="52">
        <v>26921</v>
      </c>
      <c r="P7" s="52">
        <v>26899</v>
      </c>
      <c r="Q7" s="52">
        <v>27374</v>
      </c>
      <c r="R7" s="52">
        <v>28834</v>
      </c>
      <c r="S7" s="52">
        <v>30477</v>
      </c>
      <c r="T7" s="52">
        <v>31848</v>
      </c>
      <c r="U7" s="52">
        <v>32817</v>
      </c>
      <c r="V7" s="52">
        <v>33441</v>
      </c>
      <c r="W7" s="52">
        <v>33914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24</v>
      </c>
      <c r="C9" s="52">
        <v>26</v>
      </c>
      <c r="D9" s="52">
        <v>32</v>
      </c>
      <c r="E9" s="52">
        <v>34</v>
      </c>
      <c r="F9" s="52">
        <v>40</v>
      </c>
      <c r="G9" s="52">
        <v>54</v>
      </c>
      <c r="H9" s="52">
        <v>77</v>
      </c>
      <c r="I9" s="52">
        <v>131</v>
      </c>
      <c r="J9" s="52">
        <v>213</v>
      </c>
      <c r="K9" s="52">
        <v>288</v>
      </c>
      <c r="L9" s="52">
        <v>349</v>
      </c>
      <c r="M9" s="52">
        <v>368</v>
      </c>
      <c r="N9" s="52">
        <v>372</v>
      </c>
      <c r="O9" s="52">
        <v>357</v>
      </c>
      <c r="P9" s="52">
        <v>339</v>
      </c>
      <c r="Q9" s="52">
        <v>330</v>
      </c>
      <c r="R9" s="52">
        <v>362</v>
      </c>
      <c r="S9" s="52">
        <v>454</v>
      </c>
      <c r="T9" s="52">
        <v>592</v>
      </c>
      <c r="U9" s="52">
        <v>771</v>
      </c>
      <c r="V9" s="52">
        <v>963</v>
      </c>
      <c r="W9" s="52">
        <v>1135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15115</v>
      </c>
      <c r="C13" s="52">
        <v>15138</v>
      </c>
      <c r="D13" s="52">
        <v>15212</v>
      </c>
      <c r="E13" s="52">
        <v>15463</v>
      </c>
      <c r="F13" s="52">
        <v>15721</v>
      </c>
      <c r="G13" s="52">
        <v>16884</v>
      </c>
      <c r="H13" s="52">
        <v>18918</v>
      </c>
      <c r="I13" s="52">
        <v>22286</v>
      </c>
      <c r="J13" s="52">
        <v>25565</v>
      </c>
      <c r="K13" s="52">
        <v>27792</v>
      </c>
      <c r="L13" s="52">
        <v>28080</v>
      </c>
      <c r="M13" s="52">
        <v>28006</v>
      </c>
      <c r="N13" s="52">
        <v>27627</v>
      </c>
      <c r="O13" s="52">
        <v>26921</v>
      </c>
      <c r="P13" s="52">
        <v>26899</v>
      </c>
      <c r="Q13" s="52">
        <v>27374</v>
      </c>
      <c r="R13" s="52">
        <v>28834</v>
      </c>
      <c r="S13" s="52">
        <v>30477</v>
      </c>
      <c r="T13" s="52">
        <v>31848</v>
      </c>
      <c r="U13" s="52">
        <v>32817</v>
      </c>
      <c r="V13" s="52">
        <v>33441</v>
      </c>
      <c r="W13" s="52">
        <v>33914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2121</v>
      </c>
      <c r="C16" s="52">
        <v>1937</v>
      </c>
      <c r="D16" s="52">
        <v>1580</v>
      </c>
      <c r="E16" s="52">
        <v>1542</v>
      </c>
      <c r="F16" s="52">
        <v>1471</v>
      </c>
      <c r="G16" s="52">
        <v>1514</v>
      </c>
      <c r="H16" s="52">
        <v>1637</v>
      </c>
      <c r="I16" s="52">
        <v>2026</v>
      </c>
      <c r="J16" s="52">
        <v>2707</v>
      </c>
      <c r="K16" s="52">
        <v>3344</v>
      </c>
      <c r="L16" s="52">
        <v>3634</v>
      </c>
      <c r="M16" s="52">
        <v>3687</v>
      </c>
      <c r="N16" s="52">
        <v>3542</v>
      </c>
      <c r="O16" s="52">
        <v>3637</v>
      </c>
      <c r="P16" s="52">
        <v>4519</v>
      </c>
      <c r="Q16" s="52">
        <v>5598</v>
      </c>
      <c r="R16" s="52">
        <v>6459</v>
      </c>
      <c r="S16" s="52">
        <v>6597</v>
      </c>
      <c r="T16" s="52">
        <v>6651</v>
      </c>
      <c r="U16" s="52">
        <v>6245</v>
      </c>
      <c r="V16" s="52">
        <v>5062</v>
      </c>
      <c r="W16" s="52">
        <v>4055</v>
      </c>
      <c r="DA16" s="63" t="s">
        <v>1133</v>
      </c>
    </row>
    <row r="17" spans="1:105" ht="12" customHeight="1" x14ac:dyDescent="0.25">
      <c r="A17" s="109" t="s">
        <v>120</v>
      </c>
      <c r="B17" s="36">
        <v>12994</v>
      </c>
      <c r="C17" s="36">
        <v>13201</v>
      </c>
      <c r="D17" s="36">
        <v>13632</v>
      </c>
      <c r="E17" s="36">
        <v>13921</v>
      </c>
      <c r="F17" s="36">
        <v>14250</v>
      </c>
      <c r="G17" s="36">
        <v>15370</v>
      </c>
      <c r="H17" s="36">
        <v>17281</v>
      </c>
      <c r="I17" s="36">
        <v>20260</v>
      </c>
      <c r="J17" s="36">
        <v>22858</v>
      </c>
      <c r="K17" s="36">
        <v>24448</v>
      </c>
      <c r="L17" s="36">
        <v>24446</v>
      </c>
      <c r="M17" s="36">
        <v>24319</v>
      </c>
      <c r="N17" s="36">
        <v>24085</v>
      </c>
      <c r="O17" s="36">
        <v>23284</v>
      </c>
      <c r="P17" s="36">
        <v>22380</v>
      </c>
      <c r="Q17" s="36">
        <v>21776</v>
      </c>
      <c r="R17" s="36">
        <v>22375</v>
      </c>
      <c r="S17" s="36">
        <v>23880</v>
      </c>
      <c r="T17" s="36">
        <v>25197</v>
      </c>
      <c r="U17" s="36">
        <v>26572</v>
      </c>
      <c r="V17" s="36">
        <v>28379</v>
      </c>
      <c r="W17" s="36">
        <v>29859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1181</v>
      </c>
      <c r="D21" s="52">
        <v>1181</v>
      </c>
      <c r="E21" s="52">
        <v>1183</v>
      </c>
      <c r="F21" s="52">
        <v>1189</v>
      </c>
      <c r="G21" s="52">
        <v>1200</v>
      </c>
      <c r="H21" s="52">
        <v>1220</v>
      </c>
      <c r="I21" s="52">
        <v>1250</v>
      </c>
      <c r="J21" s="52">
        <v>1297</v>
      </c>
      <c r="K21" s="52">
        <v>1369</v>
      </c>
      <c r="L21" s="52">
        <v>1468</v>
      </c>
      <c r="M21" s="52">
        <v>1599</v>
      </c>
      <c r="N21" s="52">
        <v>1772</v>
      </c>
      <c r="O21" s="52">
        <v>1745</v>
      </c>
      <c r="P21" s="52">
        <v>1056</v>
      </c>
      <c r="Q21" s="52">
        <v>1354</v>
      </c>
      <c r="R21" s="52">
        <v>1686</v>
      </c>
      <c r="S21" s="52">
        <v>2081</v>
      </c>
      <c r="T21" s="52">
        <v>2272</v>
      </c>
      <c r="U21" s="52">
        <v>2499</v>
      </c>
      <c r="V21" s="52">
        <v>2700</v>
      </c>
      <c r="W21" s="52">
        <v>2945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</v>
      </c>
      <c r="D23" s="52">
        <v>3</v>
      </c>
      <c r="E23" s="52">
        <v>4</v>
      </c>
      <c r="F23" s="52">
        <v>4</v>
      </c>
      <c r="G23" s="52">
        <v>5</v>
      </c>
      <c r="H23" s="52">
        <v>4</v>
      </c>
      <c r="I23" s="52">
        <v>4</v>
      </c>
      <c r="J23" s="52">
        <v>3</v>
      </c>
      <c r="K23" s="52">
        <v>15</v>
      </c>
      <c r="L23" s="52">
        <v>11</v>
      </c>
      <c r="M23" s="52">
        <v>22</v>
      </c>
      <c r="N23" s="52">
        <v>29</v>
      </c>
      <c r="O23" s="52">
        <v>46</v>
      </c>
      <c r="P23" s="52">
        <v>56</v>
      </c>
      <c r="Q23" s="52">
        <v>67</v>
      </c>
      <c r="R23" s="52">
        <v>70</v>
      </c>
      <c r="S23" s="52">
        <v>65</v>
      </c>
      <c r="T23" s="52">
        <v>48</v>
      </c>
      <c r="U23" s="52">
        <v>43</v>
      </c>
      <c r="V23" s="52">
        <v>50</v>
      </c>
      <c r="W23" s="52">
        <v>62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2362</v>
      </c>
      <c r="D27" s="52">
        <v>2365</v>
      </c>
      <c r="E27" s="52">
        <v>2400</v>
      </c>
      <c r="F27" s="52">
        <v>2487</v>
      </c>
      <c r="G27" s="52">
        <v>2667</v>
      </c>
      <c r="H27" s="52">
        <v>2964</v>
      </c>
      <c r="I27" s="52">
        <v>2014</v>
      </c>
      <c r="J27" s="52">
        <v>2132</v>
      </c>
      <c r="K27" s="52">
        <v>2721</v>
      </c>
      <c r="L27" s="52">
        <v>3071</v>
      </c>
      <c r="M27" s="52">
        <v>3570</v>
      </c>
      <c r="N27" s="52">
        <v>4184</v>
      </c>
      <c r="O27" s="52">
        <v>4741</v>
      </c>
      <c r="P27" s="52">
        <v>4441</v>
      </c>
      <c r="Q27" s="52">
        <v>4801</v>
      </c>
      <c r="R27" s="52">
        <v>4582</v>
      </c>
      <c r="S27" s="52">
        <v>4209</v>
      </c>
      <c r="T27" s="52">
        <v>3827</v>
      </c>
      <c r="U27" s="52">
        <v>4081</v>
      </c>
      <c r="V27" s="52">
        <v>4411</v>
      </c>
      <c r="W27" s="52">
        <v>4864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331</v>
      </c>
      <c r="D30" s="52">
        <v>357</v>
      </c>
      <c r="E30" s="52">
        <v>308</v>
      </c>
      <c r="F30" s="52">
        <v>337</v>
      </c>
      <c r="G30" s="52">
        <v>346</v>
      </c>
      <c r="H30" s="52">
        <v>363</v>
      </c>
      <c r="I30" s="52">
        <v>193</v>
      </c>
      <c r="J30" s="52">
        <v>142</v>
      </c>
      <c r="K30" s="52">
        <v>183</v>
      </c>
      <c r="L30" s="52">
        <v>232</v>
      </c>
      <c r="M30" s="52">
        <v>372</v>
      </c>
      <c r="N30" s="52">
        <v>453</v>
      </c>
      <c r="O30" s="52">
        <v>552</v>
      </c>
      <c r="P30" s="52">
        <v>557</v>
      </c>
      <c r="Q30" s="52">
        <v>655</v>
      </c>
      <c r="R30" s="52">
        <v>703</v>
      </c>
      <c r="S30" s="52">
        <v>681</v>
      </c>
      <c r="T30" s="52">
        <v>629</v>
      </c>
      <c r="U30" s="52">
        <v>688</v>
      </c>
      <c r="V30" s="52">
        <v>1208</v>
      </c>
      <c r="W30" s="52">
        <v>1023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2030</v>
      </c>
      <c r="D31" s="36">
        <v>2035</v>
      </c>
      <c r="E31" s="36">
        <v>2066</v>
      </c>
      <c r="F31" s="36">
        <v>2151</v>
      </c>
      <c r="G31" s="36">
        <v>2321</v>
      </c>
      <c r="H31" s="36">
        <v>2601</v>
      </c>
      <c r="I31" s="36">
        <v>1820</v>
      </c>
      <c r="J31" s="36">
        <v>1992</v>
      </c>
      <c r="K31" s="36">
        <v>2531</v>
      </c>
      <c r="L31" s="36">
        <v>2839</v>
      </c>
      <c r="M31" s="36">
        <v>3195</v>
      </c>
      <c r="N31" s="36">
        <v>3726</v>
      </c>
      <c r="O31" s="36">
        <v>4196</v>
      </c>
      <c r="P31" s="36">
        <v>3879</v>
      </c>
      <c r="Q31" s="36">
        <v>4147</v>
      </c>
      <c r="R31" s="36">
        <v>3879</v>
      </c>
      <c r="S31" s="36">
        <v>3527</v>
      </c>
      <c r="T31" s="36">
        <v>3193</v>
      </c>
      <c r="U31" s="36">
        <v>3374</v>
      </c>
      <c r="V31" s="36">
        <v>3490</v>
      </c>
      <c r="W31" s="36">
        <v>3766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1204</v>
      </c>
      <c r="D35" s="52">
        <v>1255</v>
      </c>
      <c r="E35" s="52">
        <v>1434</v>
      </c>
      <c r="F35" s="52">
        <v>1447</v>
      </c>
      <c r="G35" s="52">
        <v>2363</v>
      </c>
      <c r="H35" s="52">
        <v>3254</v>
      </c>
      <c r="I35" s="52">
        <v>4618</v>
      </c>
      <c r="J35" s="52">
        <v>4576</v>
      </c>
      <c r="K35" s="52">
        <v>3596</v>
      </c>
      <c r="L35" s="52">
        <v>1756</v>
      </c>
      <c r="M35" s="52">
        <v>1525</v>
      </c>
      <c r="N35" s="52">
        <v>1393</v>
      </c>
      <c r="O35" s="52">
        <v>1039</v>
      </c>
      <c r="P35" s="52">
        <v>1034</v>
      </c>
      <c r="Q35" s="52">
        <v>1829</v>
      </c>
      <c r="R35" s="52">
        <v>3146</v>
      </c>
      <c r="S35" s="52">
        <v>3724</v>
      </c>
      <c r="T35" s="52">
        <v>3643</v>
      </c>
      <c r="U35" s="52">
        <v>3468</v>
      </c>
      <c r="V35" s="52">
        <v>3324</v>
      </c>
      <c r="W35" s="52">
        <v>3418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</v>
      </c>
      <c r="D37" s="52">
        <v>9</v>
      </c>
      <c r="E37" s="52">
        <v>6</v>
      </c>
      <c r="F37" s="52">
        <v>10</v>
      </c>
      <c r="G37" s="52">
        <v>19</v>
      </c>
      <c r="H37" s="52">
        <v>27</v>
      </c>
      <c r="I37" s="52">
        <v>58</v>
      </c>
      <c r="J37" s="52">
        <v>85</v>
      </c>
      <c r="K37" s="52">
        <v>90</v>
      </c>
      <c r="L37" s="52">
        <v>72</v>
      </c>
      <c r="M37" s="52">
        <v>41</v>
      </c>
      <c r="N37" s="52">
        <v>33</v>
      </c>
      <c r="O37" s="52">
        <v>31</v>
      </c>
      <c r="P37" s="52">
        <v>38</v>
      </c>
      <c r="Q37" s="52">
        <v>58</v>
      </c>
      <c r="R37" s="52">
        <v>102</v>
      </c>
      <c r="S37" s="52">
        <v>157</v>
      </c>
      <c r="T37" s="52">
        <v>186</v>
      </c>
      <c r="U37" s="52">
        <v>222</v>
      </c>
      <c r="V37" s="52">
        <v>242</v>
      </c>
      <c r="W37" s="52">
        <v>234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2385</v>
      </c>
      <c r="D41" s="52">
        <v>2439</v>
      </c>
      <c r="E41" s="52">
        <v>2651</v>
      </c>
      <c r="F41" s="52">
        <v>2745</v>
      </c>
      <c r="G41" s="52">
        <v>3830</v>
      </c>
      <c r="H41" s="52">
        <v>4998</v>
      </c>
      <c r="I41" s="52">
        <v>5382</v>
      </c>
      <c r="J41" s="52">
        <v>5411</v>
      </c>
      <c r="K41" s="52">
        <v>4948</v>
      </c>
      <c r="L41" s="52">
        <v>3359</v>
      </c>
      <c r="M41" s="52">
        <v>3496</v>
      </c>
      <c r="N41" s="52">
        <v>3805</v>
      </c>
      <c r="O41" s="52">
        <v>4035</v>
      </c>
      <c r="P41" s="52">
        <v>4419</v>
      </c>
      <c r="Q41" s="52">
        <v>5276</v>
      </c>
      <c r="R41" s="52">
        <v>6042</v>
      </c>
      <c r="S41" s="52">
        <v>5852</v>
      </c>
      <c r="T41" s="52">
        <v>5198</v>
      </c>
      <c r="U41" s="52">
        <v>5050</v>
      </c>
      <c r="V41" s="52">
        <v>5035</v>
      </c>
      <c r="W41" s="52">
        <v>5337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147</v>
      </c>
      <c r="D44" s="52">
        <v>0</v>
      </c>
      <c r="E44" s="52">
        <v>270</v>
      </c>
      <c r="F44" s="52">
        <v>266</v>
      </c>
      <c r="G44" s="52">
        <v>389</v>
      </c>
      <c r="H44" s="52">
        <v>486</v>
      </c>
      <c r="I44" s="52">
        <v>582</v>
      </c>
      <c r="J44" s="52">
        <v>823</v>
      </c>
      <c r="K44" s="52">
        <v>820</v>
      </c>
      <c r="L44" s="52">
        <v>522</v>
      </c>
      <c r="M44" s="52">
        <v>425</v>
      </c>
      <c r="N44" s="52">
        <v>308</v>
      </c>
      <c r="O44" s="52">
        <v>647</v>
      </c>
      <c r="P44" s="52">
        <v>1439</v>
      </c>
      <c r="Q44" s="52">
        <v>1734</v>
      </c>
      <c r="R44" s="52">
        <v>1564</v>
      </c>
      <c r="S44" s="52">
        <v>819</v>
      </c>
      <c r="T44" s="52">
        <v>683</v>
      </c>
      <c r="U44" s="52">
        <v>282</v>
      </c>
      <c r="V44" s="52">
        <v>25</v>
      </c>
      <c r="W44" s="52">
        <v>16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2237</v>
      </c>
      <c r="D45" s="36">
        <v>2466</v>
      </c>
      <c r="E45" s="36">
        <v>2355</v>
      </c>
      <c r="F45" s="36">
        <v>2480</v>
      </c>
      <c r="G45" s="36">
        <v>3441</v>
      </c>
      <c r="H45" s="36">
        <v>4512</v>
      </c>
      <c r="I45" s="36">
        <v>4799</v>
      </c>
      <c r="J45" s="36">
        <v>4590</v>
      </c>
      <c r="K45" s="36">
        <v>4121</v>
      </c>
      <c r="L45" s="36">
        <v>2837</v>
      </c>
      <c r="M45" s="36">
        <v>3068</v>
      </c>
      <c r="N45" s="36">
        <v>3492</v>
      </c>
      <c r="O45" s="36">
        <v>3395</v>
      </c>
      <c r="P45" s="36">
        <v>2975</v>
      </c>
      <c r="Q45" s="36">
        <v>3543</v>
      </c>
      <c r="R45" s="36">
        <v>4478</v>
      </c>
      <c r="S45" s="36">
        <v>5032</v>
      </c>
      <c r="T45" s="36">
        <v>4510</v>
      </c>
      <c r="U45" s="36">
        <v>4749</v>
      </c>
      <c r="V45" s="36">
        <v>5297</v>
      </c>
      <c r="W45" s="36">
        <v>5246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444</v>
      </c>
      <c r="D49" s="52">
        <v>463</v>
      </c>
      <c r="E49" s="52">
        <v>537</v>
      </c>
      <c r="F49" s="52">
        <v>540</v>
      </c>
      <c r="G49" s="52">
        <v>778</v>
      </c>
      <c r="H49" s="52">
        <v>1234</v>
      </c>
      <c r="I49" s="52">
        <v>1687</v>
      </c>
      <c r="J49" s="52">
        <v>1882</v>
      </c>
      <c r="K49" s="52">
        <v>1022</v>
      </c>
      <c r="L49" s="52">
        <v>486</v>
      </c>
      <c r="M49" s="52">
        <v>390</v>
      </c>
      <c r="N49" s="52">
        <v>325</v>
      </c>
      <c r="O49" s="52">
        <v>259</v>
      </c>
      <c r="P49" s="52">
        <v>540</v>
      </c>
      <c r="Q49" s="52">
        <v>775</v>
      </c>
      <c r="R49" s="52">
        <v>1237</v>
      </c>
      <c r="S49" s="52">
        <v>1552</v>
      </c>
      <c r="T49" s="52">
        <v>1316</v>
      </c>
      <c r="U49" s="52">
        <v>1566</v>
      </c>
      <c r="V49" s="52">
        <v>1285</v>
      </c>
      <c r="W49" s="52">
        <v>1103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1</v>
      </c>
      <c r="E51" s="52">
        <v>2</v>
      </c>
      <c r="F51" s="52">
        <v>3</v>
      </c>
      <c r="G51" s="52">
        <v>7</v>
      </c>
      <c r="H51" s="52">
        <v>13</v>
      </c>
      <c r="I51" s="52">
        <v>25</v>
      </c>
      <c r="J51" s="52">
        <v>33</v>
      </c>
      <c r="K51" s="52">
        <v>20</v>
      </c>
      <c r="L51" s="52">
        <v>10</v>
      </c>
      <c r="M51" s="52">
        <v>6</v>
      </c>
      <c r="N51" s="52">
        <v>8</v>
      </c>
      <c r="O51" s="52">
        <v>7</v>
      </c>
      <c r="P51" s="52">
        <v>17</v>
      </c>
      <c r="Q51" s="52">
        <v>27</v>
      </c>
      <c r="R51" s="52">
        <v>47</v>
      </c>
      <c r="S51" s="52">
        <v>66</v>
      </c>
      <c r="T51" s="52">
        <v>60</v>
      </c>
      <c r="U51" s="52">
        <v>78</v>
      </c>
      <c r="V51" s="52">
        <v>72</v>
      </c>
      <c r="W51" s="52">
        <v>65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444</v>
      </c>
      <c r="D55" s="52">
        <v>463</v>
      </c>
      <c r="E55" s="52">
        <v>537</v>
      </c>
      <c r="F55" s="52">
        <v>540</v>
      </c>
      <c r="G55" s="52">
        <v>778</v>
      </c>
      <c r="H55" s="52">
        <v>1234</v>
      </c>
      <c r="I55" s="52">
        <v>1687</v>
      </c>
      <c r="J55" s="52">
        <v>1882</v>
      </c>
      <c r="K55" s="52">
        <v>1022</v>
      </c>
      <c r="L55" s="52">
        <v>486</v>
      </c>
      <c r="M55" s="52">
        <v>390</v>
      </c>
      <c r="N55" s="52">
        <v>325</v>
      </c>
      <c r="O55" s="52">
        <v>259</v>
      </c>
      <c r="P55" s="52">
        <v>540</v>
      </c>
      <c r="Q55" s="52">
        <v>775</v>
      </c>
      <c r="R55" s="52">
        <v>1237</v>
      </c>
      <c r="S55" s="52">
        <v>1552</v>
      </c>
      <c r="T55" s="52">
        <v>1316</v>
      </c>
      <c r="U55" s="52">
        <v>1566</v>
      </c>
      <c r="V55" s="52">
        <v>1285</v>
      </c>
      <c r="W55" s="52">
        <v>1103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27</v>
      </c>
      <c r="D58" s="52">
        <v>0</v>
      </c>
      <c r="E58" s="52">
        <v>55</v>
      </c>
      <c r="F58" s="52">
        <v>53</v>
      </c>
      <c r="G58" s="52">
        <v>79</v>
      </c>
      <c r="H58" s="52">
        <v>120</v>
      </c>
      <c r="I58" s="52">
        <v>182</v>
      </c>
      <c r="J58" s="52">
        <v>286</v>
      </c>
      <c r="K58" s="52">
        <v>170</v>
      </c>
      <c r="L58" s="52">
        <v>76</v>
      </c>
      <c r="M58" s="52">
        <v>48</v>
      </c>
      <c r="N58" s="52">
        <v>27</v>
      </c>
      <c r="O58" s="52">
        <v>42</v>
      </c>
      <c r="P58" s="52">
        <v>176</v>
      </c>
      <c r="Q58" s="52">
        <v>255</v>
      </c>
      <c r="R58" s="52">
        <v>321</v>
      </c>
      <c r="S58" s="52">
        <v>219</v>
      </c>
      <c r="T58" s="52">
        <v>174</v>
      </c>
      <c r="U58" s="52">
        <v>93</v>
      </c>
      <c r="V58" s="52">
        <v>7</v>
      </c>
      <c r="W58" s="52">
        <v>5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417</v>
      </c>
      <c r="D59" s="36">
        <v>463</v>
      </c>
      <c r="E59" s="36">
        <v>482</v>
      </c>
      <c r="F59" s="36">
        <v>487</v>
      </c>
      <c r="G59" s="36">
        <v>699</v>
      </c>
      <c r="H59" s="36">
        <v>1114</v>
      </c>
      <c r="I59" s="36">
        <v>1505</v>
      </c>
      <c r="J59" s="36">
        <v>1596</v>
      </c>
      <c r="K59" s="36">
        <v>852</v>
      </c>
      <c r="L59" s="36">
        <v>410</v>
      </c>
      <c r="M59" s="36">
        <v>342</v>
      </c>
      <c r="N59" s="36">
        <v>298</v>
      </c>
      <c r="O59" s="36">
        <v>217</v>
      </c>
      <c r="P59" s="36">
        <v>364</v>
      </c>
      <c r="Q59" s="36">
        <v>520</v>
      </c>
      <c r="R59" s="36">
        <v>916</v>
      </c>
      <c r="S59" s="36">
        <v>1333</v>
      </c>
      <c r="T59" s="36">
        <v>1142</v>
      </c>
      <c r="U59" s="36">
        <v>1473</v>
      </c>
      <c r="V59" s="36">
        <v>1278</v>
      </c>
      <c r="W59" s="36">
        <v>1098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760</v>
      </c>
      <c r="D63" s="52">
        <v>792</v>
      </c>
      <c r="E63" s="52">
        <v>897</v>
      </c>
      <c r="F63" s="52">
        <v>907</v>
      </c>
      <c r="G63" s="52">
        <v>1585</v>
      </c>
      <c r="H63" s="52">
        <v>2020</v>
      </c>
      <c r="I63" s="52">
        <v>2931</v>
      </c>
      <c r="J63" s="52">
        <v>2694</v>
      </c>
      <c r="K63" s="52">
        <v>2574</v>
      </c>
      <c r="L63" s="52">
        <v>1270</v>
      </c>
      <c r="M63" s="52">
        <v>1135</v>
      </c>
      <c r="N63" s="52">
        <v>1068</v>
      </c>
      <c r="O63" s="52">
        <v>780</v>
      </c>
      <c r="P63" s="52">
        <v>494</v>
      </c>
      <c r="Q63" s="52">
        <v>1054</v>
      </c>
      <c r="R63" s="52">
        <v>1909</v>
      </c>
      <c r="S63" s="52">
        <v>2172</v>
      </c>
      <c r="T63" s="52">
        <v>2327</v>
      </c>
      <c r="U63" s="52">
        <v>1902</v>
      </c>
      <c r="V63" s="52">
        <v>2039</v>
      </c>
      <c r="W63" s="52">
        <v>2315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</v>
      </c>
      <c r="D65" s="52">
        <v>8</v>
      </c>
      <c r="E65" s="52">
        <v>4</v>
      </c>
      <c r="F65" s="52">
        <v>7</v>
      </c>
      <c r="G65" s="52">
        <v>12</v>
      </c>
      <c r="H65" s="52">
        <v>14</v>
      </c>
      <c r="I65" s="52">
        <v>33</v>
      </c>
      <c r="J65" s="52">
        <v>52</v>
      </c>
      <c r="K65" s="52">
        <v>70</v>
      </c>
      <c r="L65" s="52">
        <v>62</v>
      </c>
      <c r="M65" s="52">
        <v>35</v>
      </c>
      <c r="N65" s="52">
        <v>25</v>
      </c>
      <c r="O65" s="52">
        <v>24</v>
      </c>
      <c r="P65" s="52">
        <v>21</v>
      </c>
      <c r="Q65" s="52">
        <v>31</v>
      </c>
      <c r="R65" s="52">
        <v>55</v>
      </c>
      <c r="S65" s="52">
        <v>91</v>
      </c>
      <c r="T65" s="52">
        <v>126</v>
      </c>
      <c r="U65" s="52">
        <v>144</v>
      </c>
      <c r="V65" s="52">
        <v>170</v>
      </c>
      <c r="W65" s="52">
        <v>169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1941</v>
      </c>
      <c r="D69" s="52">
        <f t="shared" si="6"/>
        <v>1976</v>
      </c>
      <c r="E69" s="52">
        <f t="shared" si="6"/>
        <v>2114</v>
      </c>
      <c r="F69" s="52">
        <f t="shared" si="6"/>
        <v>2205</v>
      </c>
      <c r="G69" s="52">
        <f t="shared" si="6"/>
        <v>3052</v>
      </c>
      <c r="H69" s="52">
        <f t="shared" si="6"/>
        <v>3764</v>
      </c>
      <c r="I69" s="52">
        <f t="shared" si="6"/>
        <v>3695</v>
      </c>
      <c r="J69" s="52">
        <f t="shared" si="6"/>
        <v>3529</v>
      </c>
      <c r="K69" s="52">
        <f t="shared" si="6"/>
        <v>3926</v>
      </c>
      <c r="L69" s="52">
        <f t="shared" si="6"/>
        <v>2873</v>
      </c>
      <c r="M69" s="52">
        <f t="shared" si="6"/>
        <v>3106</v>
      </c>
      <c r="N69" s="52">
        <f t="shared" si="6"/>
        <v>3480</v>
      </c>
      <c r="O69" s="52">
        <f t="shared" si="6"/>
        <v>3776</v>
      </c>
      <c r="P69" s="52">
        <f t="shared" si="6"/>
        <v>3879</v>
      </c>
      <c r="Q69" s="52">
        <f t="shared" si="6"/>
        <v>4501</v>
      </c>
      <c r="R69" s="52">
        <f t="shared" ref="R69:V69" si="7">R41-R55</f>
        <v>4805</v>
      </c>
      <c r="S69" s="52">
        <f t="shared" si="7"/>
        <v>4300</v>
      </c>
      <c r="T69" s="52">
        <f t="shared" si="7"/>
        <v>3882</v>
      </c>
      <c r="U69" s="52">
        <f t="shared" si="7"/>
        <v>3484</v>
      </c>
      <c r="V69" s="52">
        <f t="shared" si="7"/>
        <v>3750</v>
      </c>
      <c r="W69" s="52">
        <f t="shared" ref="W69" si="8">W41-W55</f>
        <v>4234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120</v>
      </c>
      <c r="D72" s="52">
        <v>0</v>
      </c>
      <c r="E72" s="52">
        <v>215</v>
      </c>
      <c r="F72" s="52">
        <v>213</v>
      </c>
      <c r="G72" s="52">
        <v>310</v>
      </c>
      <c r="H72" s="52">
        <v>366</v>
      </c>
      <c r="I72" s="52">
        <v>400</v>
      </c>
      <c r="J72" s="52">
        <v>537</v>
      </c>
      <c r="K72" s="52">
        <v>650</v>
      </c>
      <c r="L72" s="52">
        <v>446</v>
      </c>
      <c r="M72" s="52">
        <v>377</v>
      </c>
      <c r="N72" s="52">
        <v>281</v>
      </c>
      <c r="O72" s="52">
        <v>605</v>
      </c>
      <c r="P72" s="52">
        <v>1263</v>
      </c>
      <c r="Q72" s="52">
        <v>1479</v>
      </c>
      <c r="R72" s="52">
        <v>1243</v>
      </c>
      <c r="S72" s="52">
        <v>600</v>
      </c>
      <c r="T72" s="52">
        <v>509</v>
      </c>
      <c r="U72" s="52">
        <v>189</v>
      </c>
      <c r="V72" s="52">
        <v>18</v>
      </c>
      <c r="W72" s="52">
        <v>11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1820</v>
      </c>
      <c r="D73" s="36">
        <v>2003</v>
      </c>
      <c r="E73" s="36">
        <v>1873</v>
      </c>
      <c r="F73" s="36">
        <v>1993</v>
      </c>
      <c r="G73" s="36">
        <v>2742</v>
      </c>
      <c r="H73" s="36">
        <v>3398</v>
      </c>
      <c r="I73" s="36">
        <v>3294</v>
      </c>
      <c r="J73" s="36">
        <v>2994</v>
      </c>
      <c r="K73" s="36">
        <v>3269</v>
      </c>
      <c r="L73" s="36">
        <v>2427</v>
      </c>
      <c r="M73" s="36">
        <v>2726</v>
      </c>
      <c r="N73" s="36">
        <v>3194</v>
      </c>
      <c r="O73" s="36">
        <v>3178</v>
      </c>
      <c r="P73" s="36">
        <v>2611</v>
      </c>
      <c r="Q73" s="36">
        <v>3023</v>
      </c>
      <c r="R73" s="36">
        <v>3562</v>
      </c>
      <c r="S73" s="36">
        <v>3699</v>
      </c>
      <c r="T73" s="36">
        <v>3368</v>
      </c>
      <c r="U73" s="36">
        <v>3276</v>
      </c>
      <c r="V73" s="36">
        <v>4019</v>
      </c>
      <c r="W73" s="36">
        <v>4148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573</v>
      </c>
      <c r="I79" s="138">
        <f>RES_hhdet_numvin!I163</f>
        <v>1524</v>
      </c>
      <c r="J79" s="138">
        <f>RES_hhdet_numvin!J163</f>
        <v>2122</v>
      </c>
      <c r="K79" s="138">
        <f>RES_hhdet_numvin!K163</f>
        <v>2078</v>
      </c>
      <c r="L79" s="138">
        <f>RES_hhdet_numvin!L163</f>
        <v>1185</v>
      </c>
      <c r="M79" s="138">
        <f>RES_hhdet_numvin!M163</f>
        <v>1153</v>
      </c>
      <c r="N79" s="138">
        <f>RES_hhdet_numvin!N163</f>
        <v>1145</v>
      </c>
      <c r="O79" s="138">
        <f>RES_hhdet_numvin!O163</f>
        <v>911</v>
      </c>
      <c r="P79" s="138">
        <f>RES_hhdet_numvin!P163</f>
        <v>947</v>
      </c>
      <c r="Q79" s="138">
        <f>RES_hhdet_numvin!Q163</f>
        <v>1733</v>
      </c>
      <c r="R79" s="138">
        <f>RES_hhdet_numvin!R163</f>
        <v>3050</v>
      </c>
      <c r="S79" s="138">
        <f>RES_hhdet_numvin!S163</f>
        <v>3668</v>
      </c>
      <c r="T79" s="138">
        <f>RES_hhdet_numvin!T163</f>
        <v>3620</v>
      </c>
      <c r="U79" s="138">
        <f>RES_hhdet_numvin!U163</f>
        <v>3463</v>
      </c>
      <c r="V79" s="138">
        <f>RES_hhdet_numvin!V163</f>
        <v>3324</v>
      </c>
      <c r="W79" s="138">
        <f>RES_hhdet_numvin!W163</f>
        <v>3418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12</v>
      </c>
      <c r="Q81" s="138">
        <f>RES_hhdet_numvin!Q165</f>
        <v>35</v>
      </c>
      <c r="R81" s="138">
        <f>RES_hhdet_numvin!R165</f>
        <v>79</v>
      </c>
      <c r="S81" s="138">
        <f>RES_hhdet_numvin!S165</f>
        <v>138</v>
      </c>
      <c r="T81" s="138">
        <f>RES_hhdet_numvin!T165</f>
        <v>176</v>
      </c>
      <c r="U81" s="138">
        <f>RES_hhdet_numvin!U165</f>
        <v>219</v>
      </c>
      <c r="V81" s="138">
        <f>RES_hhdet_numvin!V165</f>
        <v>242</v>
      </c>
      <c r="W81" s="138">
        <f>RES_hhdet_numvin!W165</f>
        <v>234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1429</v>
      </c>
      <c r="Q87" s="138">
        <f>RES_hhdet_numvin!Q171</f>
        <v>2989</v>
      </c>
      <c r="R87" s="138">
        <f>RES_hhdet_numvin!R171</f>
        <v>4488</v>
      </c>
      <c r="S87" s="138">
        <f>RES_hhdet_numvin!S171</f>
        <v>5002</v>
      </c>
      <c r="T87" s="138">
        <f>RES_hhdet_numvin!T171</f>
        <v>4783</v>
      </c>
      <c r="U87" s="138">
        <f>RES_hhdet_numvin!U171</f>
        <v>4873</v>
      </c>
      <c r="V87" s="138">
        <f>RES_hhdet_numvin!V171</f>
        <v>5013</v>
      </c>
      <c r="W87" s="138">
        <f>RES_hhdet_numvin!W171</f>
        <v>5337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444</v>
      </c>
      <c r="Q92" s="138">
        <f>RES_hhdet_numvin!Q176</f>
        <v>943</v>
      </c>
      <c r="R92" s="138">
        <f>RES_hhdet_numvin!R176</f>
        <v>1112</v>
      </c>
      <c r="S92" s="138">
        <f>RES_hhdet_numvin!S176</f>
        <v>671</v>
      </c>
      <c r="T92" s="138">
        <f>RES_hhdet_numvin!T176</f>
        <v>588</v>
      </c>
      <c r="U92" s="138">
        <f>RES_hhdet_numvin!U176</f>
        <v>256</v>
      </c>
      <c r="V92" s="138">
        <f>RES_hhdet_numvin!V176</f>
        <v>25</v>
      </c>
      <c r="W92" s="138">
        <f>RES_hhdet_numvin!W176</f>
        <v>16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956</v>
      </c>
      <c r="Q93" s="39">
        <f>RES_hhdet_numvin!Q177</f>
        <v>2016</v>
      </c>
      <c r="R93" s="39">
        <f>RES_hhdet_numvin!R177</f>
        <v>3326</v>
      </c>
      <c r="S93" s="39">
        <f>RES_hhdet_numvin!S177</f>
        <v>4310</v>
      </c>
      <c r="T93" s="39">
        <f>RES_hhdet_numvin!T177</f>
        <v>4149</v>
      </c>
      <c r="U93" s="39">
        <f>RES_hhdet_numvin!U177</f>
        <v>4585</v>
      </c>
      <c r="V93" s="39">
        <f>RES_hhdet_numvin!V177</f>
        <v>5271</v>
      </c>
      <c r="W93" s="39">
        <f>RES_hhdet_numvin!W177</f>
        <v>5246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18.992733371602313</v>
      </c>
      <c r="C97" s="117">
        <f t="shared" si="12"/>
        <v>22.955343812653805</v>
      </c>
      <c r="D97" s="117">
        <f t="shared" si="12"/>
        <v>21.06834133933155</v>
      </c>
      <c r="E97" s="117">
        <f t="shared" si="12"/>
        <v>20.867683052906358</v>
      </c>
      <c r="F97" s="117">
        <f t="shared" si="12"/>
        <v>20.846307433251699</v>
      </c>
      <c r="G97" s="117">
        <f t="shared" si="12"/>
        <v>21.683148543437706</v>
      </c>
      <c r="H97" s="117">
        <f t="shared" si="12"/>
        <v>22.570603157552494</v>
      </c>
      <c r="I97" s="117">
        <f t="shared" si="12"/>
        <v>31.339332989611329</v>
      </c>
      <c r="J97" s="117">
        <f t="shared" si="12"/>
        <v>35.233611494605306</v>
      </c>
      <c r="K97" s="117">
        <f t="shared" si="12"/>
        <v>38.003444825556564</v>
      </c>
      <c r="L97" s="117">
        <f t="shared" si="12"/>
        <v>45.044580700987723</v>
      </c>
      <c r="M97" s="117">
        <f t="shared" si="12"/>
        <v>38.323567874582601</v>
      </c>
      <c r="N97" s="117">
        <f t="shared" si="12"/>
        <v>38.345691404261046</v>
      </c>
      <c r="O97" s="117">
        <f t="shared" si="12"/>
        <v>36.546822422762418</v>
      </c>
      <c r="P97" s="117">
        <f t="shared" si="12"/>
        <v>34.644150846871362</v>
      </c>
      <c r="Q97" s="117">
        <f t="shared" si="12"/>
        <v>34.102693650200905</v>
      </c>
      <c r="R97" s="117">
        <f t="shared" ref="R97:V97" si="13">R98+R100+R102+R111</f>
        <v>38.078823495138565</v>
      </c>
      <c r="S97" s="117">
        <f t="shared" si="13"/>
        <v>38.761405807891229</v>
      </c>
      <c r="T97" s="117">
        <f t="shared" si="13"/>
        <v>48.249085617780651</v>
      </c>
      <c r="U97" s="117">
        <f t="shared" si="13"/>
        <v>41.522618125173977</v>
      </c>
      <c r="V97" s="117">
        <f t="shared" si="13"/>
        <v>39.687710781186937</v>
      </c>
      <c r="W97" s="117">
        <f t="shared" ref="W97" si="14">W98+W100+W102+W111</f>
        <v>44.463442726745519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15.26209462815279</v>
      </c>
      <c r="C98" s="122">
        <f t="shared" si="15"/>
        <v>19.02477271379253</v>
      </c>
      <c r="D98" s="122">
        <f t="shared" si="15"/>
        <v>17.415259176308322</v>
      </c>
      <c r="E98" s="122">
        <f t="shared" si="15"/>
        <v>17.229316197123559</v>
      </c>
      <c r="F98" s="122">
        <f t="shared" si="15"/>
        <v>17.197813808268194</v>
      </c>
      <c r="G98" s="122">
        <f t="shared" si="15"/>
        <v>17.937409235314714</v>
      </c>
      <c r="H98" s="122">
        <f t="shared" si="15"/>
        <v>18.277343752400594</v>
      </c>
      <c r="I98" s="122">
        <f t="shared" si="15"/>
        <v>26.663729438228984</v>
      </c>
      <c r="J98" s="122">
        <f t="shared" si="15"/>
        <v>30.007083269793849</v>
      </c>
      <c r="K98" s="122">
        <f t="shared" si="15"/>
        <v>32.643391825293094</v>
      </c>
      <c r="L98" s="122">
        <f t="shared" si="15"/>
        <v>39.229540888336416</v>
      </c>
      <c r="M98" s="122">
        <f t="shared" si="15"/>
        <v>32.93615168415284</v>
      </c>
      <c r="N98" s="122">
        <f t="shared" si="15"/>
        <v>32.924833265635542</v>
      </c>
      <c r="O98" s="122">
        <f t="shared" si="15"/>
        <v>31.45765287759799</v>
      </c>
      <c r="P98" s="122">
        <f t="shared" si="15"/>
        <v>29.892098757673043</v>
      </c>
      <c r="Q98" s="122">
        <f t="shared" si="15"/>
        <v>29.214808331459153</v>
      </c>
      <c r="R98" s="122">
        <f t="shared" si="15"/>
        <v>32.413459883717884</v>
      </c>
      <c r="S98" s="122">
        <f t="shared" si="15"/>
        <v>32.88315935821236</v>
      </c>
      <c r="T98" s="122">
        <f t="shared" si="15"/>
        <v>42.495760693705911</v>
      </c>
      <c r="U98" s="122">
        <f t="shared" si="15"/>
        <v>35.194542766170613</v>
      </c>
      <c r="V98" s="122">
        <f t="shared" si="15"/>
        <v>33.836954278147779</v>
      </c>
      <c r="W98" s="122">
        <f t="shared" si="15"/>
        <v>38.101446990380886</v>
      </c>
      <c r="DA98" s="130" t="s">
        <v>1722</v>
      </c>
    </row>
    <row r="99" spans="1:105" ht="12" customHeight="1" x14ac:dyDescent="0.25">
      <c r="A99" s="97" t="s">
        <v>53</v>
      </c>
      <c r="B99" s="98">
        <v>15.26209462815279</v>
      </c>
      <c r="C99" s="98">
        <v>19.02477271379253</v>
      </c>
      <c r="D99" s="98">
        <v>17.415259176308322</v>
      </c>
      <c r="E99" s="98">
        <v>17.229316197123559</v>
      </c>
      <c r="F99" s="98">
        <v>17.197813808268194</v>
      </c>
      <c r="G99" s="98">
        <v>17.937409235314714</v>
      </c>
      <c r="H99" s="98">
        <v>18.277343752400594</v>
      </c>
      <c r="I99" s="98">
        <v>26.663729438228984</v>
      </c>
      <c r="J99" s="98">
        <v>30.007083269793849</v>
      </c>
      <c r="K99" s="98">
        <v>32.643391825293094</v>
      </c>
      <c r="L99" s="98">
        <v>39.229540888336416</v>
      </c>
      <c r="M99" s="98">
        <v>32.93615168415284</v>
      </c>
      <c r="N99" s="98">
        <v>32.924833265635542</v>
      </c>
      <c r="O99" s="98">
        <v>31.45765287759799</v>
      </c>
      <c r="P99" s="98">
        <v>29.892098757673043</v>
      </c>
      <c r="Q99" s="98">
        <v>29.214808331459153</v>
      </c>
      <c r="R99" s="98">
        <v>32.413459883717884</v>
      </c>
      <c r="S99" s="98">
        <v>32.88315935821236</v>
      </c>
      <c r="T99" s="98">
        <v>42.495760693705911</v>
      </c>
      <c r="U99" s="98">
        <v>35.194542766170613</v>
      </c>
      <c r="V99" s="98">
        <v>33.836954278147779</v>
      </c>
      <c r="W99" s="98">
        <v>38.101446990380886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1.3551048289520766E-4</v>
      </c>
      <c r="C100" s="122">
        <f t="shared" si="16"/>
        <v>1.5528550843216737E-4</v>
      </c>
      <c r="D100" s="122">
        <f t="shared" si="16"/>
        <v>1.7789722920864026E-4</v>
      </c>
      <c r="E100" s="122">
        <f t="shared" si="16"/>
        <v>1.7742919634491149E-4</v>
      </c>
      <c r="F100" s="122">
        <f t="shared" si="16"/>
        <v>1.9838763969911121E-4</v>
      </c>
      <c r="G100" s="122">
        <f t="shared" si="16"/>
        <v>2.5155644470897033E-4</v>
      </c>
      <c r="H100" s="122">
        <f t="shared" si="16"/>
        <v>3.7279533993930027E-4</v>
      </c>
      <c r="I100" s="122">
        <f t="shared" si="16"/>
        <v>5.5485538436927625E-4</v>
      </c>
      <c r="J100" s="122">
        <f t="shared" si="16"/>
        <v>8.8117539497268302E-4</v>
      </c>
      <c r="K100" s="122">
        <f t="shared" si="16"/>
        <v>1.1593298874898619E-3</v>
      </c>
      <c r="L100" s="122">
        <f t="shared" si="16"/>
        <v>2.7729098048343325E-3</v>
      </c>
      <c r="M100" s="122">
        <f t="shared" si="16"/>
        <v>2.0032503431946691E-3</v>
      </c>
      <c r="N100" s="122">
        <f t="shared" si="16"/>
        <v>1.6823272175706663E-3</v>
      </c>
      <c r="O100" s="122">
        <f t="shared" si="16"/>
        <v>1.571638672409556E-3</v>
      </c>
      <c r="P100" s="122">
        <f t="shared" si="16"/>
        <v>1.6494498369297006E-3</v>
      </c>
      <c r="Q100" s="122">
        <f t="shared" si="16"/>
        <v>1.3906408241740969E-3</v>
      </c>
      <c r="R100" s="122">
        <f t="shared" si="16"/>
        <v>1.5397681475851541E-3</v>
      </c>
      <c r="S100" s="122">
        <f t="shared" si="16"/>
        <v>1.8003130441931073E-3</v>
      </c>
      <c r="T100" s="122">
        <f t="shared" si="16"/>
        <v>3.0741877069265858E-3</v>
      </c>
      <c r="U100" s="122">
        <f t="shared" si="16"/>
        <v>2.6699522725726556E-3</v>
      </c>
      <c r="V100" s="122">
        <f t="shared" si="16"/>
        <v>3.4621776431434507E-3</v>
      </c>
      <c r="W100" s="122">
        <f t="shared" si="16"/>
        <v>6.38029168211792E-3</v>
      </c>
      <c r="DA100" s="130" t="s">
        <v>1724</v>
      </c>
    </row>
    <row r="101" spans="1:105" ht="12" customHeight="1" x14ac:dyDescent="0.25">
      <c r="A101" s="97" t="s">
        <v>53</v>
      </c>
      <c r="B101" s="98">
        <v>1.3551048289520766E-4</v>
      </c>
      <c r="C101" s="98">
        <v>1.5528550843216737E-4</v>
      </c>
      <c r="D101" s="98">
        <v>1.7789722920864026E-4</v>
      </c>
      <c r="E101" s="98">
        <v>1.7742919634491149E-4</v>
      </c>
      <c r="F101" s="98">
        <v>1.9838763969911121E-4</v>
      </c>
      <c r="G101" s="98">
        <v>2.5155644470897033E-4</v>
      </c>
      <c r="H101" s="98">
        <v>3.7279533993930027E-4</v>
      </c>
      <c r="I101" s="98">
        <v>5.5485538436927625E-4</v>
      </c>
      <c r="J101" s="98">
        <v>8.8117539497268302E-4</v>
      </c>
      <c r="K101" s="98">
        <v>1.1593298874898619E-3</v>
      </c>
      <c r="L101" s="98">
        <v>2.7729098048343325E-3</v>
      </c>
      <c r="M101" s="98">
        <v>2.0032503431946691E-3</v>
      </c>
      <c r="N101" s="98">
        <v>1.6823272175706663E-3</v>
      </c>
      <c r="O101" s="98">
        <v>1.571638672409556E-3</v>
      </c>
      <c r="P101" s="98">
        <v>1.6494498369297006E-3</v>
      </c>
      <c r="Q101" s="98">
        <v>1.3906408241740969E-3</v>
      </c>
      <c r="R101" s="98">
        <v>1.5397681475851541E-3</v>
      </c>
      <c r="S101" s="98">
        <v>1.8003130441931073E-3</v>
      </c>
      <c r="T101" s="98">
        <v>3.0741877069265858E-3</v>
      </c>
      <c r="U101" s="98">
        <v>2.6699522725726556E-3</v>
      </c>
      <c r="V101" s="98">
        <v>3.4621776431434507E-3</v>
      </c>
      <c r="W101" s="98">
        <v>6.38029168211792E-3</v>
      </c>
      <c r="DA101" s="63" t="s">
        <v>1725</v>
      </c>
    </row>
    <row r="102" spans="1:105" ht="12" customHeight="1" x14ac:dyDescent="0.25">
      <c r="A102" s="121" t="s">
        <v>55</v>
      </c>
      <c r="B102" s="122">
        <v>2.332522843153539</v>
      </c>
      <c r="C102" s="122">
        <v>2.4653157953378066</v>
      </c>
      <c r="D102" s="122">
        <v>2.4194880325168926</v>
      </c>
      <c r="E102" s="122">
        <v>2.4117354999024712</v>
      </c>
      <c r="F102" s="122">
        <v>2.4051591044458389</v>
      </c>
      <c r="G102" s="122">
        <v>2.5251447916701948</v>
      </c>
      <c r="H102" s="122">
        <v>2.8504505299534713</v>
      </c>
      <c r="I102" s="122">
        <v>3.2233330007918983</v>
      </c>
      <c r="J102" s="122">
        <v>3.599212805605156</v>
      </c>
      <c r="K102" s="122">
        <v>3.7390525637609193</v>
      </c>
      <c r="L102" s="122">
        <v>3.9973709627406144</v>
      </c>
      <c r="M102" s="122">
        <v>3.6737281976907363</v>
      </c>
      <c r="N102" s="122">
        <v>3.7599527725073045</v>
      </c>
      <c r="O102" s="122">
        <v>3.537221827886377</v>
      </c>
      <c r="P102" s="122">
        <v>3.2497243097112922</v>
      </c>
      <c r="Q102" s="122">
        <v>3.2815561853978461</v>
      </c>
      <c r="R102" s="122">
        <v>3.7150884778869893</v>
      </c>
      <c r="S102" s="122">
        <v>3.8610896535831576</v>
      </c>
      <c r="T102" s="122">
        <v>3.8072333645513319</v>
      </c>
      <c r="U102" s="122">
        <v>4.1593788390965321</v>
      </c>
      <c r="V102" s="122">
        <v>3.9435606511578287</v>
      </c>
      <c r="W102" s="122">
        <v>4.302048728378324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2.332522843153539</v>
      </c>
      <c r="C107" s="101">
        <v>2.4653157953378066</v>
      </c>
      <c r="D107" s="101">
        <v>2.4194880325168926</v>
      </c>
      <c r="E107" s="101">
        <v>2.4117354999024712</v>
      </c>
      <c r="F107" s="101">
        <v>2.4051591044458389</v>
      </c>
      <c r="G107" s="101">
        <v>2.5251447916701948</v>
      </c>
      <c r="H107" s="101">
        <v>2.8504505299534713</v>
      </c>
      <c r="I107" s="101">
        <v>3.2233330007918983</v>
      </c>
      <c r="J107" s="101">
        <v>3.599212805605156</v>
      </c>
      <c r="K107" s="101">
        <v>3.7390525637609193</v>
      </c>
      <c r="L107" s="101">
        <v>3.9973709627406144</v>
      </c>
      <c r="M107" s="101">
        <v>3.6737281976907363</v>
      </c>
      <c r="N107" s="101">
        <v>3.7599527725073045</v>
      </c>
      <c r="O107" s="101">
        <v>3.537221827886377</v>
      </c>
      <c r="P107" s="101">
        <v>3.2497243097112922</v>
      </c>
      <c r="Q107" s="101">
        <v>3.2815561853978461</v>
      </c>
      <c r="R107" s="101">
        <v>3.7150884778869893</v>
      </c>
      <c r="S107" s="101">
        <v>3.8610896535831576</v>
      </c>
      <c r="T107" s="101">
        <v>3.8072333645513319</v>
      </c>
      <c r="U107" s="101">
        <v>4.1593788390965321</v>
      </c>
      <c r="V107" s="101">
        <v>3.9435606511578287</v>
      </c>
      <c r="W107" s="101">
        <v>4.302048728378324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1734</v>
      </c>
    </row>
    <row r="111" spans="1:105" ht="12" customHeight="1" x14ac:dyDescent="0.25">
      <c r="A111" s="121" t="s">
        <v>54</v>
      </c>
      <c r="B111" s="122">
        <v>1.3979803898130891</v>
      </c>
      <c r="C111" s="122">
        <v>1.4651000180150386</v>
      </c>
      <c r="D111" s="122">
        <v>1.2334162332771281</v>
      </c>
      <c r="E111" s="122">
        <v>1.2264539266839829</v>
      </c>
      <c r="F111" s="122">
        <v>1.2431361328979678</v>
      </c>
      <c r="G111" s="122">
        <v>1.2203429600080882</v>
      </c>
      <c r="H111" s="122">
        <v>1.4424360798584921</v>
      </c>
      <c r="I111" s="122">
        <v>1.4517156952060772</v>
      </c>
      <c r="J111" s="122">
        <v>1.6264342438113242</v>
      </c>
      <c r="K111" s="122">
        <v>1.6198411066150564</v>
      </c>
      <c r="L111" s="122">
        <v>1.8148959401058591</v>
      </c>
      <c r="M111" s="122">
        <v>1.7116847423958303</v>
      </c>
      <c r="N111" s="122">
        <v>1.6592230389006311</v>
      </c>
      <c r="O111" s="122">
        <v>1.5503760786056378</v>
      </c>
      <c r="P111" s="122">
        <v>1.5006783296500981</v>
      </c>
      <c r="Q111" s="122">
        <v>1.6049384925197325</v>
      </c>
      <c r="R111" s="122">
        <v>1.9487353653861053</v>
      </c>
      <c r="S111" s="122">
        <v>2.0153564830515225</v>
      </c>
      <c r="T111" s="122">
        <v>1.9430173718164794</v>
      </c>
      <c r="U111" s="122">
        <v>2.1660265676342618</v>
      </c>
      <c r="V111" s="122">
        <v>1.9037336742381856</v>
      </c>
      <c r="W111" s="122">
        <v>2.0535667163041884</v>
      </c>
      <c r="DA111" s="130" t="s">
        <v>1735</v>
      </c>
    </row>
    <row r="112" spans="1:105" ht="12" customHeight="1" x14ac:dyDescent="0.25">
      <c r="A112" s="97" t="s">
        <v>50</v>
      </c>
      <c r="B112" s="98">
        <v>0.23317998339459237</v>
      </c>
      <c r="C112" s="98">
        <v>0.27092516319356136</v>
      </c>
      <c r="D112" s="98">
        <v>0.11598827187527347</v>
      </c>
      <c r="E112" s="98">
        <v>0.15789430532651563</v>
      </c>
      <c r="F112" s="98">
        <v>0.16036657030789206</v>
      </c>
      <c r="G112" s="98">
        <v>0.13350586672835937</v>
      </c>
      <c r="H112" s="98">
        <v>0.15419803959934347</v>
      </c>
      <c r="I112" s="98">
        <v>0.12798743863331646</v>
      </c>
      <c r="J112" s="98">
        <v>0.22643965503623703</v>
      </c>
      <c r="K112" s="98">
        <v>0.24311519399194281</v>
      </c>
      <c r="L112" s="98">
        <v>0.31381753746106322</v>
      </c>
      <c r="M112" s="98">
        <v>0.31127904992777417</v>
      </c>
      <c r="N112" s="98">
        <v>0.23574240485851386</v>
      </c>
      <c r="O112" s="98">
        <v>0.22791232555326574</v>
      </c>
      <c r="P112" s="98">
        <v>0.3161980312292394</v>
      </c>
      <c r="Q112" s="98">
        <v>0.40835414685320032</v>
      </c>
      <c r="R112" s="98">
        <v>0.59043644265432804</v>
      </c>
      <c r="S112" s="98">
        <v>0.59888500563806513</v>
      </c>
      <c r="T112" s="98">
        <v>0.52511549476714237</v>
      </c>
      <c r="U112" s="98">
        <v>0.58823503116983666</v>
      </c>
      <c r="V112" s="98">
        <v>0.35762915173939652</v>
      </c>
      <c r="W112" s="98">
        <v>0.30553980082790494</v>
      </c>
      <c r="DA112" s="63" t="s">
        <v>1736</v>
      </c>
    </row>
    <row r="113" spans="1:105" ht="12" customHeight="1" x14ac:dyDescent="0.25">
      <c r="A113" s="109" t="s">
        <v>120</v>
      </c>
      <c r="B113" s="33">
        <v>1.1648004064184967</v>
      </c>
      <c r="C113" s="33">
        <v>1.1941748548214772</v>
      </c>
      <c r="D113" s="33">
        <v>1.1174279614018547</v>
      </c>
      <c r="E113" s="33">
        <v>1.0685596213574673</v>
      </c>
      <c r="F113" s="33">
        <v>1.0827695625900757</v>
      </c>
      <c r="G113" s="33">
        <v>1.0868370932797289</v>
      </c>
      <c r="H113" s="33">
        <v>1.2882380402591487</v>
      </c>
      <c r="I113" s="33">
        <v>1.3237282565727608</v>
      </c>
      <c r="J113" s="33">
        <v>1.3999945887750871</v>
      </c>
      <c r="K113" s="33">
        <v>1.3767259126231135</v>
      </c>
      <c r="L113" s="33">
        <v>1.5010784026447959</v>
      </c>
      <c r="M113" s="33">
        <v>1.4004056924680561</v>
      </c>
      <c r="N113" s="33">
        <v>1.4234806340421171</v>
      </c>
      <c r="O113" s="33">
        <v>1.322463753052372</v>
      </c>
      <c r="P113" s="33">
        <v>1.1844802984208587</v>
      </c>
      <c r="Q113" s="33">
        <v>1.1965843456665322</v>
      </c>
      <c r="R113" s="33">
        <v>1.3582989227317772</v>
      </c>
      <c r="S113" s="33">
        <v>1.4164714774134575</v>
      </c>
      <c r="T113" s="33">
        <v>1.417901877049337</v>
      </c>
      <c r="U113" s="33">
        <v>1.5777915364644253</v>
      </c>
      <c r="V113" s="33">
        <v>1.546104522498789</v>
      </c>
      <c r="W113" s="33">
        <v>1.7480269154762833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12.455108226417277</v>
      </c>
      <c r="C115" s="117">
        <f t="shared" si="17"/>
        <v>15.121373805369577</v>
      </c>
      <c r="D115" s="117">
        <f t="shared" si="17"/>
        <v>13.954639049066273</v>
      </c>
      <c r="E115" s="117">
        <f t="shared" si="17"/>
        <v>13.896771036219333</v>
      </c>
      <c r="F115" s="117">
        <f t="shared" si="17"/>
        <v>13.972031999946079</v>
      </c>
      <c r="G115" s="117">
        <f t="shared" si="17"/>
        <v>14.666574818067861</v>
      </c>
      <c r="H115" s="117">
        <f t="shared" si="17"/>
        <v>15.428514401422895</v>
      </c>
      <c r="I115" s="117">
        <f t="shared" si="17"/>
        <v>21.688424543716135</v>
      </c>
      <c r="J115" s="117">
        <f t="shared" si="17"/>
        <v>24.604379938034985</v>
      </c>
      <c r="K115" s="117">
        <f t="shared" si="17"/>
        <v>26.745144653237997</v>
      </c>
      <c r="L115" s="117">
        <f t="shared" si="17"/>
        <v>31.897249111029229</v>
      </c>
      <c r="M115" s="117">
        <f t="shared" si="17"/>
        <v>27.274964729368925</v>
      </c>
      <c r="N115" s="117">
        <f t="shared" si="17"/>
        <v>27.474489021430173</v>
      </c>
      <c r="O115" s="117">
        <f t="shared" si="17"/>
        <v>26.357417760333238</v>
      </c>
      <c r="P115" s="117">
        <f t="shared" si="17"/>
        <v>25.085408159677243</v>
      </c>
      <c r="Q115" s="117">
        <f t="shared" si="17"/>
        <v>24.871013470984916</v>
      </c>
      <c r="R115" s="117">
        <f t="shared" ref="R115:V115" si="18">R116+R118+R120+R129</f>
        <v>28.116482589151261</v>
      </c>
      <c r="S115" s="117">
        <f t="shared" si="18"/>
        <v>29.087088977964193</v>
      </c>
      <c r="T115" s="117">
        <f t="shared" si="18"/>
        <v>36.903800013907258</v>
      </c>
      <c r="U115" s="117">
        <f t="shared" si="18"/>
        <v>32.250020700230458</v>
      </c>
      <c r="V115" s="117">
        <f t="shared" si="18"/>
        <v>31.427094888920443</v>
      </c>
      <c r="W115" s="117">
        <f t="shared" ref="W115" si="19">W116+W118+W120+W129</f>
        <v>35.919029193097103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10.046769151744327</v>
      </c>
      <c r="C116" s="122">
        <f t="shared" si="20"/>
        <v>12.577397354908324</v>
      </c>
      <c r="D116" s="122">
        <f t="shared" si="20"/>
        <v>11.570275561228147</v>
      </c>
      <c r="E116" s="122">
        <f t="shared" si="20"/>
        <v>11.515666349808379</v>
      </c>
      <c r="F116" s="122">
        <f t="shared" si="20"/>
        <v>11.568642381699657</v>
      </c>
      <c r="G116" s="122">
        <f t="shared" si="20"/>
        <v>12.182018366225604</v>
      </c>
      <c r="H116" s="122">
        <f t="shared" si="20"/>
        <v>12.554816329212393</v>
      </c>
      <c r="I116" s="122">
        <f t="shared" si="20"/>
        <v>18.550554736726966</v>
      </c>
      <c r="J116" s="122">
        <f t="shared" si="20"/>
        <v>21.100909901403067</v>
      </c>
      <c r="K116" s="122">
        <f t="shared" si="20"/>
        <v>23.148257115764824</v>
      </c>
      <c r="L116" s="122">
        <f t="shared" si="20"/>
        <v>27.984157377484856</v>
      </c>
      <c r="M116" s="122">
        <f t="shared" si="20"/>
        <v>23.640368741949331</v>
      </c>
      <c r="N116" s="122">
        <f t="shared" si="20"/>
        <v>23.793844145523579</v>
      </c>
      <c r="O116" s="122">
        <f t="shared" si="20"/>
        <v>22.878395729409956</v>
      </c>
      <c r="P116" s="122">
        <f t="shared" si="20"/>
        <v>21.816053017961909</v>
      </c>
      <c r="Q116" s="122">
        <f t="shared" si="20"/>
        <v>21.468554360893858</v>
      </c>
      <c r="R116" s="122">
        <f t="shared" si="20"/>
        <v>24.118675419760518</v>
      </c>
      <c r="S116" s="122">
        <f t="shared" si="20"/>
        <v>24.864161492202989</v>
      </c>
      <c r="T116" s="122">
        <f t="shared" si="20"/>
        <v>32.690618784594143</v>
      </c>
      <c r="U116" s="122">
        <f t="shared" si="20"/>
        <v>27.546762167329014</v>
      </c>
      <c r="V116" s="122">
        <f t="shared" si="20"/>
        <v>26.970408292802524</v>
      </c>
      <c r="W116" s="122">
        <f t="shared" si="20"/>
        <v>30.970037007260611</v>
      </c>
      <c r="DA116" s="130" t="s">
        <v>1890</v>
      </c>
    </row>
    <row r="117" spans="1:105" ht="12" customHeight="1" x14ac:dyDescent="0.25">
      <c r="A117" s="97" t="s">
        <v>53</v>
      </c>
      <c r="B117" s="98">
        <v>10.046769151744327</v>
      </c>
      <c r="C117" s="98">
        <v>12.577397354908324</v>
      </c>
      <c r="D117" s="98">
        <v>11.570275561228147</v>
      </c>
      <c r="E117" s="98">
        <v>11.515666349808379</v>
      </c>
      <c r="F117" s="98">
        <v>11.568642381699657</v>
      </c>
      <c r="G117" s="98">
        <v>12.182018366225604</v>
      </c>
      <c r="H117" s="98">
        <v>12.554816329212393</v>
      </c>
      <c r="I117" s="98">
        <v>18.550554736726966</v>
      </c>
      <c r="J117" s="98">
        <v>21.100909901403067</v>
      </c>
      <c r="K117" s="98">
        <v>23.148257115764824</v>
      </c>
      <c r="L117" s="98">
        <v>27.984157377484856</v>
      </c>
      <c r="M117" s="98">
        <v>23.640368741949331</v>
      </c>
      <c r="N117" s="98">
        <v>23.793844145523579</v>
      </c>
      <c r="O117" s="98">
        <v>22.878395729409956</v>
      </c>
      <c r="P117" s="98">
        <v>21.816053017961909</v>
      </c>
      <c r="Q117" s="98">
        <v>21.468554360893858</v>
      </c>
      <c r="R117" s="98">
        <v>24.118675419760518</v>
      </c>
      <c r="S117" s="98">
        <v>24.864161492202989</v>
      </c>
      <c r="T117" s="98">
        <v>32.690618784594143</v>
      </c>
      <c r="U117" s="98">
        <v>27.546762167329014</v>
      </c>
      <c r="V117" s="98">
        <v>26.970408292802524</v>
      </c>
      <c r="W117" s="98">
        <v>30.970037007260611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2.761942778485037E-4</v>
      </c>
      <c r="C118" s="122">
        <f t="shared" si="21"/>
        <v>3.3645057953178261E-4</v>
      </c>
      <c r="D118" s="122">
        <f t="shared" si="21"/>
        <v>4.1558314080244704E-4</v>
      </c>
      <c r="E118" s="122">
        <f t="shared" si="21"/>
        <v>4.3845139719381697E-4</v>
      </c>
      <c r="F118" s="122">
        <f t="shared" si="21"/>
        <v>5.2636339771545699E-4</v>
      </c>
      <c r="G118" s="122">
        <f t="shared" si="21"/>
        <v>7.2280384283973718E-4</v>
      </c>
      <c r="H118" s="122">
        <f t="shared" si="21"/>
        <v>1.1350861810402191E-3</v>
      </c>
      <c r="I118" s="122">
        <f t="shared" si="21"/>
        <v>1.7776119920684742E-3</v>
      </c>
      <c r="J118" s="122">
        <f t="shared" si="21"/>
        <v>2.9162478848988186E-3</v>
      </c>
      <c r="K118" s="122">
        <f t="shared" si="21"/>
        <v>3.9518209965538013E-3</v>
      </c>
      <c r="L118" s="122">
        <f t="shared" si="21"/>
        <v>9.6239058080996535E-3</v>
      </c>
      <c r="M118" s="122">
        <f t="shared" si="21"/>
        <v>7.0574977273030366E-3</v>
      </c>
      <c r="N118" s="122">
        <f t="shared" si="21"/>
        <v>6.0158986884072188E-3</v>
      </c>
      <c r="O118" s="122">
        <f t="shared" si="21"/>
        <v>5.7346191086195524E-3</v>
      </c>
      <c r="P118" s="122">
        <f t="shared" si="21"/>
        <v>6.1889149992145637E-3</v>
      </c>
      <c r="Q118" s="122">
        <f t="shared" si="21"/>
        <v>5.4586462988426912E-3</v>
      </c>
      <c r="R118" s="122">
        <f t="shared" si="21"/>
        <v>6.4503943725271878E-3</v>
      </c>
      <c r="S118" s="122">
        <f t="shared" si="21"/>
        <v>8.0381586157966776E-3</v>
      </c>
      <c r="T118" s="122">
        <f t="shared" si="21"/>
        <v>1.427814698374707E-2</v>
      </c>
      <c r="U118" s="122">
        <f t="shared" si="21"/>
        <v>1.2701985489966481E-2</v>
      </c>
      <c r="V118" s="122">
        <f t="shared" si="21"/>
        <v>1.6744150013226849E-2</v>
      </c>
      <c r="W118" s="122">
        <f t="shared" si="21"/>
        <v>3.1233059521451417E-2</v>
      </c>
      <c r="DA118" s="130" t="s">
        <v>1892</v>
      </c>
    </row>
    <row r="119" spans="1:105" ht="12" customHeight="1" x14ac:dyDescent="0.25">
      <c r="A119" s="97" t="s">
        <v>53</v>
      </c>
      <c r="B119" s="98">
        <v>2.761942778485037E-4</v>
      </c>
      <c r="C119" s="98">
        <v>3.3645057953178261E-4</v>
      </c>
      <c r="D119" s="98">
        <v>4.1558314080244704E-4</v>
      </c>
      <c r="E119" s="98">
        <v>4.3845139719381697E-4</v>
      </c>
      <c r="F119" s="98">
        <v>5.2636339771545699E-4</v>
      </c>
      <c r="G119" s="98">
        <v>7.2280384283973718E-4</v>
      </c>
      <c r="H119" s="98">
        <v>1.1350861810402191E-3</v>
      </c>
      <c r="I119" s="98">
        <v>1.7776119920684742E-3</v>
      </c>
      <c r="J119" s="98">
        <v>2.9162478848988186E-3</v>
      </c>
      <c r="K119" s="98">
        <v>3.9518209965538013E-3</v>
      </c>
      <c r="L119" s="98">
        <v>9.6239058080996535E-3</v>
      </c>
      <c r="M119" s="98">
        <v>7.0574977273030366E-3</v>
      </c>
      <c r="N119" s="98">
        <v>6.0158986884072188E-3</v>
      </c>
      <c r="O119" s="98">
        <v>5.7346191086195524E-3</v>
      </c>
      <c r="P119" s="98">
        <v>6.1889149992145637E-3</v>
      </c>
      <c r="Q119" s="98">
        <v>5.4586462988426912E-3</v>
      </c>
      <c r="R119" s="98">
        <v>6.4503943725271878E-3</v>
      </c>
      <c r="S119" s="98">
        <v>8.0381586157966776E-3</v>
      </c>
      <c r="T119" s="98">
        <v>1.427814698374707E-2</v>
      </c>
      <c r="U119" s="98">
        <v>1.2701985489966481E-2</v>
      </c>
      <c r="V119" s="98">
        <v>1.6744150013226849E-2</v>
      </c>
      <c r="W119" s="98">
        <v>3.1233059521451417E-2</v>
      </c>
      <c r="DA119" s="63" t="s">
        <v>1893</v>
      </c>
    </row>
    <row r="120" spans="1:105" ht="12" customHeight="1" x14ac:dyDescent="0.25">
      <c r="A120" s="121" t="s">
        <v>55</v>
      </c>
      <c r="B120" s="122">
        <v>1.4301407895490772</v>
      </c>
      <c r="C120" s="122">
        <v>1.5200623674201714</v>
      </c>
      <c r="D120" s="122">
        <v>1.500995306169489</v>
      </c>
      <c r="E120" s="122">
        <v>1.5065003593102888</v>
      </c>
      <c r="F120" s="122">
        <v>1.5133243888652048</v>
      </c>
      <c r="G120" s="122">
        <v>1.6023884205482835</v>
      </c>
      <c r="H120" s="122">
        <v>1.8247888525094356</v>
      </c>
      <c r="I120" s="122">
        <v>2.0737475832203134</v>
      </c>
      <c r="J120" s="122">
        <v>2.3222658320427172</v>
      </c>
      <c r="K120" s="122">
        <v>2.4201143415496991</v>
      </c>
      <c r="L120" s="122">
        <v>2.5943701210047303</v>
      </c>
      <c r="M120" s="122">
        <v>2.3931082749264632</v>
      </c>
      <c r="N120" s="122">
        <v>2.4633436241609101</v>
      </c>
      <c r="O120" s="122">
        <v>2.3387968621508342</v>
      </c>
      <c r="P120" s="122">
        <v>2.1777758581922737</v>
      </c>
      <c r="Q120" s="122">
        <v>2.2423931089413474</v>
      </c>
      <c r="R120" s="122">
        <v>2.595745737330696</v>
      </c>
      <c r="S120" s="122">
        <v>2.7544637285659364</v>
      </c>
      <c r="T120" s="122">
        <v>2.7650265787417814</v>
      </c>
      <c r="U120" s="122">
        <v>3.0733206886125077</v>
      </c>
      <c r="V120" s="122">
        <v>2.9626801635580464</v>
      </c>
      <c r="W120" s="122">
        <v>3.2834272733054277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1.4301407895490772</v>
      </c>
      <c r="C125" s="101">
        <v>1.5200623674201714</v>
      </c>
      <c r="D125" s="101">
        <v>1.500995306169489</v>
      </c>
      <c r="E125" s="101">
        <v>1.5065003593102888</v>
      </c>
      <c r="F125" s="101">
        <v>1.5133243888652048</v>
      </c>
      <c r="G125" s="101">
        <v>1.6023884205482835</v>
      </c>
      <c r="H125" s="101">
        <v>1.8247888525094356</v>
      </c>
      <c r="I125" s="101">
        <v>2.0737475832203134</v>
      </c>
      <c r="J125" s="101">
        <v>2.3222658320427172</v>
      </c>
      <c r="K125" s="101">
        <v>2.4201143415496991</v>
      </c>
      <c r="L125" s="101">
        <v>2.5943701210047303</v>
      </c>
      <c r="M125" s="101">
        <v>2.3931082749264632</v>
      </c>
      <c r="N125" s="101">
        <v>2.4633436241609101</v>
      </c>
      <c r="O125" s="101">
        <v>2.3387968621508342</v>
      </c>
      <c r="P125" s="101">
        <v>2.1777758581922737</v>
      </c>
      <c r="Q125" s="101">
        <v>2.2423931089413474</v>
      </c>
      <c r="R125" s="101">
        <v>2.595745737330696</v>
      </c>
      <c r="S125" s="101">
        <v>2.7544637285659364</v>
      </c>
      <c r="T125" s="101">
        <v>2.7650265787417814</v>
      </c>
      <c r="U125" s="101">
        <v>3.0733206886125077</v>
      </c>
      <c r="V125" s="101">
        <v>2.9626801635580464</v>
      </c>
      <c r="W125" s="101">
        <v>3.2834272733054277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1902</v>
      </c>
    </row>
    <row r="129" spans="1:105" ht="12" customHeight="1" x14ac:dyDescent="0.25">
      <c r="A129" s="121" t="s">
        <v>54</v>
      </c>
      <c r="B129" s="122">
        <v>0.97792209084602444</v>
      </c>
      <c r="C129" s="122">
        <v>1.0235776324615495</v>
      </c>
      <c r="D129" s="122">
        <v>0.88295259852783414</v>
      </c>
      <c r="E129" s="122">
        <v>0.87416587570347093</v>
      </c>
      <c r="F129" s="122">
        <v>0.88953886598350074</v>
      </c>
      <c r="G129" s="122">
        <v>0.8814452274511354</v>
      </c>
      <c r="H129" s="122">
        <v>1.0477741335200255</v>
      </c>
      <c r="I129" s="122">
        <v>1.0623446117767854</v>
      </c>
      <c r="J129" s="122">
        <v>1.1782879567043036</v>
      </c>
      <c r="K129" s="122">
        <v>1.1728213749269192</v>
      </c>
      <c r="L129" s="122">
        <v>1.3090977067315441</v>
      </c>
      <c r="M129" s="122">
        <v>1.234430214765829</v>
      </c>
      <c r="N129" s="122">
        <v>1.2112853530572785</v>
      </c>
      <c r="O129" s="122">
        <v>1.134490549663832</v>
      </c>
      <c r="P129" s="122">
        <v>1.0853903685238477</v>
      </c>
      <c r="Q129" s="122">
        <v>1.1546073548508706</v>
      </c>
      <c r="R129" s="122">
        <v>1.3956110376875204</v>
      </c>
      <c r="S129" s="122">
        <v>1.460425598579469</v>
      </c>
      <c r="T129" s="122">
        <v>1.4338765035875873</v>
      </c>
      <c r="U129" s="122">
        <v>1.6172358587989739</v>
      </c>
      <c r="V129" s="122">
        <v>1.4772622825466428</v>
      </c>
      <c r="W129" s="122">
        <v>1.6343318530096149</v>
      </c>
      <c r="DA129" s="130" t="s">
        <v>1903</v>
      </c>
    </row>
    <row r="130" spans="1:105" ht="12" customHeight="1" x14ac:dyDescent="0.25">
      <c r="A130" s="97" t="s">
        <v>50</v>
      </c>
      <c r="B130" s="98">
        <v>0.13198781475170007</v>
      </c>
      <c r="C130" s="98">
        <v>0.15348882371103875</v>
      </c>
      <c r="D130" s="98">
        <v>6.572371006873523E-2</v>
      </c>
      <c r="E130" s="98">
        <v>8.970720717967906E-2</v>
      </c>
      <c r="F130" s="98">
        <v>9.1400061574638883E-2</v>
      </c>
      <c r="G130" s="98">
        <v>7.6426297519787245E-2</v>
      </c>
      <c r="H130" s="98">
        <v>8.8699477618314218E-2</v>
      </c>
      <c r="I130" s="98">
        <v>7.3820389971016434E-2</v>
      </c>
      <c r="J130" s="98">
        <v>0.13079704007004356</v>
      </c>
      <c r="K130" s="98">
        <v>0.14061083512446418</v>
      </c>
      <c r="L130" s="98">
        <v>0.18166083085800724</v>
      </c>
      <c r="M130" s="98">
        <v>0.18035158861751638</v>
      </c>
      <c r="N130" s="98">
        <v>0.13668327105526293</v>
      </c>
      <c r="O130" s="98">
        <v>0.13226074619683739</v>
      </c>
      <c r="P130" s="98">
        <v>0.18365129083571938</v>
      </c>
      <c r="Q130" s="98">
        <v>0.2373077079070946</v>
      </c>
      <c r="R130" s="98">
        <v>0.34361677950090058</v>
      </c>
      <c r="S130" s="98">
        <v>0.34910074772079003</v>
      </c>
      <c r="T130" s="98">
        <v>0.30676074484515364</v>
      </c>
      <c r="U130" s="98">
        <v>0.34418407852316846</v>
      </c>
      <c r="V130" s="98">
        <v>0.20946019394802429</v>
      </c>
      <c r="W130" s="98">
        <v>0.17920708442036598</v>
      </c>
      <c r="DA130" s="63" t="s">
        <v>1904</v>
      </c>
    </row>
    <row r="131" spans="1:105" ht="12" customHeight="1" x14ac:dyDescent="0.25">
      <c r="A131" s="109" t="s">
        <v>120</v>
      </c>
      <c r="B131" s="33">
        <v>0.84593427609432437</v>
      </c>
      <c r="C131" s="33">
        <v>0.87008880875051076</v>
      </c>
      <c r="D131" s="33">
        <v>0.81722888845909891</v>
      </c>
      <c r="E131" s="33">
        <v>0.78445866852379187</v>
      </c>
      <c r="F131" s="33">
        <v>0.79813880440886187</v>
      </c>
      <c r="G131" s="33">
        <v>0.80501892993134816</v>
      </c>
      <c r="H131" s="33">
        <v>0.95907465590171115</v>
      </c>
      <c r="I131" s="33">
        <v>0.98852422180576893</v>
      </c>
      <c r="J131" s="33">
        <v>1.0474909166342601</v>
      </c>
      <c r="K131" s="33">
        <v>1.032210539802455</v>
      </c>
      <c r="L131" s="33">
        <v>1.1274368758735369</v>
      </c>
      <c r="M131" s="33">
        <v>1.0540786261483126</v>
      </c>
      <c r="N131" s="33">
        <v>1.0746020820020155</v>
      </c>
      <c r="O131" s="33">
        <v>1.0022298034669945</v>
      </c>
      <c r="P131" s="33">
        <v>0.90173907768812833</v>
      </c>
      <c r="Q131" s="33">
        <v>0.91729964694377608</v>
      </c>
      <c r="R131" s="33">
        <v>1.0519942581866197</v>
      </c>
      <c r="S131" s="33">
        <v>1.111324850858679</v>
      </c>
      <c r="T131" s="33">
        <v>1.1271157587424336</v>
      </c>
      <c r="U131" s="33">
        <v>1.2730517802758055</v>
      </c>
      <c r="V131" s="33">
        <v>1.2678020885986185</v>
      </c>
      <c r="W131" s="33">
        <v>1.455124768589249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0.65578281876162137</v>
      </c>
      <c r="C133" s="154">
        <f t="shared" si="22"/>
        <v>0.65873000765225465</v>
      </c>
      <c r="D133" s="154">
        <f t="shared" si="22"/>
        <v>0.66235109942019865</v>
      </c>
      <c r="E133" s="154">
        <f t="shared" si="22"/>
        <v>0.66594700528019823</v>
      </c>
      <c r="F133" s="154">
        <f t="shared" si="22"/>
        <v>0.67024013939559657</v>
      </c>
      <c r="G133" s="154">
        <f t="shared" si="22"/>
        <v>0.67640429565320781</v>
      </c>
      <c r="H133" s="154">
        <f t="shared" si="22"/>
        <v>0.68356677461055182</v>
      </c>
      <c r="I133" s="154">
        <f t="shared" si="22"/>
        <v>0.69205124917322358</v>
      </c>
      <c r="J133" s="154">
        <f t="shared" si="22"/>
        <v>0.69832125900015141</v>
      </c>
      <c r="K133" s="154">
        <f t="shared" si="22"/>
        <v>0.70375579834942792</v>
      </c>
      <c r="L133" s="154">
        <f t="shared" si="22"/>
        <v>0.70812622994023777</v>
      </c>
      <c r="M133" s="154">
        <f t="shared" si="22"/>
        <v>0.71170212592493354</v>
      </c>
      <c r="N133" s="154">
        <f t="shared" si="22"/>
        <v>0.71649481376614732</v>
      </c>
      <c r="O133" s="154">
        <f t="shared" si="22"/>
        <v>0.72119588005322932</v>
      </c>
      <c r="P133" s="154">
        <f t="shared" si="22"/>
        <v>0.72408783435206214</v>
      </c>
      <c r="Q133" s="154">
        <f t="shared" si="22"/>
        <v>0.72929762458334124</v>
      </c>
      <c r="R133" s="154">
        <f t="shared" ref="R133:V133" si="23">IF(R115=0,"",R115/R97)</f>
        <v>0.73837582174094285</v>
      </c>
      <c r="S133" s="154">
        <f t="shared" si="23"/>
        <v>0.75041367493545619</v>
      </c>
      <c r="T133" s="154">
        <f t="shared" si="23"/>
        <v>0.76486009095077123</v>
      </c>
      <c r="U133" s="154">
        <f t="shared" si="23"/>
        <v>0.77668562716853806</v>
      </c>
      <c r="V133" s="154">
        <f t="shared" si="23"/>
        <v>0.79185960264097033</v>
      </c>
      <c r="W133" s="154">
        <f t="shared" ref="W133" si="24">IF(W115=0,"",W115/W97)</f>
        <v>0.80783283952709295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0.65828245706273103</v>
      </c>
      <c r="C134" s="155">
        <f t="shared" si="25"/>
        <v>0.66110631354822946</v>
      </c>
      <c r="D134" s="155">
        <f t="shared" si="25"/>
        <v>0.66437573188507715</v>
      </c>
      <c r="E134" s="155">
        <f t="shared" si="25"/>
        <v>0.66837628481918065</v>
      </c>
      <c r="F134" s="155">
        <f t="shared" si="25"/>
        <v>0.67268098786706254</v>
      </c>
      <c r="G134" s="155">
        <f t="shared" si="25"/>
        <v>0.6791403488883978</v>
      </c>
      <c r="H134" s="155">
        <f t="shared" si="25"/>
        <v>0.6869059585074232</v>
      </c>
      <c r="I134" s="155">
        <f t="shared" si="25"/>
        <v>0.69572243371665043</v>
      </c>
      <c r="J134" s="155">
        <f t="shared" si="25"/>
        <v>0.70319763209521802</v>
      </c>
      <c r="K134" s="155">
        <f t="shared" si="25"/>
        <v>0.70912536416723859</v>
      </c>
      <c r="L134" s="155">
        <f t="shared" si="25"/>
        <v>0.71334399393404579</v>
      </c>
      <c r="M134" s="155">
        <f t="shared" si="25"/>
        <v>0.71776353742395005</v>
      </c>
      <c r="N134" s="155">
        <f t="shared" si="25"/>
        <v>0.72267166711388631</v>
      </c>
      <c r="O134" s="155">
        <f t="shared" si="25"/>
        <v>0.72727599285394873</v>
      </c>
      <c r="P134" s="155">
        <f t="shared" si="25"/>
        <v>0.72982674099997469</v>
      </c>
      <c r="Q134" s="155">
        <f t="shared" si="25"/>
        <v>0.7348517956140771</v>
      </c>
      <c r="R134" s="155">
        <f t="shared" ref="R134:V134" si="26">IF(R116=0,"",R116/R98)</f>
        <v>0.74409444429213645</v>
      </c>
      <c r="S134" s="155">
        <f t="shared" si="26"/>
        <v>0.75613663581852031</v>
      </c>
      <c r="T134" s="155">
        <f t="shared" si="26"/>
        <v>0.76926776344154213</v>
      </c>
      <c r="U134" s="155">
        <f t="shared" si="26"/>
        <v>0.78269981656949583</v>
      </c>
      <c r="V134" s="155">
        <f t="shared" si="26"/>
        <v>0.79706962012890936</v>
      </c>
      <c r="W134" s="155">
        <f t="shared" ref="W134" si="27">IF(W116=0,"",W116/W98)</f>
        <v>0.81283099340241138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0.65828245706273103</v>
      </c>
      <c r="C135" s="156">
        <f t="shared" si="28"/>
        <v>0.66110631354822946</v>
      </c>
      <c r="D135" s="156">
        <f t="shared" si="28"/>
        <v>0.66437573188507715</v>
      </c>
      <c r="E135" s="156">
        <f t="shared" si="28"/>
        <v>0.66837628481918065</v>
      </c>
      <c r="F135" s="156">
        <f t="shared" si="28"/>
        <v>0.67268098786706254</v>
      </c>
      <c r="G135" s="156">
        <f t="shared" si="28"/>
        <v>0.6791403488883978</v>
      </c>
      <c r="H135" s="156">
        <f t="shared" si="28"/>
        <v>0.6869059585074232</v>
      </c>
      <c r="I135" s="156">
        <f t="shared" si="28"/>
        <v>0.69572243371665043</v>
      </c>
      <c r="J135" s="156">
        <f t="shared" si="28"/>
        <v>0.70319763209521802</v>
      </c>
      <c r="K135" s="156">
        <f t="shared" si="28"/>
        <v>0.70912536416723859</v>
      </c>
      <c r="L135" s="156">
        <f t="shared" si="28"/>
        <v>0.71334399393404579</v>
      </c>
      <c r="M135" s="156">
        <f t="shared" si="28"/>
        <v>0.71776353742395005</v>
      </c>
      <c r="N135" s="156">
        <f t="shared" si="28"/>
        <v>0.72267166711388631</v>
      </c>
      <c r="O135" s="156">
        <f t="shared" si="28"/>
        <v>0.72727599285394873</v>
      </c>
      <c r="P135" s="156">
        <f t="shared" si="28"/>
        <v>0.72982674099997469</v>
      </c>
      <c r="Q135" s="156">
        <f t="shared" si="28"/>
        <v>0.7348517956140771</v>
      </c>
      <c r="R135" s="156">
        <f t="shared" ref="R135:V135" si="29">IF(R117=0,"",R117/R99)</f>
        <v>0.74409444429213645</v>
      </c>
      <c r="S135" s="156">
        <f t="shared" si="29"/>
        <v>0.75613663581852031</v>
      </c>
      <c r="T135" s="156">
        <f t="shared" si="29"/>
        <v>0.76926776344154213</v>
      </c>
      <c r="U135" s="156">
        <f t="shared" si="29"/>
        <v>0.78269981656949583</v>
      </c>
      <c r="V135" s="156">
        <f t="shared" si="29"/>
        <v>0.79706962012890936</v>
      </c>
      <c r="W135" s="156">
        <f t="shared" ref="W135" si="30">IF(W117=0,"",W117/W99)</f>
        <v>0.81283099340241138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2.0381764712777901</v>
      </c>
      <c r="C136" s="155">
        <f t="shared" si="31"/>
        <v>2.1666579381987385</v>
      </c>
      <c r="D136" s="155">
        <f t="shared" si="31"/>
        <v>2.3360855177516315</v>
      </c>
      <c r="E136" s="155">
        <f t="shared" si="31"/>
        <v>2.4711344368685202</v>
      </c>
      <c r="F136" s="155">
        <f t="shared" si="31"/>
        <v>2.6532066136467831</v>
      </c>
      <c r="G136" s="155">
        <f t="shared" si="31"/>
        <v>2.8733266749574256</v>
      </c>
      <c r="H136" s="155">
        <f t="shared" si="31"/>
        <v>3.0447971297737717</v>
      </c>
      <c r="I136" s="155">
        <f t="shared" si="31"/>
        <v>3.2037392844067805</v>
      </c>
      <c r="J136" s="155">
        <f t="shared" si="31"/>
        <v>3.3094976341108846</v>
      </c>
      <c r="K136" s="155">
        <f t="shared" si="31"/>
        <v>3.4087113937087721</v>
      </c>
      <c r="L136" s="155">
        <f t="shared" si="31"/>
        <v>3.4706883690631378</v>
      </c>
      <c r="M136" s="155">
        <f t="shared" si="31"/>
        <v>3.5230233461725722</v>
      </c>
      <c r="N136" s="155">
        <f t="shared" si="31"/>
        <v>3.5759385127789627</v>
      </c>
      <c r="O136" s="155">
        <f t="shared" si="31"/>
        <v>3.6488152202487663</v>
      </c>
      <c r="P136" s="155">
        <f t="shared" si="31"/>
        <v>3.7521086489872655</v>
      </c>
      <c r="Q136" s="155">
        <f t="shared" si="31"/>
        <v>3.9252740204032102</v>
      </c>
      <c r="R136" s="155">
        <f t="shared" ref="R136:V136" si="32">IF(R118=0,"",R118/R100)</f>
        <v>4.1891984729281848</v>
      </c>
      <c r="S136" s="155">
        <f t="shared" si="32"/>
        <v>4.4648671750302995</v>
      </c>
      <c r="T136" s="155">
        <f t="shared" si="32"/>
        <v>4.644526731915672</v>
      </c>
      <c r="U136" s="155">
        <f t="shared" si="32"/>
        <v>4.7573829766355233</v>
      </c>
      <c r="V136" s="155">
        <f t="shared" si="32"/>
        <v>4.836305856918468</v>
      </c>
      <c r="W136" s="155">
        <f t="shared" ref="W136" si="33">IF(W118=0,"",W118/W100)</f>
        <v>4.8952400732694548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2.0381764712777901</v>
      </c>
      <c r="C137" s="156">
        <f t="shared" si="34"/>
        <v>2.1666579381987385</v>
      </c>
      <c r="D137" s="156">
        <f t="shared" si="34"/>
        <v>2.3360855177516315</v>
      </c>
      <c r="E137" s="156">
        <f t="shared" si="34"/>
        <v>2.4711344368685202</v>
      </c>
      <c r="F137" s="156">
        <f t="shared" si="34"/>
        <v>2.6532066136467831</v>
      </c>
      <c r="G137" s="156">
        <f t="shared" si="34"/>
        <v>2.8733266749574256</v>
      </c>
      <c r="H137" s="156">
        <f t="shared" si="34"/>
        <v>3.0447971297737717</v>
      </c>
      <c r="I137" s="156">
        <f t="shared" si="34"/>
        <v>3.2037392844067805</v>
      </c>
      <c r="J137" s="156">
        <f t="shared" si="34"/>
        <v>3.3094976341108846</v>
      </c>
      <c r="K137" s="156">
        <f t="shared" si="34"/>
        <v>3.4087113937087721</v>
      </c>
      <c r="L137" s="156">
        <f t="shared" si="34"/>
        <v>3.4706883690631378</v>
      </c>
      <c r="M137" s="156">
        <f t="shared" si="34"/>
        <v>3.5230233461725722</v>
      </c>
      <c r="N137" s="156">
        <f t="shared" si="34"/>
        <v>3.5759385127789627</v>
      </c>
      <c r="O137" s="156">
        <f t="shared" si="34"/>
        <v>3.6488152202487663</v>
      </c>
      <c r="P137" s="156">
        <f t="shared" si="34"/>
        <v>3.7521086489872655</v>
      </c>
      <c r="Q137" s="156">
        <f t="shared" si="34"/>
        <v>3.9252740204032102</v>
      </c>
      <c r="R137" s="156">
        <f t="shared" ref="R137:V137" si="35">IF(R119=0,"",R119/R101)</f>
        <v>4.1891984729281848</v>
      </c>
      <c r="S137" s="156">
        <f t="shared" si="35"/>
        <v>4.4648671750302995</v>
      </c>
      <c r="T137" s="156">
        <f t="shared" si="35"/>
        <v>4.644526731915672</v>
      </c>
      <c r="U137" s="156">
        <f t="shared" si="35"/>
        <v>4.7573829766355233</v>
      </c>
      <c r="V137" s="156">
        <f t="shared" si="35"/>
        <v>4.836305856918468</v>
      </c>
      <c r="W137" s="156">
        <f t="shared" ref="W137" si="36">IF(W119=0,"",W119/W101)</f>
        <v>4.8952400732694548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0.61313045389752596</v>
      </c>
      <c r="C138" s="155">
        <f t="shared" si="37"/>
        <v>0.61657917022021391</v>
      </c>
      <c r="D138" s="155">
        <f t="shared" si="37"/>
        <v>0.62037723931540434</v>
      </c>
      <c r="E138" s="155">
        <f t="shared" si="37"/>
        <v>0.62465405487923975</v>
      </c>
      <c r="F138" s="155">
        <f t="shared" si="37"/>
        <v>0.62919928501523503</v>
      </c>
      <c r="G138" s="155">
        <f t="shared" si="37"/>
        <v>0.63457288700202541</v>
      </c>
      <c r="H138" s="155">
        <f t="shared" si="37"/>
        <v>0.64017559095797472</v>
      </c>
      <c r="I138" s="155">
        <f t="shared" si="37"/>
        <v>0.64335505599664744</v>
      </c>
      <c r="J138" s="155">
        <f t="shared" si="37"/>
        <v>0.64521492822713533</v>
      </c>
      <c r="K138" s="155">
        <f t="shared" si="37"/>
        <v>0.6472533617220485</v>
      </c>
      <c r="L138" s="155">
        <f t="shared" si="37"/>
        <v>0.64901910410286745</v>
      </c>
      <c r="M138" s="155">
        <f t="shared" si="37"/>
        <v>0.6514113582030221</v>
      </c>
      <c r="N138" s="155">
        <f t="shared" si="37"/>
        <v>0.65515280994294045</v>
      </c>
      <c r="O138" s="155">
        <f t="shared" si="37"/>
        <v>0.66119598259641899</v>
      </c>
      <c r="P138" s="155">
        <f t="shared" si="37"/>
        <v>0.67014172607944977</v>
      </c>
      <c r="Q138" s="155">
        <f t="shared" si="37"/>
        <v>0.68333223088468509</v>
      </c>
      <c r="R138" s="155">
        <f t="shared" ref="R138:V138" si="38">IF(R120=0,"",R120/R102)</f>
        <v>0.69870361171238227</v>
      </c>
      <c r="S138" s="155">
        <f t="shared" si="38"/>
        <v>0.71339025396878486</v>
      </c>
      <c r="T138" s="155">
        <f t="shared" si="38"/>
        <v>0.72625613246789489</v>
      </c>
      <c r="U138" s="155">
        <f t="shared" si="38"/>
        <v>0.73888934081322355</v>
      </c>
      <c r="V138" s="155">
        <f t="shared" si="38"/>
        <v>0.75127034313221586</v>
      </c>
      <c r="W138" s="155">
        <f t="shared" ref="W138" si="39">IF(W120=0,"",W120/W102)</f>
        <v>0.76322410103037819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0.61313045389752596</v>
      </c>
      <c r="C143" s="157">
        <f t="shared" si="52"/>
        <v>0.61657917022021391</v>
      </c>
      <c r="D143" s="157">
        <f t="shared" si="52"/>
        <v>0.62037723931540434</v>
      </c>
      <c r="E143" s="157">
        <f t="shared" si="52"/>
        <v>0.62465405487923975</v>
      </c>
      <c r="F143" s="157">
        <f t="shared" si="52"/>
        <v>0.62919928501523503</v>
      </c>
      <c r="G143" s="157">
        <f t="shared" si="52"/>
        <v>0.63457288700202541</v>
      </c>
      <c r="H143" s="157">
        <f t="shared" si="52"/>
        <v>0.64017559095797472</v>
      </c>
      <c r="I143" s="157">
        <f t="shared" si="52"/>
        <v>0.64335505599664744</v>
      </c>
      <c r="J143" s="157">
        <f t="shared" si="52"/>
        <v>0.64521492822713533</v>
      </c>
      <c r="K143" s="157">
        <f t="shared" si="52"/>
        <v>0.6472533617220485</v>
      </c>
      <c r="L143" s="157">
        <f t="shared" si="52"/>
        <v>0.64901910410286745</v>
      </c>
      <c r="M143" s="157">
        <f t="shared" si="52"/>
        <v>0.6514113582030221</v>
      </c>
      <c r="N143" s="157">
        <f t="shared" si="52"/>
        <v>0.65515280994294045</v>
      </c>
      <c r="O143" s="157">
        <f t="shared" si="52"/>
        <v>0.66119598259641899</v>
      </c>
      <c r="P143" s="157">
        <f t="shared" si="52"/>
        <v>0.67014172607944977</v>
      </c>
      <c r="Q143" s="157">
        <f t="shared" si="52"/>
        <v>0.68333223088468509</v>
      </c>
      <c r="R143" s="157">
        <f t="shared" ref="R143:V143" si="53">IF(R125=0,"",R125/R107)</f>
        <v>0.69870361171238227</v>
      </c>
      <c r="S143" s="157">
        <f t="shared" si="53"/>
        <v>0.71339025396878486</v>
      </c>
      <c r="T143" s="157">
        <f t="shared" si="53"/>
        <v>0.72625613246789489</v>
      </c>
      <c r="U143" s="157">
        <f t="shared" si="53"/>
        <v>0.73888934081322355</v>
      </c>
      <c r="V143" s="157">
        <f t="shared" si="53"/>
        <v>0.75127034313221586</v>
      </c>
      <c r="W143" s="157">
        <f t="shared" ref="W143" si="54">IF(W125=0,"",W125/W107)</f>
        <v>0.76322410103037819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0.69952489889845537</v>
      </c>
      <c r="C147" s="155">
        <f t="shared" si="64"/>
        <v>0.69864010639241081</v>
      </c>
      <c r="D147" s="155">
        <f t="shared" si="64"/>
        <v>0.71585939499261431</v>
      </c>
      <c r="E147" s="155">
        <f t="shared" si="64"/>
        <v>0.71275883804864271</v>
      </c>
      <c r="F147" s="155">
        <f t="shared" si="64"/>
        <v>0.71556030143684268</v>
      </c>
      <c r="G147" s="155">
        <f t="shared" si="64"/>
        <v>0.72229304083935009</v>
      </c>
      <c r="H147" s="155">
        <f t="shared" si="64"/>
        <v>0.72639207251583426</v>
      </c>
      <c r="I147" s="155">
        <f t="shared" si="64"/>
        <v>0.73178557983833126</v>
      </c>
      <c r="J147" s="155">
        <f t="shared" si="64"/>
        <v>0.72446086350416994</v>
      </c>
      <c r="K147" s="155">
        <f t="shared" si="64"/>
        <v>0.72403482671071129</v>
      </c>
      <c r="L147" s="155">
        <f t="shared" si="64"/>
        <v>0.7213073090323775</v>
      </c>
      <c r="M147" s="155">
        <f t="shared" si="64"/>
        <v>0.72117848818235519</v>
      </c>
      <c r="N147" s="155">
        <f t="shared" si="64"/>
        <v>0.73003166220489113</v>
      </c>
      <c r="O147" s="155">
        <f t="shared" si="64"/>
        <v>0.7317518409366579</v>
      </c>
      <c r="P147" s="155">
        <f t="shared" si="64"/>
        <v>0.72326650360635247</v>
      </c>
      <c r="Q147" s="155">
        <f t="shared" si="64"/>
        <v>0.71940909899802585</v>
      </c>
      <c r="R147" s="155">
        <f t="shared" ref="R147:V147" si="65">IF(R129=0,"",R129/R111)</f>
        <v>0.71616242126903995</v>
      </c>
      <c r="S147" s="155">
        <f t="shared" si="65"/>
        <v>0.724648771004615</v>
      </c>
      <c r="T147" s="155">
        <f t="shared" si="65"/>
        <v>0.73796381050730975</v>
      </c>
      <c r="U147" s="155">
        <f t="shared" si="65"/>
        <v>0.74663712946296956</v>
      </c>
      <c r="V147" s="155">
        <f t="shared" si="65"/>
        <v>0.77598158951398322</v>
      </c>
      <c r="W147" s="155">
        <f t="shared" ref="W147" si="66">IF(W129=0,"",W129/W111)</f>
        <v>0.79585038072243786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0.56603406874914886</v>
      </c>
      <c r="C148" s="156">
        <f t="shared" si="67"/>
        <v>0.56653587249619664</v>
      </c>
      <c r="D148" s="156">
        <f t="shared" si="67"/>
        <v>0.56664099745714291</v>
      </c>
      <c r="E148" s="156">
        <f t="shared" si="67"/>
        <v>0.56814719817899773</v>
      </c>
      <c r="F148" s="156">
        <f t="shared" si="67"/>
        <v>0.56994460503306554</v>
      </c>
      <c r="G148" s="156">
        <f t="shared" si="67"/>
        <v>0.57245647245817055</v>
      </c>
      <c r="H148" s="156">
        <f t="shared" si="67"/>
        <v>0.57523090338103022</v>
      </c>
      <c r="I148" s="156">
        <f t="shared" si="67"/>
        <v>0.57677839918737317</v>
      </c>
      <c r="J148" s="156">
        <f t="shared" si="67"/>
        <v>0.57762426836903713</v>
      </c>
      <c r="K148" s="156">
        <f t="shared" si="67"/>
        <v>0.5783712355268269</v>
      </c>
      <c r="L148" s="156">
        <f t="shared" si="67"/>
        <v>0.57887405633136968</v>
      </c>
      <c r="M148" s="156">
        <f t="shared" si="67"/>
        <v>0.57938877884445872</v>
      </c>
      <c r="N148" s="156">
        <f t="shared" si="67"/>
        <v>0.57979925646935049</v>
      </c>
      <c r="O148" s="156">
        <f t="shared" si="67"/>
        <v>0.58031414437885032</v>
      </c>
      <c r="P148" s="156">
        <f t="shared" si="67"/>
        <v>0.58081098772741757</v>
      </c>
      <c r="Q148" s="156">
        <f t="shared" si="67"/>
        <v>0.58113211225060635</v>
      </c>
      <c r="R148" s="156">
        <f t="shared" ref="R148:V148" si="68">IF(R130=0,"",R130/R112)</f>
        <v>0.58197081798704553</v>
      </c>
      <c r="S148" s="156">
        <f t="shared" si="68"/>
        <v>0.58291782969061057</v>
      </c>
      <c r="T148" s="156">
        <f t="shared" si="68"/>
        <v>0.58417766739331101</v>
      </c>
      <c r="U148" s="156">
        <f t="shared" si="68"/>
        <v>0.58511319504158332</v>
      </c>
      <c r="V148" s="156">
        <f t="shared" si="68"/>
        <v>0.58569105155235612</v>
      </c>
      <c r="W148" s="156">
        <f t="shared" ref="W148" si="69">IF(W130=0,"",W130/W112)</f>
        <v>0.58652615448062106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0.72624826659821051</v>
      </c>
      <c r="C149" s="159">
        <f t="shared" si="70"/>
        <v>0.72861089415635405</v>
      </c>
      <c r="D149" s="159">
        <f t="shared" si="70"/>
        <v>0.73134816443456008</v>
      </c>
      <c r="E149" s="159">
        <f t="shared" si="70"/>
        <v>0.73412718658341047</v>
      </c>
      <c r="F149" s="159">
        <f t="shared" si="70"/>
        <v>0.73712711548674015</v>
      </c>
      <c r="G149" s="159">
        <f t="shared" si="70"/>
        <v>0.74069879921199311</v>
      </c>
      <c r="H149" s="159">
        <f t="shared" si="70"/>
        <v>0.74448558878821702</v>
      </c>
      <c r="I149" s="159">
        <f t="shared" si="70"/>
        <v>0.74677277371500539</v>
      </c>
      <c r="J149" s="159">
        <f t="shared" si="70"/>
        <v>0.74821068955041681</v>
      </c>
      <c r="K149" s="159">
        <f t="shared" si="70"/>
        <v>0.74975747193989839</v>
      </c>
      <c r="L149" s="159">
        <f t="shared" si="70"/>
        <v>0.75108460283425005</v>
      </c>
      <c r="M149" s="159">
        <f t="shared" si="70"/>
        <v>0.75269518812839054</v>
      </c>
      <c r="N149" s="159">
        <f t="shared" si="70"/>
        <v>0.75491162738939011</v>
      </c>
      <c r="O149" s="159">
        <f t="shared" si="70"/>
        <v>0.75785049015805006</v>
      </c>
      <c r="P149" s="159">
        <f t="shared" si="70"/>
        <v>0.76129512571067748</v>
      </c>
      <c r="Q149" s="159">
        <f t="shared" si="70"/>
        <v>0.76659840174727811</v>
      </c>
      <c r="R149" s="159">
        <f t="shared" ref="R149:V149" si="71">IF(R131=0,"",R131/R113)</f>
        <v>0.77449392072760748</v>
      </c>
      <c r="S149" s="159">
        <f t="shared" si="71"/>
        <v>0.78457269954211128</v>
      </c>
      <c r="T149" s="159">
        <f t="shared" si="71"/>
        <v>0.7949180242909113</v>
      </c>
      <c r="U149" s="159">
        <f t="shared" si="71"/>
        <v>0.80685676837163667</v>
      </c>
      <c r="V149" s="159">
        <f t="shared" si="71"/>
        <v>0.81999765872854269</v>
      </c>
      <c r="W149" s="159">
        <f t="shared" ref="W149" si="72">IF(W131=0,"",W131/W113)</f>
        <v>0.83243842283330771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0.6160313892746585</v>
      </c>
      <c r="C151" s="117">
        <f t="shared" si="73"/>
        <v>0.71574927762630458</v>
      </c>
      <c r="D151" s="117">
        <f t="shared" si="73"/>
        <v>0.30642602860974633</v>
      </c>
      <c r="E151" s="117">
        <f t="shared" si="73"/>
        <v>0.41713635472840616</v>
      </c>
      <c r="F151" s="117">
        <f t="shared" si="73"/>
        <v>0.42366775939256712</v>
      </c>
      <c r="G151" s="117">
        <f t="shared" si="73"/>
        <v>0.35270525093834426</v>
      </c>
      <c r="H151" s="117">
        <f t="shared" si="73"/>
        <v>0.40737129823474932</v>
      </c>
      <c r="I151" s="117">
        <f t="shared" si="73"/>
        <v>0.33812627689215075</v>
      </c>
      <c r="J151" s="117">
        <f t="shared" si="73"/>
        <v>0.5982243126023078</v>
      </c>
      <c r="K151" s="117">
        <f t="shared" si="73"/>
        <v>0.64227893204364939</v>
      </c>
      <c r="L151" s="117">
        <f t="shared" si="73"/>
        <v>0.82906538874628921</v>
      </c>
      <c r="M151" s="117">
        <f t="shared" si="73"/>
        <v>0.8223590326559288</v>
      </c>
      <c r="N151" s="117">
        <f t="shared" si="73"/>
        <v>0.62280097571748605</v>
      </c>
      <c r="O151" s="117">
        <f t="shared" si="73"/>
        <v>0.60211491783926674</v>
      </c>
      <c r="P151" s="117">
        <f t="shared" si="73"/>
        <v>0.83535434572201583</v>
      </c>
      <c r="Q151" s="117">
        <f t="shared" si="73"/>
        <v>1.078818896630382</v>
      </c>
      <c r="R151" s="117">
        <f t="shared" ref="R151:V151" si="74">R152+R154+R156+R165</f>
        <v>1.559856797104344</v>
      </c>
      <c r="S151" s="117">
        <f t="shared" si="74"/>
        <v>1.5821768089530399</v>
      </c>
      <c r="T151" s="117">
        <f t="shared" si="74"/>
        <v>1.3872872922528665</v>
      </c>
      <c r="U151" s="117">
        <f t="shared" si="74"/>
        <v>1.5540409523846817</v>
      </c>
      <c r="V151" s="117">
        <f t="shared" si="74"/>
        <v>0.94481001320908098</v>
      </c>
      <c r="W151" s="117">
        <f t="shared" ref="W151" si="75">W152+W154+W156+W165</f>
        <v>0.80719667804505801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0.6160313892746585</v>
      </c>
      <c r="C165" s="122">
        <v>0.71574927762630458</v>
      </c>
      <c r="D165" s="122">
        <v>0.30642602860974633</v>
      </c>
      <c r="E165" s="122">
        <v>0.41713635472840616</v>
      </c>
      <c r="F165" s="122">
        <v>0.42366775939256712</v>
      </c>
      <c r="G165" s="122">
        <v>0.35270525093834426</v>
      </c>
      <c r="H165" s="122">
        <v>0.40737129823474932</v>
      </c>
      <c r="I165" s="122">
        <v>0.33812627689215075</v>
      </c>
      <c r="J165" s="122">
        <v>0.5982243126023078</v>
      </c>
      <c r="K165" s="122">
        <v>0.64227893204364939</v>
      </c>
      <c r="L165" s="122">
        <v>0.82906538874628921</v>
      </c>
      <c r="M165" s="122">
        <v>0.8223590326559288</v>
      </c>
      <c r="N165" s="122">
        <v>0.62280097571748605</v>
      </c>
      <c r="O165" s="122">
        <v>0.60211491783926674</v>
      </c>
      <c r="P165" s="122">
        <v>0.83535434572201583</v>
      </c>
      <c r="Q165" s="122">
        <v>1.078818896630382</v>
      </c>
      <c r="R165" s="122">
        <v>1.559856797104344</v>
      </c>
      <c r="S165" s="122">
        <v>1.5821768089530399</v>
      </c>
      <c r="T165" s="122">
        <v>1.3872872922528665</v>
      </c>
      <c r="U165" s="122">
        <v>1.5540409523846817</v>
      </c>
      <c r="V165" s="122">
        <v>0.94481001320908098</v>
      </c>
      <c r="W165" s="122">
        <v>0.80719667804505801</v>
      </c>
      <c r="DA165" s="130" t="s">
        <v>2239</v>
      </c>
    </row>
    <row r="166" spans="1:105" ht="12" customHeight="1" x14ac:dyDescent="0.25">
      <c r="A166" s="97" t="s">
        <v>50</v>
      </c>
      <c r="B166" s="98">
        <v>0.6160313892746585</v>
      </c>
      <c r="C166" s="98">
        <v>0.71574927762630458</v>
      </c>
      <c r="D166" s="98">
        <v>0.30642602860974633</v>
      </c>
      <c r="E166" s="98">
        <v>0.41713635472840616</v>
      </c>
      <c r="F166" s="98">
        <v>0.42366775939256712</v>
      </c>
      <c r="G166" s="98">
        <v>0.35270525093834426</v>
      </c>
      <c r="H166" s="98">
        <v>0.40737129823474932</v>
      </c>
      <c r="I166" s="98">
        <v>0.33812627689215075</v>
      </c>
      <c r="J166" s="98">
        <v>0.5982243126023078</v>
      </c>
      <c r="K166" s="98">
        <v>0.64227893204364939</v>
      </c>
      <c r="L166" s="98">
        <v>0.82906538874628921</v>
      </c>
      <c r="M166" s="98">
        <v>0.8223590326559288</v>
      </c>
      <c r="N166" s="98">
        <v>0.62280097571748605</v>
      </c>
      <c r="O166" s="98">
        <v>0.60211491783926674</v>
      </c>
      <c r="P166" s="98">
        <v>0.83535434572201583</v>
      </c>
      <c r="Q166" s="98">
        <v>1.078818896630382</v>
      </c>
      <c r="R166" s="98">
        <v>1.559856797104344</v>
      </c>
      <c r="S166" s="98">
        <v>1.5821768089530399</v>
      </c>
      <c r="T166" s="98">
        <v>1.3872872922528665</v>
      </c>
      <c r="U166" s="98">
        <v>1.5540409523846817</v>
      </c>
      <c r="V166" s="98">
        <v>0.94481001320908098</v>
      </c>
      <c r="W166" s="98">
        <v>0.80719667804505801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14613.661204878263</v>
      </c>
      <c r="C169" s="117">
        <f t="shared" si="78"/>
        <v>17635.793931904071</v>
      </c>
      <c r="D169" s="117">
        <f t="shared" si="78"/>
        <v>16107.336956115298</v>
      </c>
      <c r="E169" s="117">
        <f t="shared" si="78"/>
        <v>15694.959186787879</v>
      </c>
      <c r="F169" s="117">
        <f t="shared" si="78"/>
        <v>15421.573401737629</v>
      </c>
      <c r="G169" s="117">
        <f t="shared" si="78"/>
        <v>14935.73901683135</v>
      </c>
      <c r="H169" s="117">
        <f t="shared" si="78"/>
        <v>13875.468586654801</v>
      </c>
      <c r="I169" s="117">
        <f t="shared" si="78"/>
        <v>16354.502497943988</v>
      </c>
      <c r="J169" s="117">
        <f t="shared" si="78"/>
        <v>16028.433470849197</v>
      </c>
      <c r="K169" s="117">
        <f t="shared" si="78"/>
        <v>15903.139871949583</v>
      </c>
      <c r="L169" s="117">
        <f t="shared" si="78"/>
        <v>18656.284670672623</v>
      </c>
      <c r="M169" s="117">
        <f t="shared" si="78"/>
        <v>15914.557394179663</v>
      </c>
      <c r="N169" s="117">
        <f t="shared" si="78"/>
        <v>16142.193905655915</v>
      </c>
      <c r="O169" s="117">
        <f t="shared" si="78"/>
        <v>15788.401054074027</v>
      </c>
      <c r="P169" s="117">
        <f t="shared" si="78"/>
        <v>14978.678551214318</v>
      </c>
      <c r="Q169" s="117">
        <f t="shared" si="78"/>
        <v>14488.723867605629</v>
      </c>
      <c r="R169" s="117">
        <f t="shared" ref="R169:V169" si="79">R170+R172+R174+R183</f>
        <v>15358.837388099517</v>
      </c>
      <c r="S169" s="117">
        <f t="shared" si="79"/>
        <v>14791.322949954883</v>
      </c>
      <c r="T169" s="117">
        <f t="shared" si="79"/>
        <v>17619.218341333486</v>
      </c>
      <c r="U169" s="117">
        <f t="shared" si="79"/>
        <v>14715.179595812333</v>
      </c>
      <c r="V169" s="117">
        <f t="shared" si="79"/>
        <v>13802.460344642926</v>
      </c>
      <c r="W169" s="117">
        <f t="shared" ref="W169" si="80">W170+W172+W174+W183</f>
        <v>15247.68057180074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11743.179657652463</v>
      </c>
      <c r="C170" s="122">
        <f t="shared" si="81"/>
        <v>14616.072576391012</v>
      </c>
      <c r="D170" s="122">
        <f t="shared" si="81"/>
        <v>13314.453340814211</v>
      </c>
      <c r="E170" s="122">
        <f t="shared" si="81"/>
        <v>12958.478133127272</v>
      </c>
      <c r="F170" s="122">
        <f t="shared" si="81"/>
        <v>12722.509674331091</v>
      </c>
      <c r="G170" s="122">
        <f t="shared" si="81"/>
        <v>12355.607048490294</v>
      </c>
      <c r="H170" s="122">
        <f t="shared" si="81"/>
        <v>11236.15117033613</v>
      </c>
      <c r="I170" s="122">
        <f t="shared" si="81"/>
        <v>13914.528105833397</v>
      </c>
      <c r="J170" s="122">
        <f t="shared" si="81"/>
        <v>13650.787343152846</v>
      </c>
      <c r="K170" s="122">
        <f t="shared" si="81"/>
        <v>13660.141297069613</v>
      </c>
      <c r="L170" s="122">
        <f t="shared" si="81"/>
        <v>16247.847597270389</v>
      </c>
      <c r="M170" s="122">
        <f t="shared" si="81"/>
        <v>13677.33500273861</v>
      </c>
      <c r="N170" s="122">
        <f t="shared" si="81"/>
        <v>13860.202370121306</v>
      </c>
      <c r="O170" s="122">
        <f t="shared" si="81"/>
        <v>13589.855613330286</v>
      </c>
      <c r="P170" s="122">
        <f t="shared" si="81"/>
        <v>12924.090432794434</v>
      </c>
      <c r="Q170" s="122">
        <f t="shared" si="81"/>
        <v>12412.077916814127</v>
      </c>
      <c r="R170" s="122">
        <f t="shared" si="81"/>
        <v>13073.751073303703</v>
      </c>
      <c r="S170" s="122">
        <f t="shared" si="81"/>
        <v>12548.188579453677</v>
      </c>
      <c r="T170" s="122">
        <f t="shared" si="81"/>
        <v>15518.264784846764</v>
      </c>
      <c r="U170" s="122">
        <f t="shared" si="81"/>
        <v>12472.576176084474</v>
      </c>
      <c r="V170" s="122">
        <f t="shared" si="81"/>
        <v>11767.703664808429</v>
      </c>
      <c r="W170" s="122">
        <f t="shared" si="81"/>
        <v>13065.985389459505</v>
      </c>
      <c r="DA170" s="130" t="s">
        <v>2394</v>
      </c>
    </row>
    <row r="171" spans="1:105" ht="12" customHeight="1" x14ac:dyDescent="0.25">
      <c r="A171" s="97" t="s">
        <v>53</v>
      </c>
      <c r="B171" s="98">
        <v>11743.179657652463</v>
      </c>
      <c r="C171" s="98">
        <v>14616.072576391012</v>
      </c>
      <c r="D171" s="98">
        <v>13314.453340814211</v>
      </c>
      <c r="E171" s="98">
        <v>12958.478133127272</v>
      </c>
      <c r="F171" s="98">
        <v>12722.509674331091</v>
      </c>
      <c r="G171" s="98">
        <v>12355.607048490294</v>
      </c>
      <c r="H171" s="98">
        <v>11236.15117033613</v>
      </c>
      <c r="I171" s="98">
        <v>13914.528105833397</v>
      </c>
      <c r="J171" s="98">
        <v>13650.787343152846</v>
      </c>
      <c r="K171" s="98">
        <v>13660.141297069613</v>
      </c>
      <c r="L171" s="98">
        <v>16247.847597270389</v>
      </c>
      <c r="M171" s="98">
        <v>13677.33500273861</v>
      </c>
      <c r="N171" s="98">
        <v>13860.202370121306</v>
      </c>
      <c r="O171" s="98">
        <v>13589.855613330286</v>
      </c>
      <c r="P171" s="98">
        <v>12924.090432794434</v>
      </c>
      <c r="Q171" s="98">
        <v>12412.077916814127</v>
      </c>
      <c r="R171" s="98">
        <v>13073.751073303703</v>
      </c>
      <c r="S171" s="98">
        <v>12548.188579453677</v>
      </c>
      <c r="T171" s="98">
        <v>15518.264784846764</v>
      </c>
      <c r="U171" s="98">
        <v>12472.576176084474</v>
      </c>
      <c r="V171" s="98">
        <v>11767.703664808429</v>
      </c>
      <c r="W171" s="98">
        <v>13065.985389459505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0.10426641852935926</v>
      </c>
      <c r="C172" s="122">
        <f t="shared" si="82"/>
        <v>0.1193004665785511</v>
      </c>
      <c r="D172" s="122">
        <f t="shared" si="82"/>
        <v>0.13600741360087343</v>
      </c>
      <c r="E172" s="122">
        <f t="shared" si="82"/>
        <v>0.13344768502175006</v>
      </c>
      <c r="F172" s="122">
        <f t="shared" si="82"/>
        <v>0.14676218113991882</v>
      </c>
      <c r="G172" s="122">
        <f t="shared" si="82"/>
        <v>0.17327656076553691</v>
      </c>
      <c r="H172" s="122">
        <f t="shared" si="82"/>
        <v>0.22917907831134698</v>
      </c>
      <c r="I172" s="122">
        <f t="shared" si="82"/>
        <v>0.28955254959233073</v>
      </c>
      <c r="J172" s="122">
        <f t="shared" si="82"/>
        <v>0.40086328353343653</v>
      </c>
      <c r="K172" s="122">
        <f t="shared" si="82"/>
        <v>0.48513984569326041</v>
      </c>
      <c r="L172" s="122">
        <f t="shared" si="82"/>
        <v>1.1484665609053877</v>
      </c>
      <c r="M172" s="122">
        <f t="shared" si="82"/>
        <v>0.83188607767456979</v>
      </c>
      <c r="N172" s="122">
        <f t="shared" si="82"/>
        <v>0.70820087379544827</v>
      </c>
      <c r="O172" s="122">
        <f t="shared" si="82"/>
        <v>0.6789553790766738</v>
      </c>
      <c r="P172" s="122">
        <f t="shared" si="82"/>
        <v>0.71315296492406477</v>
      </c>
      <c r="Q172" s="122">
        <f t="shared" si="82"/>
        <v>0.59082168426772652</v>
      </c>
      <c r="R172" s="122">
        <f t="shared" si="82"/>
        <v>0.62105512784959926</v>
      </c>
      <c r="S172" s="122">
        <f t="shared" si="82"/>
        <v>0.68699808721218747</v>
      </c>
      <c r="T172" s="122">
        <f t="shared" si="82"/>
        <v>1.1226074802674011</v>
      </c>
      <c r="U172" s="122">
        <f t="shared" si="82"/>
        <v>0.94620303287990926</v>
      </c>
      <c r="V172" s="122">
        <f t="shared" si="82"/>
        <v>1.2040646508704385</v>
      </c>
      <c r="W172" s="122">
        <f t="shared" si="82"/>
        <v>2.1879693419541018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0.10426641852935926</v>
      </c>
      <c r="C173" s="98">
        <f>RES_hhdet_fech!C165</f>
        <v>0.1193004665785511</v>
      </c>
      <c r="D173" s="98">
        <f>RES_hhdet_fech!D165</f>
        <v>0.13600741360087343</v>
      </c>
      <c r="E173" s="98">
        <f>RES_hhdet_fech!E165</f>
        <v>0.13344768502175006</v>
      </c>
      <c r="F173" s="98">
        <f>RES_hhdet_fech!F165</f>
        <v>0.14676218113991882</v>
      </c>
      <c r="G173" s="98">
        <f>RES_hhdet_fech!G165</f>
        <v>0.17327656076553691</v>
      </c>
      <c r="H173" s="98">
        <f>RES_hhdet_fech!H165</f>
        <v>0.22917907831134698</v>
      </c>
      <c r="I173" s="98">
        <f>RES_hhdet_fech!I165</f>
        <v>0.28955254959233073</v>
      </c>
      <c r="J173" s="98">
        <f>RES_hhdet_fech!J165</f>
        <v>0.40086328353343653</v>
      </c>
      <c r="K173" s="98">
        <f>RES_hhdet_fech!K165</f>
        <v>0.48513984569326041</v>
      </c>
      <c r="L173" s="98">
        <f>RES_hhdet_fech!L165</f>
        <v>1.1484665609053877</v>
      </c>
      <c r="M173" s="98">
        <f>RES_hhdet_fech!M165</f>
        <v>0.83188607767456979</v>
      </c>
      <c r="N173" s="98">
        <f>RES_hhdet_fech!N165</f>
        <v>0.70820087379544827</v>
      </c>
      <c r="O173" s="98">
        <f>RES_hhdet_fech!O165</f>
        <v>0.6789553790766738</v>
      </c>
      <c r="P173" s="98">
        <f>RES_hhdet_fech!P165</f>
        <v>0.71315296492406477</v>
      </c>
      <c r="Q173" s="98">
        <f>RES_hhdet_fech!Q165</f>
        <v>0.59082168426772652</v>
      </c>
      <c r="R173" s="98">
        <f>RES_hhdet_fech!R165</f>
        <v>0.62105512784959926</v>
      </c>
      <c r="S173" s="98">
        <f>RES_hhdet_fech!S165</f>
        <v>0.68699808721218747</v>
      </c>
      <c r="T173" s="98">
        <f>RES_hhdet_fech!T165</f>
        <v>1.1226074802674011</v>
      </c>
      <c r="U173" s="98">
        <f>RES_hhdet_fech!U165</f>
        <v>0.94620303287990926</v>
      </c>
      <c r="V173" s="98">
        <f>RES_hhdet_fech!V165</f>
        <v>1.2040646508704385</v>
      </c>
      <c r="W173" s="98">
        <f>RES_hhdet_fech!W165</f>
        <v>2.1879693419541018</v>
      </c>
      <c r="DA173" s="63" t="s">
        <v>2397</v>
      </c>
    </row>
    <row r="174" spans="1:105" ht="12" customHeight="1" x14ac:dyDescent="0.25">
      <c r="A174" s="121" t="s">
        <v>55</v>
      </c>
      <c r="B174" s="122">
        <v>1794.7231667797325</v>
      </c>
      <c r="C174" s="122">
        <v>1894.016560957768</v>
      </c>
      <c r="D174" s="122">
        <v>1849.7663567033569</v>
      </c>
      <c r="E174" s="122">
        <v>1813.9095818318397</v>
      </c>
      <c r="F174" s="122">
        <v>1779.2761519435853</v>
      </c>
      <c r="G174" s="122">
        <v>1739.3647196827983</v>
      </c>
      <c r="H174" s="122">
        <v>1752.3384957901931</v>
      </c>
      <c r="I174" s="122">
        <v>1682.1036883787926</v>
      </c>
      <c r="J174" s="122">
        <v>1637.3496940812818</v>
      </c>
      <c r="K174" s="122">
        <v>1564.6654187010467</v>
      </c>
      <c r="L174" s="122">
        <v>1655.6062783715579</v>
      </c>
      <c r="M174" s="122">
        <v>1525.5823373256897</v>
      </c>
      <c r="N174" s="122">
        <v>1582.8085113932007</v>
      </c>
      <c r="O174" s="122">
        <v>1528.0966479075282</v>
      </c>
      <c r="P174" s="122">
        <v>1405.0445638106371</v>
      </c>
      <c r="Q174" s="122">
        <v>1394.187858412251</v>
      </c>
      <c r="R174" s="122">
        <v>1498.4559547002043</v>
      </c>
      <c r="S174" s="122">
        <v>1473.388872630906</v>
      </c>
      <c r="T174" s="122">
        <v>1390.2952785020093</v>
      </c>
      <c r="U174" s="122">
        <v>1474.0401590240629</v>
      </c>
      <c r="V174" s="122">
        <v>1371.4784358411994</v>
      </c>
      <c r="W174" s="122">
        <v>1475.2853308674858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1794.7231667797325</v>
      </c>
      <c r="C179" s="101">
        <v>1894.016560957768</v>
      </c>
      <c r="D179" s="101">
        <v>1849.7663567033569</v>
      </c>
      <c r="E179" s="101">
        <v>1813.9095818318397</v>
      </c>
      <c r="F179" s="101">
        <v>1779.2761519435853</v>
      </c>
      <c r="G179" s="101">
        <v>1739.3647196827983</v>
      </c>
      <c r="H179" s="101">
        <v>1752.3384957901931</v>
      </c>
      <c r="I179" s="101">
        <v>1682.1036883787926</v>
      </c>
      <c r="J179" s="101">
        <v>1637.3496940812818</v>
      </c>
      <c r="K179" s="101">
        <v>1564.6654187010467</v>
      </c>
      <c r="L179" s="101">
        <v>1655.6062783715579</v>
      </c>
      <c r="M179" s="101">
        <v>1525.5823373256897</v>
      </c>
      <c r="N179" s="101">
        <v>1582.8085113932007</v>
      </c>
      <c r="O179" s="101">
        <v>1528.0966479075282</v>
      </c>
      <c r="P179" s="101">
        <v>1405.0445638106371</v>
      </c>
      <c r="Q179" s="101">
        <v>1394.187858412251</v>
      </c>
      <c r="R179" s="101">
        <v>1498.4559547002043</v>
      </c>
      <c r="S179" s="101">
        <v>1473.388872630906</v>
      </c>
      <c r="T179" s="101">
        <v>1390.2952785020093</v>
      </c>
      <c r="U179" s="101">
        <v>1474.0401590240629</v>
      </c>
      <c r="V179" s="101">
        <v>1371.4784358411994</v>
      </c>
      <c r="W179" s="101">
        <v>1475.2853308674858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2406</v>
      </c>
    </row>
    <row r="183" spans="1:105" ht="12" customHeight="1" x14ac:dyDescent="0.25">
      <c r="A183" s="121" t="s">
        <v>54</v>
      </c>
      <c r="B183" s="122">
        <v>1075.6541140275372</v>
      </c>
      <c r="C183" s="122">
        <v>1125.5854940887107</v>
      </c>
      <c r="D183" s="122">
        <v>942.981251184131</v>
      </c>
      <c r="E183" s="122">
        <v>922.43802414374443</v>
      </c>
      <c r="F183" s="122">
        <v>919.64081328181192</v>
      </c>
      <c r="G183" s="122">
        <v>840.59397209749261</v>
      </c>
      <c r="H183" s="122">
        <v>886.74974145016722</v>
      </c>
      <c r="I183" s="122">
        <v>757.58115118220758</v>
      </c>
      <c r="J183" s="122">
        <v>739.89557033153528</v>
      </c>
      <c r="K183" s="122">
        <v>677.84801633322934</v>
      </c>
      <c r="L183" s="122">
        <v>751.68232846977003</v>
      </c>
      <c r="M183" s="122">
        <v>710.80816803768857</v>
      </c>
      <c r="N183" s="122">
        <v>698.47482326761281</v>
      </c>
      <c r="O183" s="122">
        <v>669.7698374571363</v>
      </c>
      <c r="P183" s="122">
        <v>648.83040164432282</v>
      </c>
      <c r="Q183" s="122">
        <v>681.86727069498397</v>
      </c>
      <c r="R183" s="122">
        <v>786.00930496776039</v>
      </c>
      <c r="S183" s="122">
        <v>769.05849978308902</v>
      </c>
      <c r="T183" s="122">
        <v>709.53567050444781</v>
      </c>
      <c r="U183" s="122">
        <v>767.61705767091644</v>
      </c>
      <c r="V183" s="122">
        <v>662.07417934242687</v>
      </c>
      <c r="W183" s="122">
        <v>704.2218821317955</v>
      </c>
      <c r="DA183" s="130" t="s">
        <v>2407</v>
      </c>
    </row>
    <row r="184" spans="1:105" ht="12" customHeight="1" x14ac:dyDescent="0.25">
      <c r="A184" s="97" t="s">
        <v>50</v>
      </c>
      <c r="B184" s="98">
        <v>1278.5870848086324</v>
      </c>
      <c r="C184" s="98">
        <v>1626.6699266603607</v>
      </c>
      <c r="D184" s="98">
        <v>853.76177336039905</v>
      </c>
      <c r="E184" s="98">
        <v>1190.8630161785841</v>
      </c>
      <c r="F184" s="98">
        <v>1267.8879759896563</v>
      </c>
      <c r="G184" s="98">
        <v>1025.5437450798015</v>
      </c>
      <c r="H184" s="98">
        <v>1095.4937083325378</v>
      </c>
      <c r="I184" s="98">
        <v>734.69590883784326</v>
      </c>
      <c r="J184" s="98">
        <v>972.84565499498956</v>
      </c>
      <c r="K184" s="98">
        <v>845.52323747795901</v>
      </c>
      <c r="L184" s="98">
        <v>1004.3197470204087</v>
      </c>
      <c r="M184" s="98">
        <v>981.87560365066815</v>
      </c>
      <c r="N184" s="98">
        <v>774.04973701426206</v>
      </c>
      <c r="O184" s="98">
        <v>728.79305641585938</v>
      </c>
      <c r="P184" s="98">
        <v>813.76036804515468</v>
      </c>
      <c r="Q184" s="98">
        <v>848.3670467850518</v>
      </c>
      <c r="R184" s="98">
        <v>1063.1329661046345</v>
      </c>
      <c r="S184" s="98">
        <v>1055.7878756360008</v>
      </c>
      <c r="T184" s="98">
        <v>918.22180185564059</v>
      </c>
      <c r="U184" s="98">
        <v>1095.4641172946679</v>
      </c>
      <c r="V184" s="98">
        <v>821.65686185878735</v>
      </c>
      <c r="W184" s="98">
        <v>876.3077394891576</v>
      </c>
      <c r="DA184" s="63" t="s">
        <v>2408</v>
      </c>
    </row>
    <row r="185" spans="1:105" ht="12" customHeight="1" x14ac:dyDescent="0.25">
      <c r="A185" s="109" t="s">
        <v>120</v>
      </c>
      <c r="B185" s="33">
        <v>1042.5295310641156</v>
      </c>
      <c r="C185" s="33">
        <v>1052.060719761668</v>
      </c>
      <c r="D185" s="33">
        <v>953.32212376053189</v>
      </c>
      <c r="E185" s="33">
        <v>892.70515023255109</v>
      </c>
      <c r="F185" s="33">
        <v>883.69193073140923</v>
      </c>
      <c r="G185" s="33">
        <v>822.37575763456391</v>
      </c>
      <c r="H185" s="33">
        <v>866.97577734007859</v>
      </c>
      <c r="I185" s="33">
        <v>759.86967541664399</v>
      </c>
      <c r="J185" s="33">
        <v>712.30803514980585</v>
      </c>
      <c r="K185" s="33">
        <v>654.91338202743827</v>
      </c>
      <c r="L185" s="33">
        <v>714.1267210488005</v>
      </c>
      <c r="M185" s="33">
        <v>669.71167413970522</v>
      </c>
      <c r="N185" s="33">
        <v>687.36058849532174</v>
      </c>
      <c r="O185" s="33">
        <v>660.55031128668122</v>
      </c>
      <c r="P185" s="33">
        <v>615.52751879511106</v>
      </c>
      <c r="Q185" s="33">
        <v>639.06483927726708</v>
      </c>
      <c r="R185" s="33">
        <v>706.01190933499743</v>
      </c>
      <c r="S185" s="33">
        <v>689.84770863980373</v>
      </c>
      <c r="T185" s="33">
        <v>654.45088026684891</v>
      </c>
      <c r="U185" s="33">
        <v>690.56584258171256</v>
      </c>
      <c r="V185" s="33">
        <v>633.60920387120461</v>
      </c>
      <c r="W185" s="33">
        <v>680.85177088948649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9583.3879373624168</v>
      </c>
      <c r="C187" s="117">
        <f t="shared" si="83"/>
        <v>11617.226671716751</v>
      </c>
      <c r="D187" s="117">
        <f t="shared" si="83"/>
        <v>10668.712341614566</v>
      </c>
      <c r="E187" s="117">
        <f t="shared" si="83"/>
        <v>10452.011068436323</v>
      </c>
      <c r="F187" s="117">
        <f t="shared" si="83"/>
        <v>10336.157506480051</v>
      </c>
      <c r="G187" s="117">
        <f t="shared" si="83"/>
        <v>10102.598029739946</v>
      </c>
      <c r="H187" s="117">
        <f t="shared" si="83"/>
        <v>9484.8093079896535</v>
      </c>
      <c r="I187" s="117">
        <f t="shared" si="83"/>
        <v>11318.153883308743</v>
      </c>
      <c r="J187" s="117">
        <f t="shared" si="83"/>
        <v>11192.99584116358</v>
      </c>
      <c r="K187" s="117">
        <f t="shared" si="83"/>
        <v>11191.9268968465</v>
      </c>
      <c r="L187" s="117">
        <f t="shared" si="83"/>
        <v>13211.004528535253</v>
      </c>
      <c r="M187" s="117">
        <f t="shared" si="83"/>
        <v>11326.424330592037</v>
      </c>
      <c r="N187" s="117">
        <f t="shared" si="83"/>
        <v>11565.798216209972</v>
      </c>
      <c r="O187" s="117">
        <f t="shared" si="83"/>
        <v>11386.529792826255</v>
      </c>
      <c r="P187" s="117">
        <f t="shared" si="83"/>
        <v>10845.878913604458</v>
      </c>
      <c r="Q187" s="117">
        <f t="shared" si="83"/>
        <v>10566.59189988875</v>
      </c>
      <c r="R187" s="117">
        <f t="shared" ref="R187:V187" si="84">R188+R190+R192+R201</f>
        <v>11340.594177423498</v>
      </c>
      <c r="S187" s="117">
        <f t="shared" si="84"/>
        <v>11099.611012032798</v>
      </c>
      <c r="T187" s="117">
        <f t="shared" si="84"/>
        <v>13476.236943033828</v>
      </c>
      <c r="U187" s="117">
        <f t="shared" si="84"/>
        <v>11429.068493271179</v>
      </c>
      <c r="V187" s="117">
        <f t="shared" si="84"/>
        <v>10929.610763976698</v>
      </c>
      <c r="W187" s="117">
        <f t="shared" ref="W187" si="85">W188+W190+W192+W201</f>
        <v>12317.577092519885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7730.3291587685426</v>
      </c>
      <c r="C188" s="122">
        <f t="shared" si="86"/>
        <v>9662.7778595312338</v>
      </c>
      <c r="D188" s="122">
        <f t="shared" si="86"/>
        <v>8845.799682953153</v>
      </c>
      <c r="E188" s="122">
        <f t="shared" si="86"/>
        <v>8661.1394715301976</v>
      </c>
      <c r="F188" s="122">
        <f t="shared" si="86"/>
        <v>8558.1903758772987</v>
      </c>
      <c r="G188" s="122">
        <f t="shared" si="86"/>
        <v>8391.1912816396452</v>
      </c>
      <c r="H188" s="122">
        <f t="shared" si="86"/>
        <v>7718.1791895940441</v>
      </c>
      <c r="I188" s="122">
        <f t="shared" si="86"/>
        <v>9680.6493578091449</v>
      </c>
      <c r="J188" s="122">
        <f t="shared" si="86"/>
        <v>9599.2013359404518</v>
      </c>
      <c r="K188" s="122">
        <f t="shared" si="86"/>
        <v>9686.752671860424</v>
      </c>
      <c r="L188" s="122">
        <f t="shared" si="86"/>
        <v>11590.304497868548</v>
      </c>
      <c r="M188" s="122">
        <f t="shared" si="86"/>
        <v>9817.0923540980748</v>
      </c>
      <c r="N188" s="122">
        <f t="shared" si="86"/>
        <v>10016.375553351403</v>
      </c>
      <c r="O188" s="122">
        <f t="shared" si="86"/>
        <v>9883.5757339265929</v>
      </c>
      <c r="P188" s="122">
        <f t="shared" si="86"/>
        <v>9432.3468009553144</v>
      </c>
      <c r="Q188" s="122">
        <f t="shared" si="86"/>
        <v>9121.0377444726964</v>
      </c>
      <c r="R188" s="122">
        <f t="shared" si="86"/>
        <v>9728.1055397036416</v>
      </c>
      <c r="S188" s="122">
        <f t="shared" si="86"/>
        <v>9488.145098084482</v>
      </c>
      <c r="T188" s="122">
        <f t="shared" si="86"/>
        <v>11937.700843532713</v>
      </c>
      <c r="U188" s="122">
        <f t="shared" si="86"/>
        <v>9762.283085170382</v>
      </c>
      <c r="V188" s="122">
        <f t="shared" si="86"/>
        <v>9379.6790898984291</v>
      </c>
      <c r="W188" s="122">
        <f t="shared" si="86"/>
        <v>10620.437883895764</v>
      </c>
      <c r="DA188" s="130" t="s">
        <v>2562</v>
      </c>
    </row>
    <row r="189" spans="1:105" ht="12" customHeight="1" x14ac:dyDescent="0.25">
      <c r="A189" s="97" t="s">
        <v>53</v>
      </c>
      <c r="B189" s="98">
        <v>7730.3291587685426</v>
      </c>
      <c r="C189" s="98">
        <v>9662.7778595312338</v>
      </c>
      <c r="D189" s="98">
        <v>8845.799682953153</v>
      </c>
      <c r="E189" s="98">
        <v>8661.1394715301976</v>
      </c>
      <c r="F189" s="98">
        <v>8558.1903758772987</v>
      </c>
      <c r="G189" s="98">
        <v>8391.1912816396452</v>
      </c>
      <c r="H189" s="98">
        <v>7718.1791895940441</v>
      </c>
      <c r="I189" s="98">
        <v>9680.6493578091449</v>
      </c>
      <c r="J189" s="98">
        <v>9599.2013359404518</v>
      </c>
      <c r="K189" s="98">
        <v>9686.752671860424</v>
      </c>
      <c r="L189" s="98">
        <v>11590.304497868548</v>
      </c>
      <c r="M189" s="98">
        <v>9817.0923540980748</v>
      </c>
      <c r="N189" s="98">
        <v>10016.375553351403</v>
      </c>
      <c r="O189" s="98">
        <v>9883.5757339265929</v>
      </c>
      <c r="P189" s="98">
        <v>9432.3468009553144</v>
      </c>
      <c r="Q189" s="98">
        <v>9121.0377444726964</v>
      </c>
      <c r="R189" s="98">
        <v>9728.1055397036416</v>
      </c>
      <c r="S189" s="98">
        <v>9488.145098084482</v>
      </c>
      <c r="T189" s="98">
        <v>11937.700843532713</v>
      </c>
      <c r="U189" s="98">
        <v>9762.283085170382</v>
      </c>
      <c r="V189" s="98">
        <v>9379.6790898984291</v>
      </c>
      <c r="W189" s="98">
        <v>10620.437883895764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0.21251336099094262</v>
      </c>
      <c r="C190" s="122">
        <f t="shared" si="87"/>
        <v>0.25848330294323107</v>
      </c>
      <c r="D190" s="122">
        <f t="shared" si="87"/>
        <v>0.31772494921985661</v>
      </c>
      <c r="E190" s="122">
        <f t="shared" si="87"/>
        <v>0.32976716997762995</v>
      </c>
      <c r="F190" s="122">
        <f t="shared" si="87"/>
        <v>0.38939038963365979</v>
      </c>
      <c r="G190" s="122">
        <f t="shared" si="87"/>
        <v>0.49788016419249848</v>
      </c>
      <c r="H190" s="122">
        <f t="shared" si="87"/>
        <v>0.6978037998465878</v>
      </c>
      <c r="I190" s="122">
        <f t="shared" si="87"/>
        <v>0.92765087802909241</v>
      </c>
      <c r="J190" s="122">
        <f t="shared" si="87"/>
        <v>1.3266560884558285</v>
      </c>
      <c r="K190" s="122">
        <f t="shared" si="87"/>
        <v>1.6537017195567325</v>
      </c>
      <c r="L190" s="122">
        <f t="shared" si="87"/>
        <v>3.9859695351922708</v>
      </c>
      <c r="M190" s="122">
        <f t="shared" si="87"/>
        <v>2.9307540730034396</v>
      </c>
      <c r="N190" s="122">
        <f t="shared" si="87"/>
        <v>2.5324827793888574</v>
      </c>
      <c r="O190" s="122">
        <f t="shared" si="87"/>
        <v>2.4773827210447381</v>
      </c>
      <c r="P190" s="122">
        <f t="shared" si="87"/>
        <v>2.6758274077424953</v>
      </c>
      <c r="Q190" s="122">
        <f t="shared" si="87"/>
        <v>2.3191370079469751</v>
      </c>
      <c r="R190" s="122">
        <f t="shared" si="87"/>
        <v>2.6017231931917597</v>
      </c>
      <c r="S190" s="122">
        <f t="shared" si="87"/>
        <v>3.0673552089022986</v>
      </c>
      <c r="T190" s="122">
        <f t="shared" si="87"/>
        <v>5.21398045155044</v>
      </c>
      <c r="U190" s="122">
        <f t="shared" si="87"/>
        <v>4.5014502010637845</v>
      </c>
      <c r="V190" s="122">
        <f t="shared" si="87"/>
        <v>5.8232249231131927</v>
      </c>
      <c r="W190" s="122">
        <f t="shared" si="87"/>
        <v>10.710635201818718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0.21251336099094262</v>
      </c>
      <c r="C191" s="98">
        <f>RES_hhdet_tesh!C165</f>
        <v>0.25848330294323107</v>
      </c>
      <c r="D191" s="98">
        <f>RES_hhdet_tesh!D165</f>
        <v>0.31772494921985661</v>
      </c>
      <c r="E191" s="98">
        <f>RES_hhdet_tesh!E165</f>
        <v>0.32976716997762995</v>
      </c>
      <c r="F191" s="98">
        <f>RES_hhdet_tesh!F165</f>
        <v>0.38939038963365979</v>
      </c>
      <c r="G191" s="98">
        <f>RES_hhdet_tesh!G165</f>
        <v>0.49788016419249848</v>
      </c>
      <c r="H191" s="98">
        <f>RES_hhdet_tesh!H165</f>
        <v>0.6978037998465878</v>
      </c>
      <c r="I191" s="98">
        <f>RES_hhdet_tesh!I165</f>
        <v>0.92765087802909241</v>
      </c>
      <c r="J191" s="98">
        <f>RES_hhdet_tesh!J165</f>
        <v>1.3266560884558285</v>
      </c>
      <c r="K191" s="98">
        <f>RES_hhdet_tesh!K165</f>
        <v>1.6537017195567325</v>
      </c>
      <c r="L191" s="98">
        <f>RES_hhdet_tesh!L165</f>
        <v>3.9859695351922708</v>
      </c>
      <c r="M191" s="98">
        <f>RES_hhdet_tesh!M165</f>
        <v>2.9307540730034396</v>
      </c>
      <c r="N191" s="98">
        <f>RES_hhdet_tesh!N165</f>
        <v>2.5324827793888574</v>
      </c>
      <c r="O191" s="98">
        <f>RES_hhdet_tesh!O165</f>
        <v>2.4773827210447381</v>
      </c>
      <c r="P191" s="98">
        <f>RES_hhdet_tesh!P165</f>
        <v>2.6758274077424953</v>
      </c>
      <c r="Q191" s="98">
        <f>RES_hhdet_tesh!Q165</f>
        <v>2.3191370079469751</v>
      </c>
      <c r="R191" s="98">
        <f>RES_hhdet_tesh!R165</f>
        <v>2.6017231931917597</v>
      </c>
      <c r="S191" s="98">
        <f>RES_hhdet_tesh!S165</f>
        <v>3.0673552089022986</v>
      </c>
      <c r="T191" s="98">
        <f>RES_hhdet_tesh!T165</f>
        <v>5.21398045155044</v>
      </c>
      <c r="U191" s="98">
        <f>RES_hhdet_tesh!U165</f>
        <v>4.5014502010637845</v>
      </c>
      <c r="V191" s="98">
        <f>RES_hhdet_tesh!V165</f>
        <v>5.8232249231131927</v>
      </c>
      <c r="W191" s="98">
        <f>RES_hhdet_tesh!W165</f>
        <v>10.710635201818718</v>
      </c>
      <c r="DA191" s="63" t="s">
        <v>2565</v>
      </c>
    </row>
    <row r="192" spans="1:105" ht="12" customHeight="1" x14ac:dyDescent="0.25">
      <c r="A192" s="121" t="s">
        <v>55</v>
      </c>
      <c r="B192" s="122">
        <v>1100.3994298680627</v>
      </c>
      <c r="C192" s="122">
        <v>1167.8111595386838</v>
      </c>
      <c r="D192" s="122">
        <v>1147.5529457501418</v>
      </c>
      <c r="E192" s="122">
        <v>1133.0659754755648</v>
      </c>
      <c r="F192" s="122">
        <v>1119.5192826475625</v>
      </c>
      <c r="G192" s="122">
        <v>1103.7536917185819</v>
      </c>
      <c r="H192" s="122">
        <v>1121.804332100895</v>
      </c>
      <c r="I192" s="122">
        <v>1082.1899126291055</v>
      </c>
      <c r="J192" s="122">
        <v>1056.4424653493763</v>
      </c>
      <c r="K192" s="122">
        <v>1012.734952224489</v>
      </c>
      <c r="L192" s="122">
        <v>1074.5201035357911</v>
      </c>
      <c r="M192" s="122">
        <v>993.78166240786845</v>
      </c>
      <c r="N192" s="122">
        <v>1036.981443840858</v>
      </c>
      <c r="O192" s="122">
        <v>1010.3713646155121</v>
      </c>
      <c r="P192" s="122">
        <v>941.57898921060792</v>
      </c>
      <c r="Q192" s="122">
        <v>952.69349956118458</v>
      </c>
      <c r="R192" s="122">
        <v>1046.9765875409585</v>
      </c>
      <c r="S192" s="122">
        <v>1051.1012620409438</v>
      </c>
      <c r="T192" s="122">
        <v>1009.7104719532441</v>
      </c>
      <c r="U192" s="122">
        <v>1089.1525614335092</v>
      </c>
      <c r="V192" s="122">
        <v>1030.3510750928526</v>
      </c>
      <c r="W192" s="122">
        <v>1125.9733204146407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1100.3994298680627</v>
      </c>
      <c r="C197" s="101">
        <v>1167.8111595386838</v>
      </c>
      <c r="D197" s="101">
        <v>1147.5529457501418</v>
      </c>
      <c r="E197" s="101">
        <v>1133.0659754755648</v>
      </c>
      <c r="F197" s="101">
        <v>1119.5192826475625</v>
      </c>
      <c r="G197" s="101">
        <v>1103.7536917185819</v>
      </c>
      <c r="H197" s="101">
        <v>1121.804332100895</v>
      </c>
      <c r="I197" s="101">
        <v>1082.1899126291055</v>
      </c>
      <c r="J197" s="101">
        <v>1056.4424653493763</v>
      </c>
      <c r="K197" s="101">
        <v>1012.734952224489</v>
      </c>
      <c r="L197" s="101">
        <v>1074.5201035357911</v>
      </c>
      <c r="M197" s="101">
        <v>993.78166240786845</v>
      </c>
      <c r="N197" s="101">
        <v>1036.981443840858</v>
      </c>
      <c r="O197" s="101">
        <v>1010.3713646155121</v>
      </c>
      <c r="P197" s="101">
        <v>941.57898921060792</v>
      </c>
      <c r="Q197" s="101">
        <v>952.69349956118458</v>
      </c>
      <c r="R197" s="101">
        <v>1046.9765875409585</v>
      </c>
      <c r="S197" s="101">
        <v>1051.1012620409438</v>
      </c>
      <c r="T197" s="101">
        <v>1009.7104719532441</v>
      </c>
      <c r="U197" s="101">
        <v>1089.1525614335092</v>
      </c>
      <c r="V197" s="101">
        <v>1030.3510750928526</v>
      </c>
      <c r="W197" s="101">
        <v>1125.9733204146407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2574</v>
      </c>
    </row>
    <row r="201" spans="1:105" ht="12" customHeight="1" x14ac:dyDescent="0.25">
      <c r="A201" s="121" t="s">
        <v>54</v>
      </c>
      <c r="B201" s="122">
        <v>752.44683536482069</v>
      </c>
      <c r="C201" s="122">
        <v>786.37916934389102</v>
      </c>
      <c r="D201" s="122">
        <v>675.04198796205037</v>
      </c>
      <c r="E201" s="122">
        <v>657.47585426058129</v>
      </c>
      <c r="F201" s="122">
        <v>658.05845756555652</v>
      </c>
      <c r="G201" s="122">
        <v>607.15517621752576</v>
      </c>
      <c r="H201" s="122">
        <v>644.12798249486707</v>
      </c>
      <c r="I201" s="122">
        <v>554.38696199246226</v>
      </c>
      <c r="J201" s="122">
        <v>536.02538378529437</v>
      </c>
      <c r="K201" s="122">
        <v>490.78557104202901</v>
      </c>
      <c r="L201" s="122">
        <v>542.19395759572149</v>
      </c>
      <c r="M201" s="122">
        <v>512.61956001308977</v>
      </c>
      <c r="N201" s="122">
        <v>509.908736238323</v>
      </c>
      <c r="O201" s="122">
        <v>490.1053115631056</v>
      </c>
      <c r="P201" s="122">
        <v>469.27729603079479</v>
      </c>
      <c r="Q201" s="122">
        <v>490.54151884692135</v>
      </c>
      <c r="R201" s="122">
        <v>562.91032698570655</v>
      </c>
      <c r="S201" s="122">
        <v>557.29729669846847</v>
      </c>
      <c r="T201" s="122">
        <v>523.61164709632124</v>
      </c>
      <c r="U201" s="122">
        <v>573.1313964662238</v>
      </c>
      <c r="V201" s="122">
        <v>513.75737406230246</v>
      </c>
      <c r="W201" s="122">
        <v>560.45525300766121</v>
      </c>
      <c r="DA201" s="130" t="s">
        <v>2575</v>
      </c>
    </row>
    <row r="202" spans="1:105" ht="12" customHeight="1" x14ac:dyDescent="0.25">
      <c r="A202" s="97" t="s">
        <v>50</v>
      </c>
      <c r="B202" s="98">
        <v>723.72384986434315</v>
      </c>
      <c r="C202" s="98">
        <v>921.56686616385173</v>
      </c>
      <c r="D202" s="98">
        <v>483.77642284771565</v>
      </c>
      <c r="E202" s="98">
        <v>676.58548605685314</v>
      </c>
      <c r="F202" s="98">
        <v>722.62591170159772</v>
      </c>
      <c r="G202" s="98">
        <v>587.07915465992448</v>
      </c>
      <c r="H202" s="98">
        <v>630.16183549236064</v>
      </c>
      <c r="I202" s="98">
        <v>423.75673018900346</v>
      </c>
      <c r="J202" s="98">
        <v>561.93925970247744</v>
      </c>
      <c r="K202" s="98">
        <v>489.0263195267699</v>
      </c>
      <c r="L202" s="98">
        <v>581.37464581139909</v>
      </c>
      <c r="M202" s="98">
        <v>568.88770697632629</v>
      </c>
      <c r="N202" s="98">
        <v>448.79346199116537</v>
      </c>
      <c r="O202" s="98">
        <v>422.92891896321657</v>
      </c>
      <c r="P202" s="98">
        <v>472.64096313773314</v>
      </c>
      <c r="Q202" s="98">
        <v>493.01333386200605</v>
      </c>
      <c r="R202" s="98">
        <v>618.71236191290814</v>
      </c>
      <c r="S202" s="98">
        <v>615.4375770793979</v>
      </c>
      <c r="T202" s="98">
        <v>536.40467035771121</v>
      </c>
      <c r="U202" s="98">
        <v>640.97050972369084</v>
      </c>
      <c r="V202" s="98">
        <v>481.23707143728217</v>
      </c>
      <c r="W202" s="98">
        <v>513.9774085841816</v>
      </c>
      <c r="DA202" s="63" t="s">
        <v>2576</v>
      </c>
    </row>
    <row r="203" spans="1:105" ht="12" customHeight="1" x14ac:dyDescent="0.25">
      <c r="A203" s="109" t="s">
        <v>120</v>
      </c>
      <c r="B203" s="33">
        <v>757.13526481275915</v>
      </c>
      <c r="C203" s="33">
        <v>766.54290173232619</v>
      </c>
      <c r="D203" s="33">
        <v>697.21038532712134</v>
      </c>
      <c r="E203" s="33">
        <v>655.35912038874346</v>
      </c>
      <c r="F203" s="33">
        <v>651.39328387895171</v>
      </c>
      <c r="G203" s="33">
        <v>609.13273618097458</v>
      </c>
      <c r="H203" s="33">
        <v>645.45097205815068</v>
      </c>
      <c r="I203" s="33">
        <v>567.44998517280817</v>
      </c>
      <c r="J203" s="33">
        <v>532.95648615173877</v>
      </c>
      <c r="K203" s="33">
        <v>491.02620164850094</v>
      </c>
      <c r="L203" s="33">
        <v>536.3695846522636</v>
      </c>
      <c r="M203" s="33">
        <v>504.08875455836494</v>
      </c>
      <c r="N203" s="33">
        <v>518.89650046433223</v>
      </c>
      <c r="O203" s="33">
        <v>500.59837718266391</v>
      </c>
      <c r="P203" s="33">
        <v>468.59809979950546</v>
      </c>
      <c r="Q203" s="33">
        <v>489.9060844028341</v>
      </c>
      <c r="R203" s="33">
        <v>546.80193174124634</v>
      </c>
      <c r="S203" s="33">
        <v>541.23567904047059</v>
      </c>
      <c r="T203" s="33">
        <v>520.23480073717121</v>
      </c>
      <c r="U203" s="33">
        <v>557.18772409331689</v>
      </c>
      <c r="V203" s="33">
        <v>519.55806372324378</v>
      </c>
      <c r="W203" s="33">
        <v>566.76717434250861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40.756294361538771</v>
      </c>
      <c r="C205" s="117">
        <f t="shared" si="88"/>
        <v>47.281627535097407</v>
      </c>
      <c r="D205" s="117">
        <f t="shared" si="88"/>
        <v>20.143704220993051</v>
      </c>
      <c r="E205" s="117">
        <f t="shared" si="88"/>
        <v>26.976418206583858</v>
      </c>
      <c r="F205" s="117">
        <f t="shared" si="88"/>
        <v>26.949160956209344</v>
      </c>
      <c r="G205" s="117">
        <f t="shared" si="88"/>
        <v>20.889910621792485</v>
      </c>
      <c r="H205" s="117">
        <f t="shared" si="88"/>
        <v>21.533528820950913</v>
      </c>
      <c r="I205" s="117">
        <f t="shared" si="88"/>
        <v>15.172138422873138</v>
      </c>
      <c r="J205" s="117">
        <f t="shared" si="88"/>
        <v>23.400129575681898</v>
      </c>
      <c r="K205" s="117">
        <f t="shared" si="88"/>
        <v>23.11020912649861</v>
      </c>
      <c r="L205" s="117">
        <f t="shared" si="88"/>
        <v>29.525120681847906</v>
      </c>
      <c r="M205" s="117">
        <f t="shared" si="88"/>
        <v>29.36367323630396</v>
      </c>
      <c r="N205" s="117">
        <f t="shared" si="88"/>
        <v>22.543199613330653</v>
      </c>
      <c r="O205" s="117">
        <f t="shared" si="88"/>
        <v>22.365993753548036</v>
      </c>
      <c r="P205" s="117">
        <f t="shared" si="88"/>
        <v>31.055219365850618</v>
      </c>
      <c r="Q205" s="117">
        <f t="shared" si="88"/>
        <v>39.41034911340622</v>
      </c>
      <c r="R205" s="117">
        <f t="shared" ref="R205:V205" si="89">R206+R208+R210+R219</f>
        <v>54.097828851506691</v>
      </c>
      <c r="S205" s="117">
        <f t="shared" si="89"/>
        <v>51.913797583523305</v>
      </c>
      <c r="T205" s="117">
        <f t="shared" si="89"/>
        <v>43.559636154636607</v>
      </c>
      <c r="U205" s="117">
        <f t="shared" si="89"/>
        <v>47.354753706453415</v>
      </c>
      <c r="V205" s="117">
        <f t="shared" si="89"/>
        <v>28.253043067165486</v>
      </c>
      <c r="W205" s="117">
        <f t="shared" ref="W205" si="90">W206+W208+W210+W219</f>
        <v>23.801282008759156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40.756294361538771</v>
      </c>
      <c r="C219" s="122">
        <v>47.281627535097407</v>
      </c>
      <c r="D219" s="122">
        <v>20.143704220993051</v>
      </c>
      <c r="E219" s="122">
        <v>26.976418206583858</v>
      </c>
      <c r="F219" s="122">
        <v>26.949160956209344</v>
      </c>
      <c r="G219" s="122">
        <v>20.889910621792485</v>
      </c>
      <c r="H219" s="122">
        <v>21.533528820950913</v>
      </c>
      <c r="I219" s="122">
        <v>15.172138422873138</v>
      </c>
      <c r="J219" s="122">
        <v>23.400129575681898</v>
      </c>
      <c r="K219" s="122">
        <v>23.11020912649861</v>
      </c>
      <c r="L219" s="122">
        <v>29.525120681847906</v>
      </c>
      <c r="M219" s="122">
        <v>29.36367323630396</v>
      </c>
      <c r="N219" s="122">
        <v>22.543199613330653</v>
      </c>
      <c r="O219" s="122">
        <v>22.365993753548036</v>
      </c>
      <c r="P219" s="122">
        <v>31.055219365850618</v>
      </c>
      <c r="Q219" s="122">
        <v>39.41034911340622</v>
      </c>
      <c r="R219" s="122">
        <v>54.097828851506691</v>
      </c>
      <c r="S219" s="122">
        <v>51.913797583523305</v>
      </c>
      <c r="T219" s="122">
        <v>43.559636154636607</v>
      </c>
      <c r="U219" s="122">
        <v>47.354753706453415</v>
      </c>
      <c r="V219" s="122">
        <v>28.253043067165486</v>
      </c>
      <c r="W219" s="122">
        <v>23.801282008759156</v>
      </c>
      <c r="DA219" s="130" t="s">
        <v>2743</v>
      </c>
    </row>
    <row r="220" spans="1:105" ht="12" customHeight="1" x14ac:dyDescent="0.25">
      <c r="A220" s="97" t="s">
        <v>50</v>
      </c>
      <c r="B220" s="98">
        <v>290.44384218512897</v>
      </c>
      <c r="C220" s="98">
        <v>369.51434054016755</v>
      </c>
      <c r="D220" s="98">
        <v>193.94052443654829</v>
      </c>
      <c r="E220" s="98">
        <v>270.51644275512723</v>
      </c>
      <c r="F220" s="98">
        <v>288.01343262581042</v>
      </c>
      <c r="G220" s="98">
        <v>232.9625171323278</v>
      </c>
      <c r="H220" s="98">
        <v>248.85235078481941</v>
      </c>
      <c r="I220" s="98">
        <v>166.89352265160451</v>
      </c>
      <c r="J220" s="98">
        <v>220.99161898866191</v>
      </c>
      <c r="K220" s="98">
        <v>192.06905862549323</v>
      </c>
      <c r="L220" s="98">
        <v>228.14127373315608</v>
      </c>
      <c r="M220" s="98">
        <v>223.04286212528581</v>
      </c>
      <c r="N220" s="98">
        <v>175.83313826015979</v>
      </c>
      <c r="O220" s="98">
        <v>165.55263069542664</v>
      </c>
      <c r="P220" s="98">
        <v>184.85380520513738</v>
      </c>
      <c r="Q220" s="98">
        <v>192.71505834769238</v>
      </c>
      <c r="R220" s="98">
        <v>241.50128458032884</v>
      </c>
      <c r="S220" s="98">
        <v>239.83277382947398</v>
      </c>
      <c r="T220" s="98">
        <v>208.58326450952737</v>
      </c>
      <c r="U220" s="98">
        <v>248.8456288846568</v>
      </c>
      <c r="V220" s="98">
        <v>186.64757273984216</v>
      </c>
      <c r="W220" s="98">
        <v>199.06206610235711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256.70356323461675</v>
      </c>
      <c r="C223" s="118">
        <f t="shared" si="93"/>
        <v>308.91113284269846</v>
      </c>
      <c r="D223" s="118">
        <f t="shared" si="93"/>
        <v>281.35019027660763</v>
      </c>
      <c r="E223" s="118">
        <f t="shared" si="93"/>
        <v>273.3642921560197</v>
      </c>
      <c r="F223" s="118">
        <f t="shared" si="93"/>
        <v>267.84336410220686</v>
      </c>
      <c r="G223" s="118">
        <f t="shared" si="93"/>
        <v>258.83803644896494</v>
      </c>
      <c r="H223" s="118">
        <f t="shared" si="93"/>
        <v>239.75563628994956</v>
      </c>
      <c r="I223" s="118">
        <f t="shared" si="93"/>
        <v>281.75424052002211</v>
      </c>
      <c r="J223" s="118">
        <f t="shared" si="93"/>
        <v>275.1797400703</v>
      </c>
      <c r="K223" s="118">
        <f t="shared" si="93"/>
        <v>272.39027983410006</v>
      </c>
      <c r="L223" s="118">
        <f t="shared" si="93"/>
        <v>318.74676111684659</v>
      </c>
      <c r="M223" s="118">
        <f t="shared" si="93"/>
        <v>271.16346269772362</v>
      </c>
      <c r="N223" s="118">
        <f t="shared" si="93"/>
        <v>274.26485472275914</v>
      </c>
      <c r="O223" s="118">
        <f t="shared" si="93"/>
        <v>267.47260476474577</v>
      </c>
      <c r="P223" s="118">
        <f t="shared" si="93"/>
        <v>252.97027092153655</v>
      </c>
      <c r="Q223" s="118">
        <f t="shared" si="93"/>
        <v>243.91162174194167</v>
      </c>
      <c r="R223" s="118">
        <f t="shared" ref="R223:V223" si="94">R224+R226+R228+R237</f>
        <v>257.59532171816227</v>
      </c>
      <c r="S223" s="118">
        <f t="shared" si="94"/>
        <v>246.91056244265604</v>
      </c>
      <c r="T223" s="118">
        <f t="shared" si="94"/>
        <v>292.96453976646535</v>
      </c>
      <c r="U223" s="118">
        <f t="shared" si="94"/>
        <v>243.4356701537115</v>
      </c>
      <c r="V223" s="118">
        <f t="shared" si="94"/>
        <v>227.4121057724243</v>
      </c>
      <c r="W223" s="118">
        <f t="shared" ref="W223" si="95">W224+W226+W228+W237</f>
        <v>250.31767969025708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206.28068624017115</v>
      </c>
      <c r="C224" s="123">
        <f t="shared" si="96"/>
        <v>256.01725415469127</v>
      </c>
      <c r="D224" s="123">
        <f t="shared" si="96"/>
        <v>232.56631379061577</v>
      </c>
      <c r="E224" s="123">
        <f t="shared" si="96"/>
        <v>225.70209709519983</v>
      </c>
      <c r="F224" s="123">
        <f t="shared" si="96"/>
        <v>220.96576673634061</v>
      </c>
      <c r="G224" s="123">
        <f t="shared" si="96"/>
        <v>214.12405934264262</v>
      </c>
      <c r="H224" s="123">
        <f t="shared" si="96"/>
        <v>194.15060157932098</v>
      </c>
      <c r="I224" s="123">
        <f t="shared" si="96"/>
        <v>239.71853005901306</v>
      </c>
      <c r="J224" s="123">
        <f t="shared" si="96"/>
        <v>234.35977818266002</v>
      </c>
      <c r="K224" s="123">
        <f t="shared" si="96"/>
        <v>233.97201687480288</v>
      </c>
      <c r="L224" s="123">
        <f t="shared" si="96"/>
        <v>277.59807958394299</v>
      </c>
      <c r="M224" s="123">
        <f t="shared" si="96"/>
        <v>233.04408837507327</v>
      </c>
      <c r="N224" s="123">
        <f t="shared" si="96"/>
        <v>235.49254901079064</v>
      </c>
      <c r="O224" s="123">
        <f t="shared" si="96"/>
        <v>230.22686507803797</v>
      </c>
      <c r="P224" s="123">
        <f t="shared" si="96"/>
        <v>218.27096743012729</v>
      </c>
      <c r="Q224" s="123">
        <f t="shared" si="96"/>
        <v>208.95215351894089</v>
      </c>
      <c r="R224" s="123">
        <f t="shared" si="96"/>
        <v>219.2703151086331</v>
      </c>
      <c r="S224" s="123">
        <f t="shared" si="96"/>
        <v>209.46607076812359</v>
      </c>
      <c r="T224" s="123">
        <f t="shared" si="96"/>
        <v>258.03081683830806</v>
      </c>
      <c r="U224" s="123">
        <f t="shared" si="96"/>
        <v>206.3359077746089</v>
      </c>
      <c r="V224" s="123">
        <f t="shared" si="96"/>
        <v>193.88704649013005</v>
      </c>
      <c r="W224" s="123">
        <f t="shared" si="96"/>
        <v>214.50128956695755</v>
      </c>
      <c r="DA224" s="130" t="s">
        <v>2898</v>
      </c>
    </row>
    <row r="225" spans="1:105" ht="12" customHeight="1" x14ac:dyDescent="0.25">
      <c r="A225" s="97" t="s">
        <v>53</v>
      </c>
      <c r="B225" s="99">
        <v>206.28068624017115</v>
      </c>
      <c r="C225" s="99">
        <v>256.01725415469127</v>
      </c>
      <c r="D225" s="99">
        <v>232.56631379061577</v>
      </c>
      <c r="E225" s="99">
        <v>225.70209709519983</v>
      </c>
      <c r="F225" s="99">
        <v>220.96576673634061</v>
      </c>
      <c r="G225" s="99">
        <v>214.12405934264262</v>
      </c>
      <c r="H225" s="99">
        <v>194.15060157932098</v>
      </c>
      <c r="I225" s="99">
        <v>239.71853005901306</v>
      </c>
      <c r="J225" s="99">
        <v>234.35977818266002</v>
      </c>
      <c r="K225" s="99">
        <v>233.97201687480288</v>
      </c>
      <c r="L225" s="99">
        <v>277.59807958394299</v>
      </c>
      <c r="M225" s="99">
        <v>233.04408837507327</v>
      </c>
      <c r="N225" s="99">
        <v>235.49254901079064</v>
      </c>
      <c r="O225" s="99">
        <v>230.22686507803797</v>
      </c>
      <c r="P225" s="99">
        <v>218.27096743012729</v>
      </c>
      <c r="Q225" s="99">
        <v>208.95215351894089</v>
      </c>
      <c r="R225" s="99">
        <v>219.2703151086331</v>
      </c>
      <c r="S225" s="99">
        <v>209.46607076812359</v>
      </c>
      <c r="T225" s="99">
        <v>258.03081683830806</v>
      </c>
      <c r="U225" s="99">
        <v>206.3359077746089</v>
      </c>
      <c r="V225" s="99">
        <v>193.88704649013005</v>
      </c>
      <c r="W225" s="99">
        <v>214.50128956695755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1.8315438401749484E-3</v>
      </c>
      <c r="C226" s="123">
        <f t="shared" si="97"/>
        <v>2.0896843329958215E-3</v>
      </c>
      <c r="D226" s="123">
        <f t="shared" si="97"/>
        <v>2.3756696591056962E-3</v>
      </c>
      <c r="E226" s="123">
        <f t="shared" si="97"/>
        <v>2.3243024414194811E-3</v>
      </c>
      <c r="F226" s="123">
        <f t="shared" si="97"/>
        <v>2.5489796206568734E-3</v>
      </c>
      <c r="G226" s="123">
        <f t="shared" si="97"/>
        <v>3.0029022802713968E-3</v>
      </c>
      <c r="H226" s="123">
        <f t="shared" si="97"/>
        <v>3.9600086585708733E-3</v>
      </c>
      <c r="I226" s="123">
        <f t="shared" si="97"/>
        <v>4.9883913442967387E-3</v>
      </c>
      <c r="J226" s="123">
        <f t="shared" si="97"/>
        <v>6.8821107419559805E-3</v>
      </c>
      <c r="K226" s="123">
        <f t="shared" si="97"/>
        <v>8.3095149379994251E-3</v>
      </c>
      <c r="L226" s="123">
        <f t="shared" si="97"/>
        <v>1.9621805895524955E-2</v>
      </c>
      <c r="M226" s="123">
        <f t="shared" si="97"/>
        <v>1.4174262205668557E-2</v>
      </c>
      <c r="N226" s="123">
        <f t="shared" si="97"/>
        <v>1.2032726833865104E-2</v>
      </c>
      <c r="O226" s="123">
        <f t="shared" si="97"/>
        <v>1.1502239089233984E-2</v>
      </c>
      <c r="P226" s="123">
        <f t="shared" si="97"/>
        <v>1.2044219930917218E-2</v>
      </c>
      <c r="Q226" s="123">
        <f t="shared" si="97"/>
        <v>9.946236568994779E-3</v>
      </c>
      <c r="R226" s="123">
        <f t="shared" si="97"/>
        <v>1.0416211293902352E-2</v>
      </c>
      <c r="S226" s="123">
        <f t="shared" si="97"/>
        <v>1.1468013015773377E-2</v>
      </c>
      <c r="T226" s="123">
        <f t="shared" si="97"/>
        <v>1.8666218751792783E-2</v>
      </c>
      <c r="U226" s="123">
        <f t="shared" si="97"/>
        <v>1.5653194574407055E-2</v>
      </c>
      <c r="V226" s="123">
        <f t="shared" si="97"/>
        <v>1.9838410754562399E-2</v>
      </c>
      <c r="W226" s="123">
        <f t="shared" si="97"/>
        <v>3.591939156465998E-2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1.8315438401749484E-3</v>
      </c>
      <c r="C227" s="99">
        <f>RES_hhdet_fecs!C165</f>
        <v>2.0896843329958215E-3</v>
      </c>
      <c r="D227" s="99">
        <f>RES_hhdet_fecs!D165</f>
        <v>2.3756696591056962E-3</v>
      </c>
      <c r="E227" s="99">
        <f>RES_hhdet_fecs!E165</f>
        <v>2.3243024414194811E-3</v>
      </c>
      <c r="F227" s="99">
        <f>RES_hhdet_fecs!F165</f>
        <v>2.5489796206568734E-3</v>
      </c>
      <c r="G227" s="99">
        <f>RES_hhdet_fecs!G165</f>
        <v>3.0029022802713968E-3</v>
      </c>
      <c r="H227" s="99">
        <f>RES_hhdet_fecs!H165</f>
        <v>3.9600086585708733E-3</v>
      </c>
      <c r="I227" s="99">
        <f>RES_hhdet_fecs!I165</f>
        <v>4.9883913442967387E-3</v>
      </c>
      <c r="J227" s="99">
        <f>RES_hhdet_fecs!J165</f>
        <v>6.8821107419559805E-3</v>
      </c>
      <c r="K227" s="99">
        <f>RES_hhdet_fecs!K165</f>
        <v>8.3095149379994251E-3</v>
      </c>
      <c r="L227" s="99">
        <f>RES_hhdet_fecs!L165</f>
        <v>1.9621805895524955E-2</v>
      </c>
      <c r="M227" s="99">
        <f>RES_hhdet_fecs!M165</f>
        <v>1.4174262205668557E-2</v>
      </c>
      <c r="N227" s="99">
        <f>RES_hhdet_fecs!N165</f>
        <v>1.2032726833865104E-2</v>
      </c>
      <c r="O227" s="99">
        <f>RES_hhdet_fecs!O165</f>
        <v>1.1502239089233984E-2</v>
      </c>
      <c r="P227" s="99">
        <f>RES_hhdet_fecs!P165</f>
        <v>1.2044219930917218E-2</v>
      </c>
      <c r="Q227" s="99">
        <f>RES_hhdet_fecs!Q165</f>
        <v>9.946236568994779E-3</v>
      </c>
      <c r="R227" s="99">
        <f>RES_hhdet_fecs!R165</f>
        <v>1.0416211293902352E-2</v>
      </c>
      <c r="S227" s="99">
        <f>RES_hhdet_fecs!S165</f>
        <v>1.1468013015773377E-2</v>
      </c>
      <c r="T227" s="99">
        <f>RES_hhdet_fecs!T165</f>
        <v>1.8666218751792783E-2</v>
      </c>
      <c r="U227" s="99">
        <f>RES_hhdet_fecs!U165</f>
        <v>1.5653194574407055E-2</v>
      </c>
      <c r="V227" s="99">
        <f>RES_hhdet_fecs!V165</f>
        <v>1.9838410754562399E-2</v>
      </c>
      <c r="W227" s="99">
        <f>RES_hhdet_fecs!W165</f>
        <v>3.591939156465998E-2</v>
      </c>
      <c r="DA227" s="63" t="s">
        <v>2901</v>
      </c>
    </row>
    <row r="228" spans="1:105" ht="12" customHeight="1" x14ac:dyDescent="0.25">
      <c r="A228" s="121" t="s">
        <v>55</v>
      </c>
      <c r="B228" s="123">
        <v>31.526105982139516</v>
      </c>
      <c r="C228" s="123">
        <v>33.175869695883144</v>
      </c>
      <c r="D228" s="123">
        <v>32.310252020162146</v>
      </c>
      <c r="E228" s="123">
        <v>31.593462778157413</v>
      </c>
      <c r="F228" s="123">
        <v>30.902638647085254</v>
      </c>
      <c r="G228" s="123">
        <v>30.143386156114936</v>
      </c>
      <c r="H228" s="123">
        <v>30.27883551677872</v>
      </c>
      <c r="I228" s="123">
        <v>28.97916627269317</v>
      </c>
      <c r="J228" s="123">
        <v>28.110386710024574</v>
      </c>
      <c r="K228" s="123">
        <v>26.799717205434423</v>
      </c>
      <c r="L228" s="123">
        <v>28.286400439912683</v>
      </c>
      <c r="M228" s="123">
        <v>25.993948746008751</v>
      </c>
      <c r="N228" s="123">
        <v>26.892797160558171</v>
      </c>
      <c r="O228" s="123">
        <v>25.887611376747767</v>
      </c>
      <c r="P228" s="123">
        <v>23.729363224447731</v>
      </c>
      <c r="Q228" s="123">
        <v>23.470570953358497</v>
      </c>
      <c r="R228" s="123">
        <v>25.131800928537444</v>
      </c>
      <c r="S228" s="123">
        <v>24.595181679753502</v>
      </c>
      <c r="T228" s="123">
        <v>23.117212609274265</v>
      </c>
      <c r="U228" s="123">
        <v>24.385292181389595</v>
      </c>
      <c r="V228" s="123">
        <v>22.596753863319037</v>
      </c>
      <c r="W228" s="123">
        <v>24.219421384442693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31.526105982139516</v>
      </c>
      <c r="C233" s="102">
        <v>33.175869695883144</v>
      </c>
      <c r="D233" s="102">
        <v>32.310252020162146</v>
      </c>
      <c r="E233" s="102">
        <v>31.593462778157413</v>
      </c>
      <c r="F233" s="102">
        <v>30.902638647085254</v>
      </c>
      <c r="G233" s="102">
        <v>30.143386156114936</v>
      </c>
      <c r="H233" s="102">
        <v>30.27883551677872</v>
      </c>
      <c r="I233" s="102">
        <v>28.97916627269317</v>
      </c>
      <c r="J233" s="102">
        <v>28.110386710024574</v>
      </c>
      <c r="K233" s="102">
        <v>26.799717205434423</v>
      </c>
      <c r="L233" s="102">
        <v>28.286400439912683</v>
      </c>
      <c r="M233" s="102">
        <v>25.993948746008751</v>
      </c>
      <c r="N233" s="102">
        <v>26.892797160558171</v>
      </c>
      <c r="O233" s="102">
        <v>25.887611376747767</v>
      </c>
      <c r="P233" s="102">
        <v>23.729363224447731</v>
      </c>
      <c r="Q233" s="102">
        <v>23.470570953358497</v>
      </c>
      <c r="R233" s="102">
        <v>25.131800928537444</v>
      </c>
      <c r="S233" s="102">
        <v>24.595181679753502</v>
      </c>
      <c r="T233" s="102">
        <v>23.117212609274265</v>
      </c>
      <c r="U233" s="102">
        <v>24.385292181389595</v>
      </c>
      <c r="V233" s="102">
        <v>22.596753863319037</v>
      </c>
      <c r="W233" s="102">
        <v>24.219421384442693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2910</v>
      </c>
    </row>
    <row r="237" spans="1:105" ht="12" customHeight="1" x14ac:dyDescent="0.25">
      <c r="A237" s="121" t="s">
        <v>54</v>
      </c>
      <c r="B237" s="123">
        <v>18.894939468465925</v>
      </c>
      <c r="C237" s="123">
        <v>19.715919307791076</v>
      </c>
      <c r="D237" s="123">
        <v>16.471248796170627</v>
      </c>
      <c r="E237" s="123">
        <v>16.06640798022103</v>
      </c>
      <c r="F237" s="123">
        <v>15.972409739160328</v>
      </c>
      <c r="G237" s="123">
        <v>14.567588047927112</v>
      </c>
      <c r="H237" s="123">
        <v>15.322239185191297</v>
      </c>
      <c r="I237" s="123">
        <v>13.051555796971572</v>
      </c>
      <c r="J237" s="123">
        <v>12.702693066873438</v>
      </c>
      <c r="K237" s="123">
        <v>11.610236238924736</v>
      </c>
      <c r="L237" s="123">
        <v>12.842659287095371</v>
      </c>
      <c r="M237" s="123">
        <v>12.111251314435966</v>
      </c>
      <c r="N237" s="123">
        <v>11.867475824576438</v>
      </c>
      <c r="O237" s="123">
        <v>11.346626070870817</v>
      </c>
      <c r="P237" s="123">
        <v>10.957896047030621</v>
      </c>
      <c r="Q237" s="123">
        <v>11.478951033073274</v>
      </c>
      <c r="R237" s="123">
        <v>13.182789469697809</v>
      </c>
      <c r="S237" s="123">
        <v>12.837841981763164</v>
      </c>
      <c r="T237" s="123">
        <v>11.79784410013127</v>
      </c>
      <c r="U237" s="123">
        <v>12.698817003138593</v>
      </c>
      <c r="V237" s="123">
        <v>10.908467008220637</v>
      </c>
      <c r="W237" s="123">
        <v>11.56104934729219</v>
      </c>
      <c r="DA237" s="130" t="s">
        <v>2911</v>
      </c>
    </row>
    <row r="238" spans="1:105" ht="12" customHeight="1" x14ac:dyDescent="0.25">
      <c r="A238" s="97" t="s">
        <v>50</v>
      </c>
      <c r="B238" s="99">
        <v>22.459659901419705</v>
      </c>
      <c r="C238" s="99">
        <v>28.492987145691188</v>
      </c>
      <c r="D238" s="99">
        <v>14.912833700585484</v>
      </c>
      <c r="E238" s="99">
        <v>20.741654794902718</v>
      </c>
      <c r="F238" s="99">
        <v>22.020799820305211</v>
      </c>
      <c r="G238" s="99">
        <v>17.772788408382983</v>
      </c>
      <c r="H238" s="99">
        <v>18.929147470054975</v>
      </c>
      <c r="I238" s="99">
        <v>12.657290421019988</v>
      </c>
      <c r="J238" s="99">
        <v>16.70203235749268</v>
      </c>
      <c r="K238" s="99">
        <v>14.482191134411575</v>
      </c>
      <c r="L238" s="99">
        <v>17.159025611979175</v>
      </c>
      <c r="M238" s="99">
        <v>16.729889624307521</v>
      </c>
      <c r="N238" s="99">
        <v>13.151535653156943</v>
      </c>
      <c r="O238" s="99">
        <v>12.346543292533735</v>
      </c>
      <c r="P238" s="99">
        <v>13.743347256284054</v>
      </c>
      <c r="Q238" s="99">
        <v>14.281905301295513</v>
      </c>
      <c r="R238" s="99">
        <v>17.830651599000635</v>
      </c>
      <c r="S238" s="99">
        <v>17.624196231495105</v>
      </c>
      <c r="T238" s="99">
        <v>15.267784437014525</v>
      </c>
      <c r="U238" s="99">
        <v>18.122445586655445</v>
      </c>
      <c r="V238" s="99">
        <v>13.537783301814859</v>
      </c>
      <c r="W238" s="99">
        <v>14.386143453793149</v>
      </c>
      <c r="DA238" s="63" t="s">
        <v>2912</v>
      </c>
    </row>
    <row r="239" spans="1:105" ht="12" customHeight="1" x14ac:dyDescent="0.25">
      <c r="A239" s="109" t="s">
        <v>120</v>
      </c>
      <c r="B239" s="110">
        <v>18.313073065641937</v>
      </c>
      <c r="C239" s="110">
        <v>18.428048661475447</v>
      </c>
      <c r="D239" s="110">
        <v>16.651874958951183</v>
      </c>
      <c r="E239" s="110">
        <v>15.548540687049622</v>
      </c>
      <c r="F239" s="110">
        <v>15.348046103415479</v>
      </c>
      <c r="G239" s="110">
        <v>14.251864342934908</v>
      </c>
      <c r="H239" s="110">
        <v>14.980562843410041</v>
      </c>
      <c r="I239" s="110">
        <v>13.09098233456673</v>
      </c>
      <c r="J239" s="110">
        <v>12.229064076598423</v>
      </c>
      <c r="K239" s="110">
        <v>11.217409947591783</v>
      </c>
      <c r="L239" s="110">
        <v>12.201013405371256</v>
      </c>
      <c r="M239" s="110">
        <v>11.411020242085275</v>
      </c>
      <c r="N239" s="110">
        <v>11.678638792696342</v>
      </c>
      <c r="O239" s="110">
        <v>11.190437317426905</v>
      </c>
      <c r="P239" s="110">
        <v>10.395453955224712</v>
      </c>
      <c r="Q239" s="110">
        <v>10.758389956956993</v>
      </c>
      <c r="R239" s="110">
        <v>11.841089291232247</v>
      </c>
      <c r="S239" s="110">
        <v>11.515581555235462</v>
      </c>
      <c r="T239" s="110">
        <v>10.881918665333062</v>
      </c>
      <c r="U239" s="110">
        <v>11.424145901826584</v>
      </c>
      <c r="V239" s="110">
        <v>10.439472361539147</v>
      </c>
      <c r="W239" s="110">
        <v>11.177387583607493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168.34178628414909</v>
      </c>
      <c r="C241" s="118">
        <f t="shared" si="98"/>
        <v>203.4890329013374</v>
      </c>
      <c r="D241" s="118">
        <f t="shared" si="98"/>
        <v>186.35260785179318</v>
      </c>
      <c r="E241" s="118">
        <f t="shared" si="98"/>
        <v>182.04613171184243</v>
      </c>
      <c r="F241" s="118">
        <f t="shared" si="98"/>
        <v>179.51937369204862</v>
      </c>
      <c r="G241" s="118">
        <f t="shared" si="98"/>
        <v>175.07915973252148</v>
      </c>
      <c r="H241" s="118">
        <f t="shared" si="98"/>
        <v>163.88898699342136</v>
      </c>
      <c r="I241" s="118">
        <f t="shared" si="98"/>
        <v>194.98837411173417</v>
      </c>
      <c r="J241" s="118">
        <f t="shared" si="98"/>
        <v>192.16386253722632</v>
      </c>
      <c r="K241" s="118">
        <f t="shared" si="98"/>
        <v>191.69623884727116</v>
      </c>
      <c r="L241" s="118">
        <f t="shared" si="98"/>
        <v>225.7129422553341</v>
      </c>
      <c r="M241" s="118">
        <f t="shared" si="98"/>
        <v>192.98761287513636</v>
      </c>
      <c r="N241" s="118">
        <f t="shared" si="98"/>
        <v>196.50934600718278</v>
      </c>
      <c r="O241" s="118">
        <f t="shared" si="98"/>
        <v>192.90014058344047</v>
      </c>
      <c r="P241" s="118">
        <f t="shared" si="98"/>
        <v>183.17269562702987</v>
      </c>
      <c r="Q241" s="118">
        <f t="shared" si="98"/>
        <v>177.88416634466856</v>
      </c>
      <c r="R241" s="118">
        <f t="shared" ref="R241:V241" si="99">R242+R244+R246+R255</f>
        <v>190.20215735027062</v>
      </c>
      <c r="S241" s="118">
        <f t="shared" si="99"/>
        <v>185.28506254297392</v>
      </c>
      <c r="T241" s="118">
        <f t="shared" si="99"/>
        <v>224.07688453112954</v>
      </c>
      <c r="U241" s="118">
        <f t="shared" si="99"/>
        <v>189.0729861485288</v>
      </c>
      <c r="V241" s="118">
        <f t="shared" si="99"/>
        <v>180.07845971269822</v>
      </c>
      <c r="W241" s="118">
        <f t="shared" ref="W241" si="100">W242+W244+W246+W255</f>
        <v>202.21484196801376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135.79095698276615</v>
      </c>
      <c r="C242" s="123">
        <f t="shared" si="101"/>
        <v>169.25462309894809</v>
      </c>
      <c r="D242" s="123">
        <f t="shared" si="101"/>
        <v>154.51141493645488</v>
      </c>
      <c r="E242" s="123">
        <f t="shared" si="101"/>
        <v>150.85392913238763</v>
      </c>
      <c r="F242" s="123">
        <f t="shared" si="101"/>
        <v>148.6394702530045</v>
      </c>
      <c r="G242" s="123">
        <f t="shared" si="101"/>
        <v>145.4202883673623</v>
      </c>
      <c r="H242" s="123">
        <f t="shared" si="101"/>
        <v>133.3632050726363</v>
      </c>
      <c r="I242" s="123">
        <f t="shared" si="101"/>
        <v>166.7775591396346</v>
      </c>
      <c r="J242" s="123">
        <f t="shared" si="101"/>
        <v>164.80124107640702</v>
      </c>
      <c r="K242" s="123">
        <f t="shared" si="101"/>
        <v>165.91549167128787</v>
      </c>
      <c r="L242" s="123">
        <f t="shared" si="101"/>
        <v>198.02292279883096</v>
      </c>
      <c r="M242" s="123">
        <f t="shared" si="101"/>
        <v>167.27054924783221</v>
      </c>
      <c r="N242" s="123">
        <f t="shared" si="101"/>
        <v>170.18379298652667</v>
      </c>
      <c r="O242" s="123">
        <f t="shared" si="101"/>
        <v>167.43847188128217</v>
      </c>
      <c r="P242" s="123">
        <f t="shared" si="101"/>
        <v>159.29998881444143</v>
      </c>
      <c r="Q242" s="123">
        <f t="shared" si="101"/>
        <v>153.54886521082204</v>
      </c>
      <c r="R242" s="123">
        <f t="shared" si="101"/>
        <v>163.15782327052</v>
      </c>
      <c r="S242" s="123">
        <f t="shared" si="101"/>
        <v>158.38497006873308</v>
      </c>
      <c r="T242" s="123">
        <f t="shared" si="101"/>
        <v>198.49478936819941</v>
      </c>
      <c r="U242" s="123">
        <f t="shared" si="101"/>
        <v>161.49907716688679</v>
      </c>
      <c r="V242" s="123">
        <f t="shared" si="101"/>
        <v>154.54147449380415</v>
      </c>
      <c r="W242" s="123">
        <f t="shared" si="101"/>
        <v>174.35329628480841</v>
      </c>
      <c r="DA242" s="130" t="s">
        <v>3066</v>
      </c>
    </row>
    <row r="243" spans="1:105" ht="12" customHeight="1" x14ac:dyDescent="0.25">
      <c r="A243" s="97" t="s">
        <v>53</v>
      </c>
      <c r="B243" s="99">
        <v>135.79095698276615</v>
      </c>
      <c r="C243" s="99">
        <v>169.25462309894809</v>
      </c>
      <c r="D243" s="99">
        <v>154.51141493645488</v>
      </c>
      <c r="E243" s="99">
        <v>150.85392913238763</v>
      </c>
      <c r="F243" s="99">
        <v>148.6394702530045</v>
      </c>
      <c r="G243" s="99">
        <v>145.4202883673623</v>
      </c>
      <c r="H243" s="99">
        <v>133.3632050726363</v>
      </c>
      <c r="I243" s="99">
        <v>166.7775591396346</v>
      </c>
      <c r="J243" s="99">
        <v>164.80124107640702</v>
      </c>
      <c r="K243" s="99">
        <v>165.91549167128787</v>
      </c>
      <c r="L243" s="99">
        <v>198.02292279883096</v>
      </c>
      <c r="M243" s="99">
        <v>167.27054924783221</v>
      </c>
      <c r="N243" s="99">
        <v>170.18379298652667</v>
      </c>
      <c r="O243" s="99">
        <v>167.43847188128217</v>
      </c>
      <c r="P243" s="99">
        <v>159.29998881444143</v>
      </c>
      <c r="Q243" s="99">
        <v>153.54886521082204</v>
      </c>
      <c r="R243" s="99">
        <v>163.15782327052</v>
      </c>
      <c r="S243" s="99">
        <v>158.38497006873308</v>
      </c>
      <c r="T243" s="99">
        <v>198.49478936819941</v>
      </c>
      <c r="U243" s="99">
        <v>161.49907716688679</v>
      </c>
      <c r="V243" s="99">
        <v>154.54147449380415</v>
      </c>
      <c r="W243" s="99">
        <v>174.35329628480841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3.7330095611583483E-3</v>
      </c>
      <c r="C244" s="123">
        <f t="shared" si="102"/>
        <v>4.527631148414933E-3</v>
      </c>
      <c r="D244" s="123">
        <f t="shared" si="102"/>
        <v>5.5497674855987701E-3</v>
      </c>
      <c r="E244" s="123">
        <f t="shared" si="102"/>
        <v>5.7436638046892549E-3</v>
      </c>
      <c r="F244" s="123">
        <f t="shared" si="102"/>
        <v>6.762969587577685E-3</v>
      </c>
      <c r="G244" s="123">
        <f t="shared" si="102"/>
        <v>8.6283192241942835E-3</v>
      </c>
      <c r="H244" s="123">
        <f t="shared" si="102"/>
        <v>1.2057422997495879E-2</v>
      </c>
      <c r="I244" s="123">
        <f t="shared" si="102"/>
        <v>1.5981505315718209E-2</v>
      </c>
      <c r="J244" s="123">
        <f t="shared" si="102"/>
        <v>2.2776329218192413E-2</v>
      </c>
      <c r="K244" s="123">
        <f t="shared" si="102"/>
        <v>2.8324738245351883E-2</v>
      </c>
      <c r="L244" s="123">
        <f t="shared" si="102"/>
        <v>6.8101173501612974E-2</v>
      </c>
      <c r="M244" s="123">
        <f t="shared" si="102"/>
        <v>4.993625666534187E-2</v>
      </c>
      <c r="N244" s="123">
        <f t="shared" si="102"/>
        <v>4.3028291298967104E-2</v>
      </c>
      <c r="O244" s="123">
        <f t="shared" si="102"/>
        <v>4.1969545055737273E-2</v>
      </c>
      <c r="P244" s="123">
        <f t="shared" si="102"/>
        <v>4.5191221773099297E-2</v>
      </c>
      <c r="Q244" s="123">
        <f t="shared" si="102"/>
        <v>3.9041704005059567E-2</v>
      </c>
      <c r="R244" s="123">
        <f t="shared" si="102"/>
        <v>4.3635576446113045E-2</v>
      </c>
      <c r="S244" s="123">
        <f t="shared" si="102"/>
        <v>5.120315487694678E-2</v>
      </c>
      <c r="T244" s="123">
        <f t="shared" si="102"/>
        <v>8.6695751976487184E-2</v>
      </c>
      <c r="U244" s="123">
        <f t="shared" si="102"/>
        <v>7.4468241398247689E-2</v>
      </c>
      <c r="V244" s="123">
        <f t="shared" si="102"/>
        <v>9.5944622124244469E-2</v>
      </c>
      <c r="W244" s="123">
        <f t="shared" si="102"/>
        <v>0.17583404499478036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3.7330095611583483E-3</v>
      </c>
      <c r="C245" s="99">
        <f>RES_hhdet_tess!C165</f>
        <v>4.527631148414933E-3</v>
      </c>
      <c r="D245" s="99">
        <f>RES_hhdet_tess!D165</f>
        <v>5.5497674855987701E-3</v>
      </c>
      <c r="E245" s="99">
        <f>RES_hhdet_tess!E165</f>
        <v>5.7436638046892549E-3</v>
      </c>
      <c r="F245" s="99">
        <f>RES_hhdet_tess!F165</f>
        <v>6.762969587577685E-3</v>
      </c>
      <c r="G245" s="99">
        <f>RES_hhdet_tess!G165</f>
        <v>8.6283192241942835E-3</v>
      </c>
      <c r="H245" s="99">
        <f>RES_hhdet_tess!H165</f>
        <v>1.2057422997495879E-2</v>
      </c>
      <c r="I245" s="99">
        <f>RES_hhdet_tess!I165</f>
        <v>1.5981505315718209E-2</v>
      </c>
      <c r="J245" s="99">
        <f>RES_hhdet_tess!J165</f>
        <v>2.2776329218192413E-2</v>
      </c>
      <c r="K245" s="99">
        <f>RES_hhdet_tess!K165</f>
        <v>2.8324738245351883E-2</v>
      </c>
      <c r="L245" s="99">
        <f>RES_hhdet_tess!L165</f>
        <v>6.8101173501612974E-2</v>
      </c>
      <c r="M245" s="99">
        <f>RES_hhdet_tess!M165</f>
        <v>4.993625666534187E-2</v>
      </c>
      <c r="N245" s="99">
        <f>RES_hhdet_tess!N165</f>
        <v>4.3028291298967104E-2</v>
      </c>
      <c r="O245" s="99">
        <f>RES_hhdet_tess!O165</f>
        <v>4.1969545055737273E-2</v>
      </c>
      <c r="P245" s="99">
        <f>RES_hhdet_tess!P165</f>
        <v>4.5191221773099297E-2</v>
      </c>
      <c r="Q245" s="99">
        <f>RES_hhdet_tess!Q165</f>
        <v>3.9041704005059567E-2</v>
      </c>
      <c r="R245" s="99">
        <f>RES_hhdet_tess!R165</f>
        <v>4.3635576446113045E-2</v>
      </c>
      <c r="S245" s="99">
        <f>RES_hhdet_tess!S165</f>
        <v>5.120315487694678E-2</v>
      </c>
      <c r="T245" s="99">
        <f>RES_hhdet_tess!T165</f>
        <v>8.6695751976487184E-2</v>
      </c>
      <c r="U245" s="99">
        <f>RES_hhdet_tess!U165</f>
        <v>7.4468241398247689E-2</v>
      </c>
      <c r="V245" s="99">
        <f>RES_hhdet_tess!V165</f>
        <v>9.5944622124244469E-2</v>
      </c>
      <c r="W245" s="99">
        <f>RES_hhdet_tess!W165</f>
        <v>0.17583404499478036</v>
      </c>
      <c r="DA245" s="63" t="s">
        <v>3069</v>
      </c>
    </row>
    <row r="246" spans="1:105" ht="12" customHeight="1" x14ac:dyDescent="0.25">
      <c r="A246" s="121" t="s">
        <v>55</v>
      </c>
      <c r="B246" s="123">
        <v>19.32961567045071</v>
      </c>
      <c r="C246" s="123">
        <v>20.455550208421567</v>
      </c>
      <c r="D246" s="123">
        <v>20.044544949853154</v>
      </c>
      <c r="E246" s="123">
        <v>19.734984632052356</v>
      </c>
      <c r="F246" s="123">
        <v>19.44391814183021</v>
      </c>
      <c r="G246" s="123">
        <v>19.128175577102738</v>
      </c>
      <c r="H246" s="123">
        <v>19.383771420473124</v>
      </c>
      <c r="I246" s="123">
        <v>18.643893140104673</v>
      </c>
      <c r="J246" s="123">
        <v>18.137241143545527</v>
      </c>
      <c r="K246" s="123">
        <v>17.346207054417651</v>
      </c>
      <c r="L246" s="123">
        <v>18.358414271807085</v>
      </c>
      <c r="M246" s="123">
        <v>16.932753457697302</v>
      </c>
      <c r="N246" s="123">
        <v>17.618891626965215</v>
      </c>
      <c r="O246" s="123">
        <v>17.116784641322973</v>
      </c>
      <c r="P246" s="123">
        <v>15.902036429997619</v>
      </c>
      <c r="Q246" s="123">
        <v>16.038197609695743</v>
      </c>
      <c r="R246" s="123">
        <v>17.559680077605712</v>
      </c>
      <c r="S246" s="123">
        <v>17.545962904927759</v>
      </c>
      <c r="T246" s="123">
        <v>16.789017423049582</v>
      </c>
      <c r="U246" s="123">
        <v>18.018032465444815</v>
      </c>
      <c r="V246" s="123">
        <v>16.976271028569919</v>
      </c>
      <c r="W246" s="123">
        <v>18.484846113617191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19.32961567045071</v>
      </c>
      <c r="C251" s="102">
        <v>20.455550208421567</v>
      </c>
      <c r="D251" s="102">
        <v>20.044544949853154</v>
      </c>
      <c r="E251" s="102">
        <v>19.734984632052356</v>
      </c>
      <c r="F251" s="102">
        <v>19.44391814183021</v>
      </c>
      <c r="G251" s="102">
        <v>19.128175577102738</v>
      </c>
      <c r="H251" s="102">
        <v>19.383771420473124</v>
      </c>
      <c r="I251" s="102">
        <v>18.643893140104673</v>
      </c>
      <c r="J251" s="102">
        <v>18.137241143545527</v>
      </c>
      <c r="K251" s="102">
        <v>17.346207054417651</v>
      </c>
      <c r="L251" s="102">
        <v>18.358414271807085</v>
      </c>
      <c r="M251" s="102">
        <v>16.932753457697302</v>
      </c>
      <c r="N251" s="102">
        <v>17.618891626965215</v>
      </c>
      <c r="O251" s="102">
        <v>17.116784641322973</v>
      </c>
      <c r="P251" s="102">
        <v>15.902036429997619</v>
      </c>
      <c r="Q251" s="102">
        <v>16.038197609695743</v>
      </c>
      <c r="R251" s="102">
        <v>17.559680077605712</v>
      </c>
      <c r="S251" s="102">
        <v>17.545962904927759</v>
      </c>
      <c r="T251" s="102">
        <v>16.789017423049582</v>
      </c>
      <c r="U251" s="102">
        <v>18.018032465444815</v>
      </c>
      <c r="V251" s="102">
        <v>16.976271028569919</v>
      </c>
      <c r="W251" s="102">
        <v>18.484846113617191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3078</v>
      </c>
    </row>
    <row r="255" spans="1:105" ht="12" customHeight="1" x14ac:dyDescent="0.25">
      <c r="A255" s="121" t="s">
        <v>54</v>
      </c>
      <c r="B255" s="123">
        <v>13.217480621371063</v>
      </c>
      <c r="C255" s="123">
        <v>13.774331962819343</v>
      </c>
      <c r="D255" s="123">
        <v>11.791098197999531</v>
      </c>
      <c r="E255" s="123">
        <v>11.451474283597785</v>
      </c>
      <c r="F255" s="123">
        <v>11.429222327626327</v>
      </c>
      <c r="G255" s="123">
        <v>10.522067468832246</v>
      </c>
      <c r="H255" s="123">
        <v>11.129953077314433</v>
      </c>
      <c r="I255" s="123">
        <v>9.550940326679175</v>
      </c>
      <c r="J255" s="123">
        <v>9.2026039880555643</v>
      </c>
      <c r="K255" s="123">
        <v>8.4062153833202906</v>
      </c>
      <c r="L255" s="123">
        <v>9.2635040111944331</v>
      </c>
      <c r="M255" s="123">
        <v>8.7343739129414928</v>
      </c>
      <c r="N255" s="123">
        <v>8.6636331023918984</v>
      </c>
      <c r="O255" s="123">
        <v>8.302914515779598</v>
      </c>
      <c r="P255" s="123">
        <v>7.9254791608177095</v>
      </c>
      <c r="Q255" s="123">
        <v>8.2580618201457021</v>
      </c>
      <c r="R255" s="123">
        <v>9.4410184256987879</v>
      </c>
      <c r="S255" s="123">
        <v>9.3029264144361274</v>
      </c>
      <c r="T255" s="123">
        <v>8.706381987904054</v>
      </c>
      <c r="U255" s="123">
        <v>9.4814082747989481</v>
      </c>
      <c r="V255" s="123">
        <v>8.4647695681998947</v>
      </c>
      <c r="W255" s="123">
        <v>9.2008655245933824</v>
      </c>
      <c r="DA255" s="130" t="s">
        <v>3079</v>
      </c>
    </row>
    <row r="256" spans="1:105" ht="12" customHeight="1" x14ac:dyDescent="0.25">
      <c r="A256" s="97" t="s">
        <v>50</v>
      </c>
      <c r="B256" s="99">
        <v>12.712932676722701</v>
      </c>
      <c r="C256" s="99">
        <v>16.142299332607074</v>
      </c>
      <c r="D256" s="99">
        <v>8.4502229630122532</v>
      </c>
      <c r="E256" s="99">
        <v>11.784313057319956</v>
      </c>
      <c r="F256" s="99">
        <v>12.550636056096058</v>
      </c>
      <c r="G256" s="99">
        <v>10.174147758008386</v>
      </c>
      <c r="H256" s="99">
        <v>10.888630599432467</v>
      </c>
      <c r="I256" s="99">
        <v>7.300451707085581</v>
      </c>
      <c r="J256" s="99">
        <v>9.6474992207726906</v>
      </c>
      <c r="K256" s="99">
        <v>8.3760827795452819</v>
      </c>
      <c r="L256" s="99">
        <v>9.9329147587002478</v>
      </c>
      <c r="M256" s="99">
        <v>9.6931103196301134</v>
      </c>
      <c r="N256" s="99">
        <v>7.6252505931305485</v>
      </c>
      <c r="O256" s="99">
        <v>7.1648737068431467</v>
      </c>
      <c r="P256" s="99">
        <v>7.9822870946032349</v>
      </c>
      <c r="Q256" s="99">
        <v>8.2996737947049919</v>
      </c>
      <c r="R256" s="99">
        <v>10.376918896312421</v>
      </c>
      <c r="S256" s="99">
        <v>10.273458217304565</v>
      </c>
      <c r="T256" s="99">
        <v>8.9190986986790417</v>
      </c>
      <c r="U256" s="99">
        <v>10.603682039175208</v>
      </c>
      <c r="V256" s="99">
        <v>7.9289585377278717</v>
      </c>
      <c r="W256" s="99">
        <v>8.437849397759857</v>
      </c>
      <c r="DA256" s="63" t="s">
        <v>3080</v>
      </c>
    </row>
    <row r="257" spans="1:105" ht="12" customHeight="1" x14ac:dyDescent="0.25">
      <c r="A257" s="109" t="s">
        <v>120</v>
      </c>
      <c r="B257" s="110">
        <v>13.299837570008831</v>
      </c>
      <c r="C257" s="110">
        <v>13.426877012794428</v>
      </c>
      <c r="D257" s="110">
        <v>12.178318185622761</v>
      </c>
      <c r="E257" s="110">
        <v>11.414606430061426</v>
      </c>
      <c r="F257" s="110">
        <v>11.313460952568152</v>
      </c>
      <c r="G257" s="110">
        <v>10.556338805344108</v>
      </c>
      <c r="H257" s="110">
        <v>11.152813148855014</v>
      </c>
      <c r="I257" s="110">
        <v>9.7759891886385351</v>
      </c>
      <c r="J257" s="110">
        <v>9.1499164653079372</v>
      </c>
      <c r="K257" s="110">
        <v>8.410336924019882</v>
      </c>
      <c r="L257" s="110">
        <v>9.1639933077486297</v>
      </c>
      <c r="M257" s="110">
        <v>8.5890200278532518</v>
      </c>
      <c r="N257" s="110">
        <v>8.8163402166872569</v>
      </c>
      <c r="O257" s="110">
        <v>8.4806784060949152</v>
      </c>
      <c r="P257" s="110">
        <v>7.914008425662356</v>
      </c>
      <c r="Q257" s="110">
        <v>8.2473645463771987</v>
      </c>
      <c r="R257" s="110">
        <v>9.1708516708521497</v>
      </c>
      <c r="S257" s="110">
        <v>9.0348109075884295</v>
      </c>
      <c r="T257" s="110">
        <v>8.6502332859409474</v>
      </c>
      <c r="U257" s="110">
        <v>9.2176494437538725</v>
      </c>
      <c r="V257" s="110">
        <v>8.5603428948234335</v>
      </c>
      <c r="W257" s="110">
        <v>9.3044868914948147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0.71592504028719739</v>
      </c>
      <c r="C259" s="118">
        <f t="shared" si="103"/>
        <v>0.82819186824874247</v>
      </c>
      <c r="D259" s="118">
        <f t="shared" si="103"/>
        <v>0.35185425318245456</v>
      </c>
      <c r="E259" s="118">
        <f t="shared" si="103"/>
        <v>0.46985719301235068</v>
      </c>
      <c r="F259" s="118">
        <f t="shared" si="103"/>
        <v>0.46805560899704624</v>
      </c>
      <c r="G259" s="118">
        <f t="shared" si="103"/>
        <v>0.36202449981522722</v>
      </c>
      <c r="H259" s="118">
        <f t="shared" si="103"/>
        <v>0.37208003980496451</v>
      </c>
      <c r="I259" s="118">
        <f t="shared" si="103"/>
        <v>0.26138455382171827</v>
      </c>
      <c r="J259" s="118">
        <f t="shared" si="103"/>
        <v>0.4017386718395462</v>
      </c>
      <c r="K259" s="118">
        <f t="shared" si="103"/>
        <v>0.39583355121555747</v>
      </c>
      <c r="L259" s="118">
        <f t="shared" si="103"/>
        <v>0.50444323481604225</v>
      </c>
      <c r="M259" s="118">
        <f t="shared" si="103"/>
        <v>0.50031899191822204</v>
      </c>
      <c r="N259" s="118">
        <f t="shared" si="103"/>
        <v>0.38302150271964919</v>
      </c>
      <c r="O259" s="118">
        <f t="shared" si="103"/>
        <v>0.37890414532318084</v>
      </c>
      <c r="P259" s="118">
        <f t="shared" si="103"/>
        <v>0.52448199817133345</v>
      </c>
      <c r="Q259" s="118">
        <f t="shared" si="103"/>
        <v>0.66345678567035626</v>
      </c>
      <c r="R259" s="118">
        <f t="shared" ref="R259:V259" si="104">R260+R262+R264+R273</f>
        <v>0.9073178701700082</v>
      </c>
      <c r="S259" s="118">
        <f t="shared" si="104"/>
        <v>0.86659354293396951</v>
      </c>
      <c r="T259" s="118">
        <f t="shared" si="104"/>
        <v>0.72429028979681542</v>
      </c>
      <c r="U259" s="118">
        <f t="shared" si="104"/>
        <v>0.78339758807803117</v>
      </c>
      <c r="V259" s="118">
        <f t="shared" si="104"/>
        <v>0.46550280587307241</v>
      </c>
      <c r="W259" s="118">
        <f t="shared" ref="W259" si="105">W260+W262+W264+W273</f>
        <v>0.39074019540418736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0.71592504028719739</v>
      </c>
      <c r="C273" s="123">
        <v>0.82819186824874247</v>
      </c>
      <c r="D273" s="123">
        <v>0.35185425318245456</v>
      </c>
      <c r="E273" s="123">
        <v>0.46985719301235068</v>
      </c>
      <c r="F273" s="123">
        <v>0.46805560899704624</v>
      </c>
      <c r="G273" s="123">
        <v>0.36202449981522722</v>
      </c>
      <c r="H273" s="123">
        <v>0.37208003980496451</v>
      </c>
      <c r="I273" s="123">
        <v>0.26138455382171827</v>
      </c>
      <c r="J273" s="123">
        <v>0.4017386718395462</v>
      </c>
      <c r="K273" s="123">
        <v>0.39583355121555747</v>
      </c>
      <c r="L273" s="123">
        <v>0.50444323481604225</v>
      </c>
      <c r="M273" s="123">
        <v>0.50031899191822204</v>
      </c>
      <c r="N273" s="123">
        <v>0.38302150271964919</v>
      </c>
      <c r="O273" s="123">
        <v>0.37890414532318084</v>
      </c>
      <c r="P273" s="123">
        <v>0.52448199817133345</v>
      </c>
      <c r="Q273" s="123">
        <v>0.66345678567035626</v>
      </c>
      <c r="R273" s="123">
        <v>0.9073178701700082</v>
      </c>
      <c r="S273" s="123">
        <v>0.86659354293396951</v>
      </c>
      <c r="T273" s="123">
        <v>0.72429028979681542</v>
      </c>
      <c r="U273" s="123">
        <v>0.78339758807803117</v>
      </c>
      <c r="V273" s="123">
        <v>0.46550280587307241</v>
      </c>
      <c r="W273" s="123">
        <v>0.39074019540418736</v>
      </c>
      <c r="DA273" s="130" t="s">
        <v>3247</v>
      </c>
    </row>
    <row r="274" spans="1:105" ht="12" customHeight="1" x14ac:dyDescent="0.25">
      <c r="A274" s="97" t="s">
        <v>50</v>
      </c>
      <c r="B274" s="99">
        <v>5.1019363432065008</v>
      </c>
      <c r="C274" s="99">
        <v>6.4724669600152103</v>
      </c>
      <c r="D274" s="99">
        <v>3.3875993034249992</v>
      </c>
      <c r="E274" s="99">
        <v>4.7116743032101027</v>
      </c>
      <c r="F274" s="99">
        <v>5.0022448871805336</v>
      </c>
      <c r="G274" s="99">
        <v>4.0372666148482805</v>
      </c>
      <c r="H274" s="99">
        <v>4.29994513929769</v>
      </c>
      <c r="I274" s="99">
        <v>2.8752300920389011</v>
      </c>
      <c r="J274" s="99">
        <v>3.7940336703280386</v>
      </c>
      <c r="K274" s="99">
        <v>3.2897745380929342</v>
      </c>
      <c r="L274" s="99">
        <v>3.8978442580171899</v>
      </c>
      <c r="M274" s="99">
        <v>3.8003617270576968</v>
      </c>
      <c r="N274" s="99">
        <v>2.9875028389711313</v>
      </c>
      <c r="O274" s="99">
        <v>2.8046407743319639</v>
      </c>
      <c r="P274" s="99">
        <v>3.1219387627374862</v>
      </c>
      <c r="Q274" s="99">
        <v>3.2442776082422888</v>
      </c>
      <c r="R274" s="99">
        <v>4.0504108172289852</v>
      </c>
      <c r="S274" s="99">
        <v>4.003512415946429</v>
      </c>
      <c r="T274" s="99">
        <v>3.46822991271222</v>
      </c>
      <c r="U274" s="99">
        <v>4.116694739464652</v>
      </c>
      <c r="V274" s="99">
        <v>3.0752428548402637</v>
      </c>
      <c r="W274" s="99">
        <v>3.2679563469636528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0.67214329752694946</v>
      </c>
      <c r="D279" s="117">
        <f t="shared" si="108"/>
        <v>0.63441320767358811</v>
      </c>
      <c r="E279" s="117">
        <f t="shared" si="108"/>
        <v>0.70832066385445891</v>
      </c>
      <c r="F279" s="117">
        <f t="shared" si="108"/>
        <v>0.69155936903326276</v>
      </c>
      <c r="G279" s="117">
        <f t="shared" si="108"/>
        <v>0.95503791955690098</v>
      </c>
      <c r="H279" s="117">
        <f t="shared" si="108"/>
        <v>1.3962852740041918</v>
      </c>
      <c r="I279" s="117">
        <f t="shared" si="108"/>
        <v>2.2245358466923886</v>
      </c>
      <c r="J279" s="117">
        <f t="shared" si="108"/>
        <v>2.4042224564923749</v>
      </c>
      <c r="K279" s="117">
        <f t="shared" si="108"/>
        <v>1.2731996652588458</v>
      </c>
      <c r="L279" s="117">
        <f t="shared" si="108"/>
        <v>0.69479958679587117</v>
      </c>
      <c r="M279" s="117">
        <f t="shared" si="108"/>
        <v>0.46438430944734804</v>
      </c>
      <c r="N279" s="117">
        <f t="shared" si="108"/>
        <v>0.38072430192266354</v>
      </c>
      <c r="O279" s="117">
        <f t="shared" si="108"/>
        <v>0.28520942426174772</v>
      </c>
      <c r="P279" s="117">
        <f t="shared" si="108"/>
        <v>0.53892124090619498</v>
      </c>
      <c r="Q279" s="117">
        <f t="shared" si="108"/>
        <v>0.71477744005187849</v>
      </c>
      <c r="R279" s="117">
        <f t="shared" ref="R279:V279" si="109">R280+R282+R284+R293</f>
        <v>1.1601041024050183</v>
      </c>
      <c r="S279" s="117">
        <f t="shared" si="109"/>
        <v>1.3349114999126508</v>
      </c>
      <c r="T279" s="117">
        <f t="shared" si="109"/>
        <v>1.2619983759792388</v>
      </c>
      <c r="U279" s="117">
        <f t="shared" si="109"/>
        <v>1.2048661991611858</v>
      </c>
      <c r="V279" s="117">
        <f t="shared" si="109"/>
        <v>0.87272998846123973</v>
      </c>
      <c r="W279" s="117">
        <f t="shared" ref="W279" si="110">W280+W282+W284+W293</f>
        <v>0.72753211615910995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0.56128549972643604</v>
      </c>
      <c r="D280" s="122">
        <f t="shared" si="111"/>
        <v>0.52562892985915044</v>
      </c>
      <c r="E280" s="122">
        <f t="shared" si="111"/>
        <v>0.58491941731209962</v>
      </c>
      <c r="F280" s="122">
        <f t="shared" si="111"/>
        <v>0.56889633706660736</v>
      </c>
      <c r="G280" s="122">
        <f t="shared" si="111"/>
        <v>0.78563828607071928</v>
      </c>
      <c r="H280" s="122">
        <f t="shared" si="111"/>
        <v>1.1205996991352554</v>
      </c>
      <c r="I280" s="122">
        <f t="shared" si="111"/>
        <v>1.8768603568004552</v>
      </c>
      <c r="J280" s="122">
        <f t="shared" si="111"/>
        <v>2.0253019103791354</v>
      </c>
      <c r="K280" s="122">
        <f t="shared" si="111"/>
        <v>1.0800710991789919</v>
      </c>
      <c r="L280" s="122">
        <f t="shared" si="111"/>
        <v>0.59670072565922905</v>
      </c>
      <c r="M280" s="122">
        <f t="shared" si="111"/>
        <v>0.3921356034242453</v>
      </c>
      <c r="N280" s="122">
        <f t="shared" si="111"/>
        <v>0.32000281059987956</v>
      </c>
      <c r="O280" s="122">
        <f t="shared" si="111"/>
        <v>0.23906975845137499</v>
      </c>
      <c r="P280" s="122">
        <f t="shared" si="111"/>
        <v>0.44875367242804287</v>
      </c>
      <c r="Q280" s="122">
        <f t="shared" si="111"/>
        <v>0.58536120604668607</v>
      </c>
      <c r="R280" s="122">
        <f t="shared" si="111"/>
        <v>0.93481674935290449</v>
      </c>
      <c r="S280" s="122">
        <f t="shared" si="111"/>
        <v>1.0640575638024459</v>
      </c>
      <c r="T280" s="122">
        <f t="shared" si="111"/>
        <v>1.0476642605089708</v>
      </c>
      <c r="U280" s="122">
        <f t="shared" si="111"/>
        <v>0.93805481622489428</v>
      </c>
      <c r="V280" s="122">
        <f t="shared" si="111"/>
        <v>0.67284112396369333</v>
      </c>
      <c r="W280" s="122">
        <f t="shared" si="111"/>
        <v>0.54405622607823445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0.56128549972643604</v>
      </c>
      <c r="D281" s="98">
        <v>0.52562892985915044</v>
      </c>
      <c r="E281" s="98">
        <v>0.58491941731209962</v>
      </c>
      <c r="F281" s="98">
        <v>0.56889633706660736</v>
      </c>
      <c r="G281" s="98">
        <v>0.78563828607071928</v>
      </c>
      <c r="H281" s="98">
        <v>1.1205996991352554</v>
      </c>
      <c r="I281" s="98">
        <v>1.8768603568004552</v>
      </c>
      <c r="J281" s="98">
        <v>2.0253019103791354</v>
      </c>
      <c r="K281" s="98">
        <v>1.0800710991789919</v>
      </c>
      <c r="L281" s="98">
        <v>0.59670072565922905</v>
      </c>
      <c r="M281" s="98">
        <v>0.3921356034242453</v>
      </c>
      <c r="N281" s="98">
        <v>0.32000281059987956</v>
      </c>
      <c r="O281" s="98">
        <v>0.23906975845137499</v>
      </c>
      <c r="P281" s="98">
        <v>0.44875367242804287</v>
      </c>
      <c r="Q281" s="98">
        <v>0.58536120604668607</v>
      </c>
      <c r="R281" s="98">
        <v>0.93481674935290449</v>
      </c>
      <c r="S281" s="98">
        <v>1.0640575638024459</v>
      </c>
      <c r="T281" s="98">
        <v>1.0476642605089708</v>
      </c>
      <c r="U281" s="98">
        <v>0.93805481622489428</v>
      </c>
      <c r="V281" s="98">
        <v>0.67284112396369333</v>
      </c>
      <c r="W281" s="98">
        <v>0.54405622607823445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5.0080559772979195E-6</v>
      </c>
      <c r="D282" s="122">
        <f t="shared" si="112"/>
        <v>4.7974983533535571E-6</v>
      </c>
      <c r="E282" s="122">
        <f t="shared" si="112"/>
        <v>9.024828141120885E-6</v>
      </c>
      <c r="F282" s="122">
        <f t="shared" si="112"/>
        <v>1.3103842182423454E-5</v>
      </c>
      <c r="G282" s="122">
        <f t="shared" si="112"/>
        <v>2.9590017197367008E-5</v>
      </c>
      <c r="H282" s="122">
        <f t="shared" si="112"/>
        <v>5.7933001652429362E-5</v>
      </c>
      <c r="I282" s="122">
        <f t="shared" si="112"/>
        <v>9.8706793455783864E-5</v>
      </c>
      <c r="J282" s="122">
        <f t="shared" si="112"/>
        <v>1.265907856517352E-4</v>
      </c>
      <c r="K282" s="122">
        <f t="shared" si="112"/>
        <v>7.4030602661649949E-5</v>
      </c>
      <c r="L282" s="122">
        <f t="shared" si="112"/>
        <v>7.1363915446737242E-5</v>
      </c>
      <c r="M282" s="122">
        <f t="shared" si="112"/>
        <v>2.8385987062486241E-5</v>
      </c>
      <c r="N282" s="122">
        <f t="shared" si="112"/>
        <v>3.0153415853566535E-5</v>
      </c>
      <c r="O282" s="122">
        <f t="shared" si="112"/>
        <v>2.4527856951275655E-5</v>
      </c>
      <c r="P282" s="122">
        <f t="shared" si="112"/>
        <v>6.3303233783830199E-5</v>
      </c>
      <c r="Q282" s="122">
        <f t="shared" si="112"/>
        <v>8.6647176403022221E-5</v>
      </c>
      <c r="R282" s="122">
        <f t="shared" si="112"/>
        <v>1.590598445398401E-4</v>
      </c>
      <c r="S282" s="122">
        <f t="shared" si="112"/>
        <v>2.1894438541775457E-4</v>
      </c>
      <c r="T282" s="122">
        <f t="shared" si="112"/>
        <v>2.6559745324206482E-4</v>
      </c>
      <c r="U282" s="122">
        <f t="shared" si="112"/>
        <v>2.2855037841054579E-4</v>
      </c>
      <c r="V282" s="122">
        <f t="shared" si="112"/>
        <v>2.1301238732206426E-4</v>
      </c>
      <c r="W282" s="122">
        <f t="shared" si="112"/>
        <v>2.7625191479164031E-4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5.0080559772979195E-6</v>
      </c>
      <c r="D283" s="98">
        <v>4.7974983533535571E-6</v>
      </c>
      <c r="E283" s="98">
        <v>9.024828141120885E-6</v>
      </c>
      <c r="F283" s="98">
        <v>1.3103842182423454E-5</v>
      </c>
      <c r="G283" s="98">
        <v>2.9590017197367008E-5</v>
      </c>
      <c r="H283" s="98">
        <v>5.7933001652429362E-5</v>
      </c>
      <c r="I283" s="98">
        <v>9.8706793455783864E-5</v>
      </c>
      <c r="J283" s="98">
        <v>1.265907856517352E-4</v>
      </c>
      <c r="K283" s="98">
        <v>7.4030602661649949E-5</v>
      </c>
      <c r="L283" s="98">
        <v>7.1363915446737242E-5</v>
      </c>
      <c r="M283" s="98">
        <v>2.8385987062486241E-5</v>
      </c>
      <c r="N283" s="98">
        <v>3.0153415853566535E-5</v>
      </c>
      <c r="O283" s="98">
        <v>2.4527856951275655E-5</v>
      </c>
      <c r="P283" s="98">
        <v>6.3303233783830199E-5</v>
      </c>
      <c r="Q283" s="98">
        <v>8.6647176403022221E-5</v>
      </c>
      <c r="R283" s="98">
        <v>1.590598445398401E-4</v>
      </c>
      <c r="S283" s="98">
        <v>2.1894438541775457E-4</v>
      </c>
      <c r="T283" s="98">
        <v>2.6559745324206482E-4</v>
      </c>
      <c r="U283" s="98">
        <v>2.2855037841054579E-4</v>
      </c>
      <c r="V283" s="98">
        <v>2.1301238732206426E-4</v>
      </c>
      <c r="W283" s="98">
        <v>2.7625191479164031E-4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6.999636254590319E-2</v>
      </c>
      <c r="D284" s="122">
        <v>7.1371453039062061E-2</v>
      </c>
      <c r="E284" s="122">
        <v>8.1299087186760807E-2</v>
      </c>
      <c r="F284" s="122">
        <v>8.0328944645654904E-2</v>
      </c>
      <c r="G284" s="122">
        <v>0.11344055984704614</v>
      </c>
      <c r="H284" s="122">
        <v>0.18179215707487309</v>
      </c>
      <c r="I284" s="122">
        <v>0.23826985672869194</v>
      </c>
      <c r="J284" s="122">
        <v>0.25773500495470214</v>
      </c>
      <c r="K284" s="122">
        <v>0.13305488260059858</v>
      </c>
      <c r="L284" s="122">
        <v>6.6498857146360058E-2</v>
      </c>
      <c r="M284" s="122">
        <v>4.8669397611440089E-2</v>
      </c>
      <c r="N284" s="122">
        <v>4.1489158918953023E-2</v>
      </c>
      <c r="O284" s="122">
        <v>3.1343300274982895E-2</v>
      </c>
      <c r="P284" s="122">
        <v>5.8905295086101303E-2</v>
      </c>
      <c r="Q284" s="122">
        <v>8.2841269123965139E-2</v>
      </c>
      <c r="R284" s="122">
        <v>0.14190161692065506</v>
      </c>
      <c r="S284" s="122">
        <v>0.17465466776854577</v>
      </c>
      <c r="T284" s="122">
        <v>0.13898977165057164</v>
      </c>
      <c r="U284" s="122">
        <v>0.17457467955619707</v>
      </c>
      <c r="V284" s="122">
        <v>0.13271516020114049</v>
      </c>
      <c r="W284" s="122">
        <v>0.12123746375532027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6.999636254590319E-2</v>
      </c>
      <c r="D289" s="101">
        <v>7.1371453039062061E-2</v>
      </c>
      <c r="E289" s="101">
        <v>8.1299087186760807E-2</v>
      </c>
      <c r="F289" s="101">
        <v>8.0328944645654904E-2</v>
      </c>
      <c r="G289" s="101">
        <v>0.11344055984704614</v>
      </c>
      <c r="H289" s="101">
        <v>0.18179215707487309</v>
      </c>
      <c r="I289" s="101">
        <v>0.23826985672869194</v>
      </c>
      <c r="J289" s="101">
        <v>0.25773500495470214</v>
      </c>
      <c r="K289" s="101">
        <v>0.13305488260059858</v>
      </c>
      <c r="L289" s="101">
        <v>6.6498857146360058E-2</v>
      </c>
      <c r="M289" s="101">
        <v>4.8669397611440089E-2</v>
      </c>
      <c r="N289" s="101">
        <v>4.1489158918953023E-2</v>
      </c>
      <c r="O289" s="101">
        <v>3.1343300274982895E-2</v>
      </c>
      <c r="P289" s="101">
        <v>5.8905295086101303E-2</v>
      </c>
      <c r="Q289" s="101">
        <v>8.2841269123965139E-2</v>
      </c>
      <c r="R289" s="101">
        <v>0.14190161692065506</v>
      </c>
      <c r="S289" s="101">
        <v>0.17465466776854577</v>
      </c>
      <c r="T289" s="101">
        <v>0.13898977165057164</v>
      </c>
      <c r="U289" s="101">
        <v>0.17457467955619707</v>
      </c>
      <c r="V289" s="101">
        <v>0.13271516020114049</v>
      </c>
      <c r="W289" s="101">
        <v>0.12123746375532027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4.0856427198632861E-2</v>
      </c>
      <c r="D293" s="122">
        <v>3.7408027277022193E-2</v>
      </c>
      <c r="E293" s="122">
        <v>4.2093134527457311E-2</v>
      </c>
      <c r="F293" s="122">
        <v>4.2320983478818061E-2</v>
      </c>
      <c r="G293" s="122">
        <v>5.5929483621938149E-2</v>
      </c>
      <c r="H293" s="122">
        <v>9.3835484792410898E-2</v>
      </c>
      <c r="I293" s="122">
        <v>0.10930692636978591</v>
      </c>
      <c r="J293" s="122">
        <v>0.12105895037288553</v>
      </c>
      <c r="K293" s="122">
        <v>5.9999652876593493E-2</v>
      </c>
      <c r="L293" s="122">
        <v>3.1528640074835405E-2</v>
      </c>
      <c r="M293" s="122">
        <v>2.3550922424600166E-2</v>
      </c>
      <c r="N293" s="122">
        <v>1.9202178987977443E-2</v>
      </c>
      <c r="O293" s="122">
        <v>1.4771837678438515E-2</v>
      </c>
      <c r="P293" s="122">
        <v>3.1198970158266968E-2</v>
      </c>
      <c r="Q293" s="122">
        <v>4.6488317704824159E-2</v>
      </c>
      <c r="R293" s="122">
        <v>8.3226676286918919E-2</v>
      </c>
      <c r="S293" s="122">
        <v>9.5980323956241412E-2</v>
      </c>
      <c r="T293" s="122">
        <v>7.5078746366454147E-2</v>
      </c>
      <c r="U293" s="122">
        <v>9.2008153001683773E-2</v>
      </c>
      <c r="V293" s="122">
        <v>6.6960691909083811E-2</v>
      </c>
      <c r="W293" s="122">
        <v>6.1962174410763529E-2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3.7356806440418228E-3</v>
      </c>
      <c r="D294" s="98">
        <v>0</v>
      </c>
      <c r="E294" s="98">
        <v>5.5681502107391518E-3</v>
      </c>
      <c r="F294" s="98">
        <v>5.7213243344306965E-3</v>
      </c>
      <c r="G294" s="98">
        <v>6.9170857181745735E-3</v>
      </c>
      <c r="H294" s="98">
        <v>1.1259901685295049E-2</v>
      </c>
      <c r="I294" s="98">
        <v>1.1465754714265719E-2</v>
      </c>
      <c r="J294" s="98">
        <v>2.3856297507990901E-2</v>
      </c>
      <c r="K294" s="98">
        <v>1.2322196997422995E-2</v>
      </c>
      <c r="L294" s="98">
        <v>6.5397948880898003E-3</v>
      </c>
      <c r="M294" s="98">
        <v>4.0386197107718418E-3</v>
      </c>
      <c r="N294" s="98">
        <v>1.7921545516502004E-3</v>
      </c>
      <c r="O294" s="98">
        <v>2.6271317107137513E-3</v>
      </c>
      <c r="P294" s="98">
        <v>1.230294833867353E-2</v>
      </c>
      <c r="Q294" s="98">
        <v>1.8593622936068265E-2</v>
      </c>
      <c r="R294" s="98">
        <v>2.9233748135402665E-2</v>
      </c>
      <c r="S294" s="98">
        <v>1.9685558047254487E-2</v>
      </c>
      <c r="T294" s="98">
        <v>1.3510184518129334E-2</v>
      </c>
      <c r="U294" s="98">
        <v>8.5494396573025672E-3</v>
      </c>
      <c r="V294" s="98">
        <v>4.7904893029691804E-4</v>
      </c>
      <c r="W294" s="98">
        <v>3.6261378535398309E-4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3.7120746554591036E-2</v>
      </c>
      <c r="D295" s="33">
        <v>3.7408027277022193E-2</v>
      </c>
      <c r="E295" s="33">
        <v>3.6524984316718162E-2</v>
      </c>
      <c r="F295" s="33">
        <v>3.6599659144387363E-2</v>
      </c>
      <c r="G295" s="33">
        <v>4.9012397903763577E-2</v>
      </c>
      <c r="H295" s="33">
        <v>8.2575583107115852E-2</v>
      </c>
      <c r="I295" s="33">
        <v>9.7841171655520184E-2</v>
      </c>
      <c r="J295" s="33">
        <v>9.7202652864894629E-2</v>
      </c>
      <c r="K295" s="33">
        <v>4.7677455879170494E-2</v>
      </c>
      <c r="L295" s="33">
        <v>2.4988845186745608E-2</v>
      </c>
      <c r="M295" s="33">
        <v>1.9512302713828325E-2</v>
      </c>
      <c r="N295" s="33">
        <v>1.7410024436327241E-2</v>
      </c>
      <c r="O295" s="33">
        <v>1.2144705967724764E-2</v>
      </c>
      <c r="P295" s="33">
        <v>1.8896021819593437E-2</v>
      </c>
      <c r="Q295" s="33">
        <v>2.789469476875589E-2</v>
      </c>
      <c r="R295" s="33">
        <v>5.3992928151516253E-2</v>
      </c>
      <c r="S295" s="33">
        <v>7.6294765908986928E-2</v>
      </c>
      <c r="T295" s="33">
        <v>6.1568561848324814E-2</v>
      </c>
      <c r="U295" s="33">
        <v>8.3458713344381208E-2</v>
      </c>
      <c r="V295" s="33">
        <v>6.6481642978786892E-2</v>
      </c>
      <c r="W295" s="33">
        <v>6.1599560625409548E-2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0.46415427482551685</v>
      </c>
      <c r="D297" s="117">
        <f t="shared" si="113"/>
        <v>0.44092919732058905</v>
      </c>
      <c r="E297" s="117">
        <f t="shared" si="113"/>
        <v>0.49426277369122723</v>
      </c>
      <c r="F297" s="117">
        <f t="shared" si="113"/>
        <v>0.48543071784991737</v>
      </c>
      <c r="G297" s="117">
        <f t="shared" si="113"/>
        <v>0.67444076788490737</v>
      </c>
      <c r="H297" s="117">
        <f t="shared" si="113"/>
        <v>0.99125950004778196</v>
      </c>
      <c r="I297" s="117">
        <f t="shared" si="113"/>
        <v>1.5931761958811725</v>
      </c>
      <c r="J297" s="117">
        <f t="shared" si="113"/>
        <v>1.731571286600285</v>
      </c>
      <c r="K297" s="117">
        <f t="shared" si="113"/>
        <v>0.9237505775292737</v>
      </c>
      <c r="L297" s="117">
        <f t="shared" si="113"/>
        <v>0.50849094598274336</v>
      </c>
      <c r="M297" s="117">
        <f t="shared" si="113"/>
        <v>0.34297261514867694</v>
      </c>
      <c r="N297" s="117">
        <f t="shared" si="113"/>
        <v>0.28509545062344283</v>
      </c>
      <c r="O297" s="117">
        <f t="shared" si="113"/>
        <v>0.21703412392127441</v>
      </c>
      <c r="P297" s="117">
        <f t="shared" si="113"/>
        <v>0.41721355325043569</v>
      </c>
      <c r="Q297" s="117">
        <f t="shared" si="113"/>
        <v>0.56420728531385878</v>
      </c>
      <c r="R297" s="117">
        <f t="shared" ref="R297:V297" si="114">R298+R300+R302+R311</f>
        <v>0.93491498351068214</v>
      </c>
      <c r="S297" s="117">
        <f t="shared" si="114"/>
        <v>1.1040863007945241</v>
      </c>
      <c r="T297" s="117">
        <f t="shared" si="114"/>
        <v>1.0733632966758044</v>
      </c>
      <c r="U297" s="117">
        <f t="shared" si="114"/>
        <v>1.0420629295247694</v>
      </c>
      <c r="V297" s="117">
        <f t="shared" si="114"/>
        <v>0.76727934630130734</v>
      </c>
      <c r="W297" s="117">
        <f t="shared" ref="W297" si="115">W298+W300+W302+W311</f>
        <v>0.64405061041722167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0.39001914780540103</v>
      </c>
      <c r="D298" s="122">
        <f t="shared" si="116"/>
        <v>0.36766018704688824</v>
      </c>
      <c r="E298" s="122">
        <f t="shared" si="116"/>
        <v>0.41189130396960283</v>
      </c>
      <c r="F298" s="122">
        <f t="shared" si="116"/>
        <v>0.40330094055764343</v>
      </c>
      <c r="G298" s="122">
        <f t="shared" si="116"/>
        <v>0.56075734605865812</v>
      </c>
      <c r="H298" s="122">
        <f t="shared" si="116"/>
        <v>0.8053743941215985</v>
      </c>
      <c r="I298" s="122">
        <f t="shared" si="116"/>
        <v>1.3583938918459086</v>
      </c>
      <c r="J298" s="122">
        <f t="shared" si="116"/>
        <v>1.4765079819430824</v>
      </c>
      <c r="K298" s="122">
        <f t="shared" si="116"/>
        <v>0.79341565386967672</v>
      </c>
      <c r="L298" s="122">
        <f t="shared" si="116"/>
        <v>0.44184099352596856</v>
      </c>
      <c r="M298" s="122">
        <f t="shared" si="116"/>
        <v>0.2934304447741985</v>
      </c>
      <c r="N298" s="122">
        <f t="shared" si="116"/>
        <v>0.24272928625808918</v>
      </c>
      <c r="O298" s="122">
        <f t="shared" si="116"/>
        <v>0.18451609640249042</v>
      </c>
      <c r="P298" s="122">
        <f t="shared" si="116"/>
        <v>0.35348585422987999</v>
      </c>
      <c r="Q298" s="122">
        <f t="shared" si="116"/>
        <v>0.47098319943228961</v>
      </c>
      <c r="R298" s="122">
        <f t="shared" si="116"/>
        <v>0.76913195978635196</v>
      </c>
      <c r="S298" s="122">
        <f t="shared" si="116"/>
        <v>0.89796821794047021</v>
      </c>
      <c r="T298" s="122">
        <f t="shared" si="116"/>
        <v>0.90655097526622697</v>
      </c>
      <c r="U298" s="122">
        <f t="shared" si="116"/>
        <v>0.8294513244359677</v>
      </c>
      <c r="V298" s="122">
        <f t="shared" si="116"/>
        <v>0.60416166335579358</v>
      </c>
      <c r="W298" s="122">
        <f t="shared" si="116"/>
        <v>0.49226706175697943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0.39001914780540103</v>
      </c>
      <c r="D299" s="98">
        <v>0.36766018704688824</v>
      </c>
      <c r="E299" s="98">
        <v>0.41189130396960283</v>
      </c>
      <c r="F299" s="98">
        <v>0.40330094055764343</v>
      </c>
      <c r="G299" s="98">
        <v>0.56075734605865812</v>
      </c>
      <c r="H299" s="98">
        <v>0.8053743941215985</v>
      </c>
      <c r="I299" s="98">
        <v>1.3583938918459086</v>
      </c>
      <c r="J299" s="98">
        <v>1.4765079819430824</v>
      </c>
      <c r="K299" s="98">
        <v>0.79341565386967672</v>
      </c>
      <c r="L299" s="98">
        <v>0.44184099352596856</v>
      </c>
      <c r="M299" s="98">
        <v>0.2934304447741985</v>
      </c>
      <c r="N299" s="98">
        <v>0.24272928625808918</v>
      </c>
      <c r="O299" s="98">
        <v>0.18451609640249042</v>
      </c>
      <c r="P299" s="98">
        <v>0.35348585422987999</v>
      </c>
      <c r="Q299" s="98">
        <v>0.47098319943228961</v>
      </c>
      <c r="R299" s="98">
        <v>0.76913195978635196</v>
      </c>
      <c r="S299" s="98">
        <v>0.89796821794047021</v>
      </c>
      <c r="T299" s="98">
        <v>0.90655097526622697</v>
      </c>
      <c r="U299" s="98">
        <v>0.8294513244359677</v>
      </c>
      <c r="V299" s="98">
        <v>0.60416166335579358</v>
      </c>
      <c r="W299" s="98">
        <v>0.49226706175697943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1.3700473235449613E-5</v>
      </c>
      <c r="D300" s="122">
        <f t="shared" si="117"/>
        <v>1.3612674367832663E-5</v>
      </c>
      <c r="E300" s="122">
        <f t="shared" si="117"/>
        <v>2.6535637791143171E-5</v>
      </c>
      <c r="F300" s="122">
        <f t="shared" si="117"/>
        <v>3.9878183038044994E-5</v>
      </c>
      <c r="G300" s="122">
        <f t="shared" si="117"/>
        <v>9.31248882844874E-5</v>
      </c>
      <c r="H300" s="122">
        <f t="shared" si="117"/>
        <v>1.883962610694354E-4</v>
      </c>
      <c r="I300" s="122">
        <f t="shared" si="117"/>
        <v>3.3144139117147106E-4</v>
      </c>
      <c r="J300" s="122">
        <f t="shared" si="117"/>
        <v>4.3871897278158597E-4</v>
      </c>
      <c r="K300" s="122">
        <f t="shared" si="117"/>
        <v>2.6474254889943246E-4</v>
      </c>
      <c r="L300" s="122">
        <f t="shared" si="117"/>
        <v>2.6329330816619141E-4</v>
      </c>
      <c r="M300" s="122">
        <f t="shared" si="117"/>
        <v>1.0857070588758653E-4</v>
      </c>
      <c r="N300" s="122">
        <f t="shared" si="117"/>
        <v>1.2026574044582605E-4</v>
      </c>
      <c r="O300" s="122">
        <f t="shared" si="117"/>
        <v>1.0262218296628211E-4</v>
      </c>
      <c r="P300" s="122">
        <f t="shared" si="117"/>
        <v>2.7827188463107756E-4</v>
      </c>
      <c r="Q300" s="122">
        <f t="shared" si="117"/>
        <v>3.9667113507628617E-4</v>
      </c>
      <c r="R300" s="122">
        <f t="shared" si="117"/>
        <v>7.4635276702037E-4</v>
      </c>
      <c r="S300" s="122">
        <f t="shared" si="117"/>
        <v>1.0472617076907036E-3</v>
      </c>
      <c r="T300" s="122">
        <f t="shared" si="117"/>
        <v>1.2905986099294949E-3</v>
      </c>
      <c r="U300" s="122">
        <f t="shared" si="117"/>
        <v>1.1263906920481585E-3</v>
      </c>
      <c r="V300" s="122">
        <f t="shared" si="117"/>
        <v>1.0648393140227624E-3</v>
      </c>
      <c r="W300" s="122">
        <f t="shared" si="117"/>
        <v>1.4000491851067338E-3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1.3700473235449613E-5</v>
      </c>
      <c r="D301" s="98">
        <v>1.3612674367832663E-5</v>
      </c>
      <c r="E301" s="98">
        <v>2.6535637791143171E-5</v>
      </c>
      <c r="F301" s="98">
        <v>3.9878183038044994E-5</v>
      </c>
      <c r="G301" s="98">
        <v>9.31248882844874E-5</v>
      </c>
      <c r="H301" s="98">
        <v>1.883962610694354E-4</v>
      </c>
      <c r="I301" s="98">
        <v>3.3144139117147106E-4</v>
      </c>
      <c r="J301" s="98">
        <v>4.3871897278158597E-4</v>
      </c>
      <c r="K301" s="98">
        <v>2.6474254889943246E-4</v>
      </c>
      <c r="L301" s="98">
        <v>2.6329330816619141E-4</v>
      </c>
      <c r="M301" s="98">
        <v>1.0857070588758653E-4</v>
      </c>
      <c r="N301" s="98">
        <v>1.2026574044582605E-4</v>
      </c>
      <c r="O301" s="98">
        <v>1.0262218296628211E-4</v>
      </c>
      <c r="P301" s="98">
        <v>2.7827188463107756E-4</v>
      </c>
      <c r="Q301" s="98">
        <v>3.9667113507628617E-4</v>
      </c>
      <c r="R301" s="98">
        <v>7.4635276702037E-4</v>
      </c>
      <c r="S301" s="98">
        <v>1.0472617076907036E-3</v>
      </c>
      <c r="T301" s="98">
        <v>1.2905986099294949E-3</v>
      </c>
      <c r="U301" s="98">
        <v>1.1263906920481585E-3</v>
      </c>
      <c r="V301" s="98">
        <v>1.0648393140227624E-3</v>
      </c>
      <c r="W301" s="98">
        <v>1.4000491851067338E-3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4.4497119117060564E-2</v>
      </c>
      <c r="D302" s="122">
        <v>4.5498870651228304E-2</v>
      </c>
      <c r="E302" s="122">
        <v>5.1984203407951769E-2</v>
      </c>
      <c r="F302" s="122">
        <v>5.152001926665347E-2</v>
      </c>
      <c r="G302" s="122">
        <v>7.2991583626818166E-2</v>
      </c>
      <c r="H302" s="122">
        <v>0.11736895359186691</v>
      </c>
      <c r="I302" s="122">
        <v>0.15438758211275316</v>
      </c>
      <c r="J302" s="122">
        <v>0.16766730450014891</v>
      </c>
      <c r="K302" s="122">
        <v>8.6949906121525325E-2</v>
      </c>
      <c r="L302" s="122">
        <v>4.3678490379125037E-2</v>
      </c>
      <c r="M302" s="122">
        <v>3.2262063641606845E-2</v>
      </c>
      <c r="N302" s="122">
        <v>2.7908101495747652E-2</v>
      </c>
      <c r="O302" s="122">
        <v>2.1547575374932688E-2</v>
      </c>
      <c r="P302" s="122">
        <v>4.163046601474997E-2</v>
      </c>
      <c r="Q302" s="122">
        <v>6.0112920849305813E-2</v>
      </c>
      <c r="R302" s="122">
        <v>0.10489245447846002</v>
      </c>
      <c r="S302" s="122">
        <v>0.13144674637926676</v>
      </c>
      <c r="T302" s="122">
        <v>0.10641230275802389</v>
      </c>
      <c r="U302" s="122">
        <v>0.13578893107828788</v>
      </c>
      <c r="V302" s="122">
        <v>0.10466988018021228</v>
      </c>
      <c r="W302" s="122">
        <v>9.6653469855961058E-2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4.4497119117060564E-2</v>
      </c>
      <c r="D307" s="101">
        <v>4.5498870651228304E-2</v>
      </c>
      <c r="E307" s="101">
        <v>5.1984203407951769E-2</v>
      </c>
      <c r="F307" s="101">
        <v>5.152001926665347E-2</v>
      </c>
      <c r="G307" s="101">
        <v>7.2991583626818166E-2</v>
      </c>
      <c r="H307" s="101">
        <v>0.11736895359186691</v>
      </c>
      <c r="I307" s="101">
        <v>0.15438758211275316</v>
      </c>
      <c r="J307" s="101">
        <v>0.16766730450014891</v>
      </c>
      <c r="K307" s="101">
        <v>8.6949906121525325E-2</v>
      </c>
      <c r="L307" s="101">
        <v>4.3678490379125037E-2</v>
      </c>
      <c r="M307" s="101">
        <v>3.2262063641606845E-2</v>
      </c>
      <c r="N307" s="101">
        <v>2.7908101495747652E-2</v>
      </c>
      <c r="O307" s="101">
        <v>2.1547575374932688E-2</v>
      </c>
      <c r="P307" s="101">
        <v>4.163046601474997E-2</v>
      </c>
      <c r="Q307" s="101">
        <v>6.0112920849305813E-2</v>
      </c>
      <c r="R307" s="101">
        <v>0.10489245447846002</v>
      </c>
      <c r="S307" s="101">
        <v>0.13144674637926676</v>
      </c>
      <c r="T307" s="101">
        <v>0.10641230275802389</v>
      </c>
      <c r="U307" s="101">
        <v>0.13578893107828788</v>
      </c>
      <c r="V307" s="101">
        <v>0.10466988018021228</v>
      </c>
      <c r="W307" s="101">
        <v>9.6653469855961058E-2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2.9624307429819779E-2</v>
      </c>
      <c r="D311" s="122">
        <v>2.7756526948104661E-2</v>
      </c>
      <c r="E311" s="122">
        <v>3.0360730675881461E-2</v>
      </c>
      <c r="F311" s="122">
        <v>3.056987984258247E-2</v>
      </c>
      <c r="G311" s="122">
        <v>4.0598713311146617E-2</v>
      </c>
      <c r="H311" s="122">
        <v>6.8327756073246995E-2</v>
      </c>
      <c r="I311" s="122">
        <v>8.0063280531339195E-2</v>
      </c>
      <c r="J311" s="122">
        <v>8.6957281184272012E-2</v>
      </c>
      <c r="K311" s="122">
        <v>4.3120274989172286E-2</v>
      </c>
      <c r="L311" s="122">
        <v>2.2708168769483603E-2</v>
      </c>
      <c r="M311" s="122">
        <v>1.7171536026984034E-2</v>
      </c>
      <c r="N311" s="122">
        <v>1.4337797129160156E-2</v>
      </c>
      <c r="O311" s="122">
        <v>1.0867829960885041E-2</v>
      </c>
      <c r="P311" s="122">
        <v>2.1818961121174669E-2</v>
      </c>
      <c r="Q311" s="122">
        <v>3.2714493897187107E-2</v>
      </c>
      <c r="R311" s="122">
        <v>6.0144216478849835E-2</v>
      </c>
      <c r="S311" s="122">
        <v>7.3624074767096356E-2</v>
      </c>
      <c r="T311" s="122">
        <v>5.9109420041624006E-2</v>
      </c>
      <c r="U311" s="122">
        <v>7.5696283318465687E-2</v>
      </c>
      <c r="V311" s="122">
        <v>5.7382963451278649E-2</v>
      </c>
      <c r="W311" s="122">
        <v>5.3730029619174502E-2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2.1394931544646608E-3</v>
      </c>
      <c r="D312" s="98">
        <v>0</v>
      </c>
      <c r="E312" s="98">
        <v>3.1996734078355055E-3</v>
      </c>
      <c r="F312" s="98">
        <v>3.2931361410304962E-3</v>
      </c>
      <c r="G312" s="98">
        <v>3.9878979551276018E-3</v>
      </c>
      <c r="H312" s="98">
        <v>6.5020997643235844E-3</v>
      </c>
      <c r="I312" s="98">
        <v>6.631446680515787E-3</v>
      </c>
      <c r="J312" s="98">
        <v>1.3818970616931096E-2</v>
      </c>
      <c r="K312" s="98">
        <v>7.1482781014231226E-3</v>
      </c>
      <c r="L312" s="98">
        <v>3.7991808324734566E-3</v>
      </c>
      <c r="M312" s="98">
        <v>2.3479458241499273E-3</v>
      </c>
      <c r="N312" s="98">
        <v>1.0419108747860249E-3</v>
      </c>
      <c r="O312" s="98">
        <v>1.527344333315141E-3</v>
      </c>
      <c r="P312" s="98">
        <v>7.1526061489459022E-3</v>
      </c>
      <c r="Q312" s="98">
        <v>1.0809836640998393E-2</v>
      </c>
      <c r="R312" s="98">
        <v>1.7077099585042461E-2</v>
      </c>
      <c r="S312" s="98">
        <v>1.158906529496031E-2</v>
      </c>
      <c r="T312" s="98">
        <v>8.0253149305452836E-3</v>
      </c>
      <c r="U312" s="98">
        <v>5.125559536053587E-3</v>
      </c>
      <c r="V312" s="98">
        <v>2.8965257954092713E-4</v>
      </c>
      <c r="W312" s="98">
        <v>2.2097051099921776E-4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2.748481427535512E-2</v>
      </c>
      <c r="D313" s="33">
        <v>2.7756526948104661E-2</v>
      </c>
      <c r="E313" s="33">
        <v>2.7161057268045956E-2</v>
      </c>
      <c r="F313" s="33">
        <v>2.7276743701551975E-2</v>
      </c>
      <c r="G313" s="33">
        <v>3.6610815356019018E-2</v>
      </c>
      <c r="H313" s="33">
        <v>6.1825656308923407E-2</v>
      </c>
      <c r="I313" s="33">
        <v>7.3431833850823414E-2</v>
      </c>
      <c r="J313" s="33">
        <v>7.3138310567340908E-2</v>
      </c>
      <c r="K313" s="33">
        <v>3.5971996887749165E-2</v>
      </c>
      <c r="L313" s="33">
        <v>1.8908987937010145E-2</v>
      </c>
      <c r="M313" s="33">
        <v>1.4823590202834108E-2</v>
      </c>
      <c r="N313" s="33">
        <v>1.3295886254374131E-2</v>
      </c>
      <c r="O313" s="33">
        <v>9.3404856275698996E-3</v>
      </c>
      <c r="P313" s="33">
        <v>1.4666354972228766E-2</v>
      </c>
      <c r="Q313" s="33">
        <v>2.1904657256188714E-2</v>
      </c>
      <c r="R313" s="33">
        <v>4.3067116893807371E-2</v>
      </c>
      <c r="S313" s="33">
        <v>6.2035009472136048E-2</v>
      </c>
      <c r="T313" s="33">
        <v>5.108410511107872E-2</v>
      </c>
      <c r="U313" s="33">
        <v>7.0570723782412095E-2</v>
      </c>
      <c r="V313" s="33">
        <v>5.7093310871737718E-2</v>
      </c>
      <c r="W313" s="33">
        <v>5.3509059108175286E-2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0.69055851115871114</v>
      </c>
      <c r="D315" s="154">
        <f t="shared" si="118"/>
        <v>0.69501894346980797</v>
      </c>
      <c r="E315" s="154">
        <f t="shared" si="118"/>
        <v>0.69779522031957142</v>
      </c>
      <c r="F315" s="154">
        <f t="shared" si="118"/>
        <v>0.70193643465275501</v>
      </c>
      <c r="G315" s="154">
        <f t="shared" si="118"/>
        <v>0.7061926590284715</v>
      </c>
      <c r="H315" s="154">
        <f t="shared" si="118"/>
        <v>0.70992620097260017</v>
      </c>
      <c r="I315" s="154">
        <f t="shared" si="118"/>
        <v>0.71618364714150584</v>
      </c>
      <c r="J315" s="154">
        <f t="shared" si="118"/>
        <v>0.72022091047537673</v>
      </c>
      <c r="K315" s="154">
        <f t="shared" si="118"/>
        <v>0.72553473169620419</v>
      </c>
      <c r="L315" s="154">
        <f t="shared" si="118"/>
        <v>0.73185268910088686</v>
      </c>
      <c r="M315" s="154">
        <f t="shared" si="118"/>
        <v>0.7385534096895735</v>
      </c>
      <c r="N315" s="154">
        <f t="shared" si="118"/>
        <v>0.74882388432707458</v>
      </c>
      <c r="O315" s="154">
        <f t="shared" si="118"/>
        <v>0.76096406871216782</v>
      </c>
      <c r="P315" s="154">
        <f t="shared" si="118"/>
        <v>0.77416424067622935</v>
      </c>
      <c r="Q315" s="154">
        <f t="shared" si="118"/>
        <v>0.78934680041511751</v>
      </c>
      <c r="R315" s="154">
        <f t="shared" ref="R315:V315" si="119">IF(R297=0,"",R297/R279)</f>
        <v>0.80588886943206617</v>
      </c>
      <c r="S315" s="154">
        <f t="shared" si="119"/>
        <v>0.82708576625998753</v>
      </c>
      <c r="T315" s="154">
        <f t="shared" si="119"/>
        <v>0.85052668617179139</v>
      </c>
      <c r="U315" s="154">
        <f t="shared" si="119"/>
        <v>0.86487854854774904</v>
      </c>
      <c r="V315" s="154">
        <f t="shared" si="119"/>
        <v>0.87917151518322589</v>
      </c>
      <c r="W315" s="154">
        <f t="shared" ref="W315" si="120">IF(W297=0,"",W297/W279)</f>
        <v>0.8852538549327339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0.69486767072281719</v>
      </c>
      <c r="D316" s="155">
        <f t="shared" si="121"/>
        <v>0.69946718333294156</v>
      </c>
      <c r="E316" s="155">
        <f t="shared" si="121"/>
        <v>0.70418469925717486</v>
      </c>
      <c r="F316" s="155">
        <f t="shared" si="121"/>
        <v>0.70891815306313755</v>
      </c>
      <c r="G316" s="155">
        <f t="shared" si="121"/>
        <v>0.71376020746547675</v>
      </c>
      <c r="H316" s="155">
        <f t="shared" si="121"/>
        <v>0.7186994559637041</v>
      </c>
      <c r="I316" s="155">
        <f t="shared" si="121"/>
        <v>0.72375863602426282</v>
      </c>
      <c r="J316" s="155">
        <f t="shared" si="121"/>
        <v>0.72903105180337335</v>
      </c>
      <c r="K316" s="155">
        <f t="shared" si="121"/>
        <v>0.73459576362406676</v>
      </c>
      <c r="L316" s="155">
        <f t="shared" si="121"/>
        <v>0.74047336382543694</v>
      </c>
      <c r="M316" s="155">
        <f t="shared" si="121"/>
        <v>0.74828819982647876</v>
      </c>
      <c r="N316" s="155">
        <f t="shared" si="121"/>
        <v>0.75852235736013418</v>
      </c>
      <c r="O316" s="155">
        <f t="shared" si="121"/>
        <v>0.77180860347093894</v>
      </c>
      <c r="P316" s="155">
        <f t="shared" si="121"/>
        <v>0.78770576364823186</v>
      </c>
      <c r="Q316" s="155">
        <f t="shared" si="121"/>
        <v>0.80460268731017659</v>
      </c>
      <c r="R316" s="155">
        <f t="shared" ref="R316:V316" si="122">IF(R298=0,"",R298/R280)</f>
        <v>0.82276227968610716</v>
      </c>
      <c r="S316" s="155">
        <f t="shared" si="122"/>
        <v>0.84390943543650987</v>
      </c>
      <c r="T316" s="155">
        <f t="shared" si="122"/>
        <v>0.86530676805354712</v>
      </c>
      <c r="U316" s="155">
        <f t="shared" si="122"/>
        <v>0.88422479165344492</v>
      </c>
      <c r="V316" s="155">
        <f t="shared" si="122"/>
        <v>0.89792618470864194</v>
      </c>
      <c r="W316" s="155">
        <f t="shared" ref="W316" si="123">IF(W298=0,"",W298/W280)</f>
        <v>0.90480916890783303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0.69486767072281719</v>
      </c>
      <c r="D317" s="156">
        <f t="shared" si="124"/>
        <v>0.69946718333294156</v>
      </c>
      <c r="E317" s="156">
        <f t="shared" si="124"/>
        <v>0.70418469925717486</v>
      </c>
      <c r="F317" s="156">
        <f t="shared" si="124"/>
        <v>0.70891815306313755</v>
      </c>
      <c r="G317" s="156">
        <f t="shared" si="124"/>
        <v>0.71376020746547675</v>
      </c>
      <c r="H317" s="156">
        <f t="shared" si="124"/>
        <v>0.7186994559637041</v>
      </c>
      <c r="I317" s="156">
        <f t="shared" si="124"/>
        <v>0.72375863602426282</v>
      </c>
      <c r="J317" s="156">
        <f t="shared" si="124"/>
        <v>0.72903105180337335</v>
      </c>
      <c r="K317" s="156">
        <f t="shared" si="124"/>
        <v>0.73459576362406676</v>
      </c>
      <c r="L317" s="156">
        <f t="shared" si="124"/>
        <v>0.74047336382543694</v>
      </c>
      <c r="M317" s="156">
        <f t="shared" si="124"/>
        <v>0.74828819982647876</v>
      </c>
      <c r="N317" s="156">
        <f t="shared" si="124"/>
        <v>0.75852235736013418</v>
      </c>
      <c r="O317" s="156">
        <f t="shared" si="124"/>
        <v>0.77180860347093894</v>
      </c>
      <c r="P317" s="156">
        <f t="shared" si="124"/>
        <v>0.78770576364823186</v>
      </c>
      <c r="Q317" s="156">
        <f t="shared" si="124"/>
        <v>0.80460268731017659</v>
      </c>
      <c r="R317" s="156">
        <f t="shared" ref="R317:V317" si="125">IF(R299=0,"",R299/R281)</f>
        <v>0.82276227968610716</v>
      </c>
      <c r="S317" s="156">
        <f t="shared" si="125"/>
        <v>0.84390943543650987</v>
      </c>
      <c r="T317" s="156">
        <f t="shared" si="125"/>
        <v>0.86530676805354712</v>
      </c>
      <c r="U317" s="156">
        <f t="shared" si="125"/>
        <v>0.88422479165344492</v>
      </c>
      <c r="V317" s="156">
        <f t="shared" si="125"/>
        <v>0.89792618470864194</v>
      </c>
      <c r="W317" s="156">
        <f t="shared" ref="W317" si="126">IF(W299=0,"",W299/W281)</f>
        <v>0.90480916890783303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2.7356869207443761</v>
      </c>
      <c r="D318" s="155">
        <f t="shared" si="127"/>
        <v>2.837452639940377</v>
      </c>
      <c r="E318" s="155">
        <f t="shared" si="127"/>
        <v>2.9402928649949271</v>
      </c>
      <c r="F318" s="155">
        <f t="shared" si="127"/>
        <v>3.043243537497323</v>
      </c>
      <c r="G318" s="155">
        <f t="shared" si="127"/>
        <v>3.1471724961611001</v>
      </c>
      <c r="H318" s="155">
        <f t="shared" si="127"/>
        <v>3.2519678886953582</v>
      </c>
      <c r="I318" s="155">
        <f t="shared" si="127"/>
        <v>3.3578376884458483</v>
      </c>
      <c r="J318" s="155">
        <f t="shared" si="127"/>
        <v>3.4656469704560395</v>
      </c>
      <c r="K318" s="155">
        <f t="shared" si="127"/>
        <v>3.5761231082963607</v>
      </c>
      <c r="L318" s="155">
        <f t="shared" si="127"/>
        <v>3.6894459408228726</v>
      </c>
      <c r="M318" s="155">
        <f t="shared" si="127"/>
        <v>3.8247993859994791</v>
      </c>
      <c r="N318" s="155">
        <f t="shared" si="127"/>
        <v>3.98846157363631</v>
      </c>
      <c r="O318" s="155">
        <f t="shared" si="127"/>
        <v>4.1839033540573913</v>
      </c>
      <c r="P318" s="155">
        <f t="shared" si="127"/>
        <v>4.3958557564583325</v>
      </c>
      <c r="Q318" s="155">
        <f t="shared" si="127"/>
        <v>4.5780041721296119</v>
      </c>
      <c r="R318" s="155">
        <f t="shared" ref="R318:V318" si="128">IF(R300=0,"",R300/R282)</f>
        <v>4.6922764773193855</v>
      </c>
      <c r="S318" s="155">
        <f t="shared" si="128"/>
        <v>4.7832316215484898</v>
      </c>
      <c r="T318" s="155">
        <f t="shared" si="128"/>
        <v>4.8592281069549514</v>
      </c>
      <c r="U318" s="155">
        <f t="shared" si="128"/>
        <v>4.9284131572288157</v>
      </c>
      <c r="V318" s="155">
        <f t="shared" si="128"/>
        <v>4.9989548843127967</v>
      </c>
      <c r="W318" s="155">
        <f t="shared" ref="W318" si="129">IF(W300=0,"",W300/W282)</f>
        <v>5.0680162204946306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2.7356869207443761</v>
      </c>
      <c r="D319" s="156">
        <f t="shared" si="130"/>
        <v>2.837452639940377</v>
      </c>
      <c r="E319" s="156">
        <f t="shared" si="130"/>
        <v>2.9402928649949271</v>
      </c>
      <c r="F319" s="156">
        <f t="shared" si="130"/>
        <v>3.043243537497323</v>
      </c>
      <c r="G319" s="156">
        <f t="shared" si="130"/>
        <v>3.1471724961611001</v>
      </c>
      <c r="H319" s="156">
        <f t="shared" si="130"/>
        <v>3.2519678886953582</v>
      </c>
      <c r="I319" s="156">
        <f t="shared" si="130"/>
        <v>3.3578376884458483</v>
      </c>
      <c r="J319" s="156">
        <f t="shared" si="130"/>
        <v>3.4656469704560395</v>
      </c>
      <c r="K319" s="156">
        <f t="shared" si="130"/>
        <v>3.5761231082963607</v>
      </c>
      <c r="L319" s="156">
        <f t="shared" si="130"/>
        <v>3.6894459408228726</v>
      </c>
      <c r="M319" s="156">
        <f t="shared" si="130"/>
        <v>3.8247993859994791</v>
      </c>
      <c r="N319" s="156">
        <f t="shared" si="130"/>
        <v>3.98846157363631</v>
      </c>
      <c r="O319" s="156">
        <f t="shared" si="130"/>
        <v>4.1839033540573913</v>
      </c>
      <c r="P319" s="156">
        <f t="shared" si="130"/>
        <v>4.3958557564583325</v>
      </c>
      <c r="Q319" s="156">
        <f t="shared" si="130"/>
        <v>4.5780041721296119</v>
      </c>
      <c r="R319" s="156">
        <f t="shared" ref="R319:V319" si="131">IF(R301=0,"",R301/R283)</f>
        <v>4.6922764773193855</v>
      </c>
      <c r="S319" s="156">
        <f t="shared" si="131"/>
        <v>4.7832316215484898</v>
      </c>
      <c r="T319" s="156">
        <f t="shared" si="131"/>
        <v>4.8592281069549514</v>
      </c>
      <c r="U319" s="156">
        <f t="shared" si="131"/>
        <v>4.9284131572288157</v>
      </c>
      <c r="V319" s="156">
        <f t="shared" si="131"/>
        <v>4.9989548843127967</v>
      </c>
      <c r="W319" s="156">
        <f t="shared" ref="W319" si="132">IF(W301=0,"",W301/W283)</f>
        <v>5.0680162204946306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0.63570616384358003</v>
      </c>
      <c r="D320" s="155">
        <f t="shared" si="133"/>
        <v>0.63749396591836904</v>
      </c>
      <c r="E320" s="155">
        <f t="shared" si="133"/>
        <v>0.63941927525623143</v>
      </c>
      <c r="F320" s="155">
        <f t="shared" si="133"/>
        <v>0.6413630789489061</v>
      </c>
      <c r="G320" s="155">
        <f t="shared" si="133"/>
        <v>0.64343462096126791</v>
      </c>
      <c r="H320" s="155">
        <f t="shared" si="133"/>
        <v>0.64562165651363734</v>
      </c>
      <c r="I320" s="155">
        <f t="shared" si="133"/>
        <v>0.64795263753630383</v>
      </c>
      <c r="J320" s="155">
        <f t="shared" si="133"/>
        <v>0.65054145256526974</v>
      </c>
      <c r="K320" s="155">
        <f t="shared" si="133"/>
        <v>0.65348902965500155</v>
      </c>
      <c r="L320" s="155">
        <f t="shared" si="133"/>
        <v>0.6568306923379339</v>
      </c>
      <c r="M320" s="155">
        <f t="shared" si="133"/>
        <v>0.66288191810336716</v>
      </c>
      <c r="N320" s="155">
        <f t="shared" si="133"/>
        <v>0.67266009297187057</v>
      </c>
      <c r="O320" s="155">
        <f t="shared" si="133"/>
        <v>0.68746989582750462</v>
      </c>
      <c r="P320" s="155">
        <f t="shared" si="133"/>
        <v>0.70673554820324924</v>
      </c>
      <c r="Q320" s="155">
        <f t="shared" si="133"/>
        <v>0.72563978660625994</v>
      </c>
      <c r="R320" s="155">
        <f t="shared" ref="R320:V320" si="134">IF(R302=0,"",R302/R284)</f>
        <v>0.73919139721368443</v>
      </c>
      <c r="S320" s="155">
        <f t="shared" si="134"/>
        <v>0.75260940952039934</v>
      </c>
      <c r="T320" s="155">
        <f t="shared" si="134"/>
        <v>0.76561247273324984</v>
      </c>
      <c r="U320" s="155">
        <f t="shared" si="134"/>
        <v>0.77782718217492852</v>
      </c>
      <c r="V320" s="155">
        <f t="shared" si="134"/>
        <v>0.78868066030720729</v>
      </c>
      <c r="W320" s="155">
        <f t="shared" ref="W320" si="135">IF(W302=0,"",W302/W284)</f>
        <v>0.79722444582827734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0.63570616384358003</v>
      </c>
      <c r="D325" s="157">
        <f t="shared" si="148"/>
        <v>0.63749396591836904</v>
      </c>
      <c r="E325" s="157">
        <f t="shared" si="148"/>
        <v>0.63941927525623143</v>
      </c>
      <c r="F325" s="157">
        <f t="shared" si="148"/>
        <v>0.6413630789489061</v>
      </c>
      <c r="G325" s="157">
        <f t="shared" si="148"/>
        <v>0.64343462096126791</v>
      </c>
      <c r="H325" s="157">
        <f t="shared" si="148"/>
        <v>0.64562165651363734</v>
      </c>
      <c r="I325" s="157">
        <f t="shared" si="148"/>
        <v>0.64795263753630383</v>
      </c>
      <c r="J325" s="157">
        <f t="shared" si="148"/>
        <v>0.65054145256526974</v>
      </c>
      <c r="K325" s="157">
        <f t="shared" si="148"/>
        <v>0.65348902965500155</v>
      </c>
      <c r="L325" s="157">
        <f t="shared" si="148"/>
        <v>0.6568306923379339</v>
      </c>
      <c r="M325" s="157">
        <f t="shared" si="148"/>
        <v>0.66288191810336716</v>
      </c>
      <c r="N325" s="157">
        <f t="shared" si="148"/>
        <v>0.67266009297187057</v>
      </c>
      <c r="O325" s="157">
        <f t="shared" si="148"/>
        <v>0.68746989582750462</v>
      </c>
      <c r="P325" s="157">
        <f t="shared" si="148"/>
        <v>0.70673554820324924</v>
      </c>
      <c r="Q325" s="157">
        <f t="shared" si="148"/>
        <v>0.72563978660625994</v>
      </c>
      <c r="R325" s="157">
        <f t="shared" ref="R325:V325" si="149">IF(R307=0,"",R307/R289)</f>
        <v>0.73919139721368443</v>
      </c>
      <c r="S325" s="157">
        <f t="shared" si="149"/>
        <v>0.75260940952039934</v>
      </c>
      <c r="T325" s="157">
        <f t="shared" si="149"/>
        <v>0.76561247273324984</v>
      </c>
      <c r="U325" s="157">
        <f t="shared" si="149"/>
        <v>0.77782718217492852</v>
      </c>
      <c r="V325" s="157">
        <f t="shared" si="149"/>
        <v>0.78868066030720729</v>
      </c>
      <c r="W325" s="157">
        <f t="shared" ref="W325" si="150">IF(W307=0,"",W307/W289)</f>
        <v>0.79722444582827734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0.72508316221079339</v>
      </c>
      <c r="D329" s="155">
        <f t="shared" si="160"/>
        <v>0.74199387052826637</v>
      </c>
      <c r="E329" s="155">
        <f t="shared" si="160"/>
        <v>0.72127512043744768</v>
      </c>
      <c r="F329" s="155">
        <f t="shared" si="160"/>
        <v>0.72233387151512918</v>
      </c>
      <c r="G329" s="155">
        <f t="shared" si="160"/>
        <v>0.72589108073263009</v>
      </c>
      <c r="H329" s="155">
        <f t="shared" si="160"/>
        <v>0.7281654293618901</v>
      </c>
      <c r="I329" s="155">
        <f t="shared" si="160"/>
        <v>0.73246301209206721</v>
      </c>
      <c r="J329" s="155">
        <f t="shared" si="160"/>
        <v>0.71830526298490427</v>
      </c>
      <c r="K329" s="155">
        <f t="shared" si="160"/>
        <v>0.71867540763713267</v>
      </c>
      <c r="L329" s="155">
        <f t="shared" si="160"/>
        <v>0.7202393987049297</v>
      </c>
      <c r="M329" s="155">
        <f t="shared" si="160"/>
        <v>0.72912371402690668</v>
      </c>
      <c r="N329" s="155">
        <f t="shared" si="160"/>
        <v>0.74667552771678181</v>
      </c>
      <c r="O329" s="155">
        <f t="shared" si="160"/>
        <v>0.73571279332077288</v>
      </c>
      <c r="P329" s="155">
        <f t="shared" si="160"/>
        <v>0.69934876088828768</v>
      </c>
      <c r="Q329" s="155">
        <f t="shared" si="160"/>
        <v>0.70371429882463299</v>
      </c>
      <c r="R329" s="155">
        <f t="shared" ref="R329:V329" si="161">IF(R311=0,"",R311/R293)</f>
        <v>0.72265551337778167</v>
      </c>
      <c r="S329" s="155">
        <f t="shared" si="161"/>
        <v>0.76707466418494752</v>
      </c>
      <c r="T329" s="155">
        <f t="shared" si="161"/>
        <v>0.78729897477396638</v>
      </c>
      <c r="U329" s="155">
        <f t="shared" si="161"/>
        <v>0.82271277978029211</v>
      </c>
      <c r="V329" s="155">
        <f t="shared" si="161"/>
        <v>0.85696491202914438</v>
      </c>
      <c r="W329" s="155">
        <f t="shared" ref="W329" si="162">IF(W311=0,"",W311/W293)</f>
        <v>0.86714241600018782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0.57271843027508751</v>
      </c>
      <c r="D330" s="156" t="str">
        <f t="shared" si="163"/>
        <v/>
      </c>
      <c r="E330" s="156">
        <f t="shared" si="163"/>
        <v>0.57463848616446722</v>
      </c>
      <c r="F330" s="156">
        <f t="shared" si="163"/>
        <v>0.57558983699150512</v>
      </c>
      <c r="G330" s="156">
        <f t="shared" si="163"/>
        <v>0.57652863035214963</v>
      </c>
      <c r="H330" s="156">
        <f t="shared" si="163"/>
        <v>0.57745617555569329</v>
      </c>
      <c r="I330" s="156">
        <f t="shared" si="163"/>
        <v>0.57836983659391605</v>
      </c>
      <c r="J330" s="156">
        <f t="shared" si="163"/>
        <v>0.57925881467156826</v>
      </c>
      <c r="K330" s="156">
        <f t="shared" si="163"/>
        <v>0.58011392797226657</v>
      </c>
      <c r="L330" s="156">
        <f t="shared" si="163"/>
        <v>0.58093271998369267</v>
      </c>
      <c r="M330" s="156">
        <f t="shared" si="163"/>
        <v>0.58137333849172912</v>
      </c>
      <c r="N330" s="156">
        <f t="shared" si="163"/>
        <v>0.58137333849172912</v>
      </c>
      <c r="O330" s="156">
        <f t="shared" si="163"/>
        <v>0.58137333849172912</v>
      </c>
      <c r="P330" s="156">
        <f t="shared" si="163"/>
        <v>0.58137333849172912</v>
      </c>
      <c r="Q330" s="156">
        <f t="shared" si="163"/>
        <v>0.58137333849172912</v>
      </c>
      <c r="R330" s="156">
        <f t="shared" ref="R330:V330" si="164">IF(R312=0,"",R312/R294)</f>
        <v>0.58415703336931146</v>
      </c>
      <c r="S330" s="156">
        <f t="shared" si="164"/>
        <v>0.58870900520783653</v>
      </c>
      <c r="T330" s="156">
        <f t="shared" si="164"/>
        <v>0.5940196390194451</v>
      </c>
      <c r="U330" s="156">
        <f t="shared" si="164"/>
        <v>0.5995199383243266</v>
      </c>
      <c r="V330" s="156">
        <f t="shared" si="164"/>
        <v>0.60464090664266457</v>
      </c>
      <c r="W330" s="156">
        <f t="shared" ref="W330" si="165">IF(W312=0,"",W312/W294)</f>
        <v>0.60938254397445657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0.74041652785552181</v>
      </c>
      <c r="D331" s="159">
        <f t="shared" si="166"/>
        <v>0.74199387052826637</v>
      </c>
      <c r="E331" s="159">
        <f t="shared" si="166"/>
        <v>0.74362953950985922</v>
      </c>
      <c r="F331" s="159">
        <f t="shared" si="166"/>
        <v>0.74527316207902239</v>
      </c>
      <c r="G331" s="159">
        <f t="shared" si="166"/>
        <v>0.74697049974793694</v>
      </c>
      <c r="H331" s="159">
        <f t="shared" si="166"/>
        <v>0.7487159518900891</v>
      </c>
      <c r="I331" s="159">
        <f t="shared" si="166"/>
        <v>0.75052079414341721</v>
      </c>
      <c r="J331" s="159">
        <f t="shared" si="166"/>
        <v>0.75243121881661401</v>
      </c>
      <c r="K331" s="159">
        <f t="shared" si="166"/>
        <v>0.7544865015220904</v>
      </c>
      <c r="L331" s="159">
        <f t="shared" si="166"/>
        <v>0.75669715009638405</v>
      </c>
      <c r="M331" s="159">
        <f t="shared" si="166"/>
        <v>0.75970480881934366</v>
      </c>
      <c r="N331" s="159">
        <f t="shared" si="166"/>
        <v>0.76369141829757159</v>
      </c>
      <c r="O331" s="159">
        <f t="shared" si="166"/>
        <v>0.76909936332693141</v>
      </c>
      <c r="P331" s="159">
        <f t="shared" si="166"/>
        <v>0.77616098839498082</v>
      </c>
      <c r="Q331" s="159">
        <f t="shared" si="166"/>
        <v>0.7852624822668266</v>
      </c>
      <c r="R331" s="159">
        <f t="shared" ref="R331:V331" si="167">IF(R313=0,"",R313/R295)</f>
        <v>0.79764366127636921</v>
      </c>
      <c r="S331" s="159">
        <f t="shared" si="167"/>
        <v>0.8130965307127157</v>
      </c>
      <c r="T331" s="159">
        <f t="shared" si="167"/>
        <v>0.82971087154715861</v>
      </c>
      <c r="U331" s="159">
        <f t="shared" si="167"/>
        <v>0.84557646475103743</v>
      </c>
      <c r="V331" s="159">
        <f t="shared" si="167"/>
        <v>0.85878309129567054</v>
      </c>
      <c r="W331" s="159">
        <f t="shared" ref="W331" si="168">IF(W313=0,"",W313/W295)</f>
        <v>0.86865975284413044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9.8691856116192873E-3</v>
      </c>
      <c r="D333" s="117">
        <f t="shared" si="169"/>
        <v>0</v>
      </c>
      <c r="E333" s="117">
        <f t="shared" si="169"/>
        <v>1.4710333451765614E-2</v>
      </c>
      <c r="F333" s="117">
        <f t="shared" si="169"/>
        <v>1.5114999696461894E-2</v>
      </c>
      <c r="G333" s="117">
        <f t="shared" si="169"/>
        <v>1.8274046779942443E-2</v>
      </c>
      <c r="H333" s="117">
        <f t="shared" si="169"/>
        <v>2.9747205473251791E-2</v>
      </c>
      <c r="I333" s="117">
        <f t="shared" si="169"/>
        <v>3.0291042579580953E-2</v>
      </c>
      <c r="J333" s="117">
        <f t="shared" si="169"/>
        <v>6.3025255782473949E-2</v>
      </c>
      <c r="K333" s="117">
        <f t="shared" si="169"/>
        <v>3.2553652439339498E-2</v>
      </c>
      <c r="L333" s="117">
        <f t="shared" si="169"/>
        <v>1.7277293152833714E-2</v>
      </c>
      <c r="M333" s="117">
        <f t="shared" si="169"/>
        <v>1.0669511486192575E-2</v>
      </c>
      <c r="N333" s="117">
        <f t="shared" si="169"/>
        <v>4.7346407790917573E-3</v>
      </c>
      <c r="O333" s="117">
        <f t="shared" si="169"/>
        <v>6.9405425542887087E-3</v>
      </c>
      <c r="P333" s="117">
        <f t="shared" si="169"/>
        <v>3.2502799969850116E-2</v>
      </c>
      <c r="Q333" s="117">
        <f t="shared" si="169"/>
        <v>4.9121949501009024E-2</v>
      </c>
      <c r="R333" s="117">
        <f t="shared" ref="R333:V333" si="170">R334+R336+R338+R347</f>
        <v>7.7231785573474765E-2</v>
      </c>
      <c r="S333" s="117">
        <f t="shared" si="170"/>
        <v>5.200670098674666E-2</v>
      </c>
      <c r="T333" s="117">
        <f t="shared" si="170"/>
        <v>3.5692161981057964E-2</v>
      </c>
      <c r="U333" s="117">
        <f t="shared" si="170"/>
        <v>2.2586514986989662E-2</v>
      </c>
      <c r="V333" s="117">
        <f t="shared" si="170"/>
        <v>1.2655853807226633E-3</v>
      </c>
      <c r="W333" s="117">
        <f t="shared" ref="W333" si="171">W334+W336+W338+W347</f>
        <v>9.5797877120415572E-4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9.8691856116192873E-3</v>
      </c>
      <c r="D347" s="122">
        <v>0</v>
      </c>
      <c r="E347" s="122">
        <v>1.4710333451765614E-2</v>
      </c>
      <c r="F347" s="122">
        <v>1.5114999696461894E-2</v>
      </c>
      <c r="G347" s="122">
        <v>1.8274046779942443E-2</v>
      </c>
      <c r="H347" s="122">
        <v>2.9747205473251791E-2</v>
      </c>
      <c r="I347" s="122">
        <v>3.0291042579580953E-2</v>
      </c>
      <c r="J347" s="122">
        <v>6.3025255782473949E-2</v>
      </c>
      <c r="K347" s="122">
        <v>3.2553652439339498E-2</v>
      </c>
      <c r="L347" s="122">
        <v>1.7277293152833714E-2</v>
      </c>
      <c r="M347" s="122">
        <v>1.0669511486192575E-2</v>
      </c>
      <c r="N347" s="122">
        <v>4.7346407790917573E-3</v>
      </c>
      <c r="O347" s="122">
        <v>6.9405425542887087E-3</v>
      </c>
      <c r="P347" s="122">
        <v>3.2502799969850116E-2</v>
      </c>
      <c r="Q347" s="122">
        <v>4.9121949501009024E-2</v>
      </c>
      <c r="R347" s="122">
        <v>7.7231785573474765E-2</v>
      </c>
      <c r="S347" s="122">
        <v>5.200670098674666E-2</v>
      </c>
      <c r="T347" s="122">
        <v>3.5692161981057964E-2</v>
      </c>
      <c r="U347" s="122">
        <v>2.2586514986989662E-2</v>
      </c>
      <c r="V347" s="122">
        <v>1.2655853807226633E-3</v>
      </c>
      <c r="W347" s="122">
        <v>9.5797877120415572E-4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9.8691856116192873E-3</v>
      </c>
      <c r="D348" s="98">
        <v>0</v>
      </c>
      <c r="E348" s="98">
        <v>1.4710333451765614E-2</v>
      </c>
      <c r="F348" s="98">
        <v>1.5114999696461894E-2</v>
      </c>
      <c r="G348" s="98">
        <v>1.8274046779942443E-2</v>
      </c>
      <c r="H348" s="98">
        <v>2.9747205473251791E-2</v>
      </c>
      <c r="I348" s="98">
        <v>3.0291042579580953E-2</v>
      </c>
      <c r="J348" s="98">
        <v>6.3025255782473949E-2</v>
      </c>
      <c r="K348" s="98">
        <v>3.2553652439339498E-2</v>
      </c>
      <c r="L348" s="98">
        <v>1.7277293152833714E-2</v>
      </c>
      <c r="M348" s="98">
        <v>1.0669511486192575E-2</v>
      </c>
      <c r="N348" s="98">
        <v>4.7346407790917573E-3</v>
      </c>
      <c r="O348" s="98">
        <v>6.9405425542887087E-3</v>
      </c>
      <c r="P348" s="98">
        <v>3.2502799969850116E-2</v>
      </c>
      <c r="Q348" s="98">
        <v>4.9121949501009024E-2</v>
      </c>
      <c r="R348" s="98">
        <v>7.7231785573474765E-2</v>
      </c>
      <c r="S348" s="98">
        <v>5.200670098674666E-2</v>
      </c>
      <c r="T348" s="98">
        <v>3.5692161981057964E-2</v>
      </c>
      <c r="U348" s="98">
        <v>2.2586514986989662E-2</v>
      </c>
      <c r="V348" s="98">
        <v>1.2655853807226633E-3</v>
      </c>
      <c r="W348" s="98">
        <v>9.5797877120415572E-4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17605.915653690136</v>
      </c>
      <c r="D351" s="117">
        <f t="shared" si="174"/>
        <v>15935.692451930518</v>
      </c>
      <c r="E351" s="117">
        <f t="shared" si="174"/>
        <v>15340.352552378688</v>
      </c>
      <c r="F351" s="117">
        <f t="shared" si="174"/>
        <v>14894.139744179343</v>
      </c>
      <c r="G351" s="117">
        <f t="shared" si="174"/>
        <v>14276.46658669249</v>
      </c>
      <c r="H351" s="117">
        <f t="shared" si="174"/>
        <v>13159.479527284238</v>
      </c>
      <c r="I351" s="117">
        <f t="shared" si="174"/>
        <v>15335.715410214867</v>
      </c>
      <c r="J351" s="117">
        <f t="shared" si="174"/>
        <v>14857.123894264781</v>
      </c>
      <c r="K351" s="117">
        <f t="shared" si="174"/>
        <v>14488.563705440682</v>
      </c>
      <c r="L351" s="117">
        <f t="shared" si="174"/>
        <v>16626.582704600791</v>
      </c>
      <c r="M351" s="117">
        <f t="shared" si="174"/>
        <v>13848.178253519633</v>
      </c>
      <c r="N351" s="117">
        <f t="shared" si="174"/>
        <v>13624.072711878702</v>
      </c>
      <c r="O351" s="117">
        <f t="shared" si="174"/>
        <v>12806.894224571914</v>
      </c>
      <c r="P351" s="117">
        <f t="shared" si="174"/>
        <v>11606.76672544268</v>
      </c>
      <c r="Q351" s="117">
        <f t="shared" si="174"/>
        <v>10726.273068133349</v>
      </c>
      <c r="R351" s="117">
        <f t="shared" ref="R351:V351" si="175">R352+R354+R356+R365</f>
        <v>10907.041803533033</v>
      </c>
      <c r="S351" s="117">
        <f t="shared" si="175"/>
        <v>10003.235015453693</v>
      </c>
      <c r="T351" s="117">
        <f t="shared" si="175"/>
        <v>11152.766802916827</v>
      </c>
      <c r="U351" s="117">
        <f t="shared" si="175"/>
        <v>8948.0165365546545</v>
      </c>
      <c r="V351" s="117">
        <f t="shared" si="175"/>
        <v>7898.7157710538659</v>
      </c>
      <c r="W351" s="117">
        <f t="shared" ref="W351" si="176">W352+W354+W356+W365</f>
        <v>7671.077525775564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14702.140454546061</v>
      </c>
      <c r="D352" s="122">
        <f t="shared" si="177"/>
        <v>13203.162968168293</v>
      </c>
      <c r="E352" s="122">
        <f t="shared" si="177"/>
        <v>12667.807864692213</v>
      </c>
      <c r="F352" s="122">
        <f t="shared" si="177"/>
        <v>12252.341481638228</v>
      </c>
      <c r="G352" s="122">
        <f t="shared" si="177"/>
        <v>11744.181577123991</v>
      </c>
      <c r="H352" s="122">
        <f t="shared" si="177"/>
        <v>10561.243517782026</v>
      </c>
      <c r="I352" s="122">
        <f t="shared" si="177"/>
        <v>12938.877267095017</v>
      </c>
      <c r="J352" s="122">
        <f t="shared" si="177"/>
        <v>12515.547937146304</v>
      </c>
      <c r="K352" s="122">
        <f t="shared" si="177"/>
        <v>12290.828653083832</v>
      </c>
      <c r="L352" s="122">
        <f t="shared" si="177"/>
        <v>14279.07292061077</v>
      </c>
      <c r="M352" s="122">
        <f t="shared" si="177"/>
        <v>11693.684789292238</v>
      </c>
      <c r="N352" s="122">
        <f t="shared" si="177"/>
        <v>11451.177499312615</v>
      </c>
      <c r="O352" s="122">
        <f t="shared" si="177"/>
        <v>10735.062898801123</v>
      </c>
      <c r="P352" s="122">
        <f t="shared" si="177"/>
        <v>9664.824463589146</v>
      </c>
      <c r="Q352" s="122">
        <f t="shared" si="177"/>
        <v>8784.1946146102691</v>
      </c>
      <c r="R352" s="122">
        <f t="shared" si="177"/>
        <v>8788.9400121053186</v>
      </c>
      <c r="S352" s="122">
        <f t="shared" si="177"/>
        <v>7973.5756875144616</v>
      </c>
      <c r="T352" s="122">
        <f t="shared" si="177"/>
        <v>9258.6134876286706</v>
      </c>
      <c r="U352" s="122">
        <f t="shared" si="177"/>
        <v>6966.5245930367309</v>
      </c>
      <c r="V352" s="122">
        <f t="shared" si="177"/>
        <v>6089.604880698641</v>
      </c>
      <c r="W352" s="122">
        <f t="shared" si="177"/>
        <v>5736.51306372608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14702.140454546061</v>
      </c>
      <c r="D353" s="98">
        <v>13203.162968168293</v>
      </c>
      <c r="E353" s="98">
        <v>12667.807864692213</v>
      </c>
      <c r="F353" s="98">
        <v>12252.341481638228</v>
      </c>
      <c r="G353" s="98">
        <v>11744.181577123991</v>
      </c>
      <c r="H353" s="98">
        <v>10561.243517782026</v>
      </c>
      <c r="I353" s="98">
        <v>12938.877267095017</v>
      </c>
      <c r="J353" s="98">
        <v>12515.547937146304</v>
      </c>
      <c r="K353" s="98">
        <v>12290.828653083832</v>
      </c>
      <c r="L353" s="98">
        <v>14279.07292061077</v>
      </c>
      <c r="M353" s="98">
        <v>11693.684789292238</v>
      </c>
      <c r="N353" s="98">
        <v>11451.177499312615</v>
      </c>
      <c r="O353" s="98">
        <v>10735.062898801123</v>
      </c>
      <c r="P353" s="98">
        <v>9664.824463589146</v>
      </c>
      <c r="Q353" s="98">
        <v>8784.1946146102691</v>
      </c>
      <c r="R353" s="98">
        <v>8788.9400121053186</v>
      </c>
      <c r="S353" s="98">
        <v>7973.5756875144616</v>
      </c>
      <c r="T353" s="98">
        <v>9258.6134876286706</v>
      </c>
      <c r="U353" s="98">
        <v>6966.5245930367309</v>
      </c>
      <c r="V353" s="98">
        <v>6089.604880698641</v>
      </c>
      <c r="W353" s="98">
        <v>5736.51306372608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0.13117948427021353</v>
      </c>
      <c r="D354" s="122">
        <f t="shared" si="178"/>
        <v>0.12050735604644033</v>
      </c>
      <c r="E354" s="122">
        <f t="shared" si="178"/>
        <v>0.19545391300043927</v>
      </c>
      <c r="F354" s="122">
        <f t="shared" si="178"/>
        <v>0.28221793441034215</v>
      </c>
      <c r="G354" s="122">
        <f t="shared" si="178"/>
        <v>0.44232892031539633</v>
      </c>
      <c r="H354" s="122">
        <f t="shared" si="178"/>
        <v>0.5459974142769477</v>
      </c>
      <c r="I354" s="122">
        <f t="shared" si="178"/>
        <v>0.68047421925949403</v>
      </c>
      <c r="J354" s="122">
        <f t="shared" si="178"/>
        <v>0.78227993471290136</v>
      </c>
      <c r="K354" s="122">
        <f t="shared" si="178"/>
        <v>0.84244218097357038</v>
      </c>
      <c r="L354" s="122">
        <f t="shared" si="178"/>
        <v>1.7077414334270662</v>
      </c>
      <c r="M354" s="122">
        <f t="shared" si="178"/>
        <v>0.84648469111978208</v>
      </c>
      <c r="N354" s="122">
        <f t="shared" si="178"/>
        <v>1.0790283888522425</v>
      </c>
      <c r="O354" s="122">
        <f t="shared" si="178"/>
        <v>1.1013860090476288</v>
      </c>
      <c r="P354" s="122">
        <f t="shared" si="178"/>
        <v>1.3633640905665649</v>
      </c>
      <c r="Q354" s="122">
        <f t="shared" si="178"/>
        <v>1.300266660086643</v>
      </c>
      <c r="R354" s="122">
        <f t="shared" si="178"/>
        <v>1.4954454260293779</v>
      </c>
      <c r="S354" s="122">
        <f t="shared" si="178"/>
        <v>1.6406721665003128</v>
      </c>
      <c r="T354" s="122">
        <f t="shared" si="178"/>
        <v>2.3471872197608006</v>
      </c>
      <c r="U354" s="122">
        <f t="shared" si="178"/>
        <v>1.6973441257437085</v>
      </c>
      <c r="V354" s="122">
        <f t="shared" si="178"/>
        <v>1.9278864315607838</v>
      </c>
      <c r="W354" s="122">
        <f t="shared" si="178"/>
        <v>2.912792175001611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0.13117948427021353</v>
      </c>
      <c r="D355" s="98">
        <f>RES_hhdet_in_fech!D165</f>
        <v>0.12050735604644033</v>
      </c>
      <c r="E355" s="98">
        <f>RES_hhdet_in_fech!E165</f>
        <v>0.19545391300043927</v>
      </c>
      <c r="F355" s="98">
        <f>RES_hhdet_in_fech!F165</f>
        <v>0.28221793441034215</v>
      </c>
      <c r="G355" s="98">
        <f>RES_hhdet_in_fech!G165</f>
        <v>0.44232892031539633</v>
      </c>
      <c r="H355" s="98">
        <f>RES_hhdet_in_fech!H165</f>
        <v>0.5459974142769477</v>
      </c>
      <c r="I355" s="98">
        <f>RES_hhdet_in_fech!I165</f>
        <v>0.68047421925949403</v>
      </c>
      <c r="J355" s="98">
        <f>RES_hhdet_in_fech!J165</f>
        <v>0.78227993471290136</v>
      </c>
      <c r="K355" s="98">
        <f>RES_hhdet_in_fech!K165</f>
        <v>0.84244218097357038</v>
      </c>
      <c r="L355" s="98">
        <f>RES_hhdet_in_fech!L165</f>
        <v>1.7077414334270662</v>
      </c>
      <c r="M355" s="98">
        <f>RES_hhdet_in_fech!M165</f>
        <v>0.84648469111978208</v>
      </c>
      <c r="N355" s="98">
        <f>RES_hhdet_in_fech!N165</f>
        <v>1.0790283888522425</v>
      </c>
      <c r="O355" s="98">
        <f>RES_hhdet_in_fech!O165</f>
        <v>1.1013860090476288</v>
      </c>
      <c r="P355" s="98">
        <f>RES_hhdet_in_fech!P165</f>
        <v>1.3633640905665649</v>
      </c>
      <c r="Q355" s="98">
        <f>RES_hhdet_in_fech!Q165</f>
        <v>1.300266660086643</v>
      </c>
      <c r="R355" s="98">
        <f>RES_hhdet_in_fech!R165</f>
        <v>1.4954454260293779</v>
      </c>
      <c r="S355" s="98">
        <f>RES_hhdet_in_fech!S165</f>
        <v>1.6406721665003128</v>
      </c>
      <c r="T355" s="98">
        <f>RES_hhdet_in_fech!T165</f>
        <v>2.3471872197608006</v>
      </c>
      <c r="U355" s="98">
        <f>RES_hhdet_in_fech!U165</f>
        <v>1.6973441257437085</v>
      </c>
      <c r="V355" s="98">
        <f>RES_hhdet_in_fech!V165</f>
        <v>1.9278864315607838</v>
      </c>
      <c r="W355" s="98">
        <f>RES_hhdet_in_fech!W165</f>
        <v>2.912792175001611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1833.4632802001217</v>
      </c>
      <c r="D356" s="122">
        <v>1792.7645763375633</v>
      </c>
      <c r="E356" s="122">
        <v>1760.723247638786</v>
      </c>
      <c r="F356" s="122">
        <v>1730.0474559795675</v>
      </c>
      <c r="G356" s="122">
        <v>1695.7759781762811</v>
      </c>
      <c r="H356" s="122">
        <v>1713.3247866943063</v>
      </c>
      <c r="I356" s="122">
        <v>1642.6072517810833</v>
      </c>
      <c r="J356" s="122">
        <v>1592.6982505968042</v>
      </c>
      <c r="K356" s="122">
        <v>1514.1176953473203</v>
      </c>
      <c r="L356" s="122">
        <v>1591.3203880908798</v>
      </c>
      <c r="M356" s="122">
        <v>1451.346395438585</v>
      </c>
      <c r="N356" s="122">
        <v>1484.6735945459191</v>
      </c>
      <c r="O356" s="122">
        <v>1407.4230972897724</v>
      </c>
      <c r="P356" s="122">
        <v>1268.6455219469597</v>
      </c>
      <c r="Q356" s="122">
        <v>1243.1534966602769</v>
      </c>
      <c r="R356" s="122">
        <v>1334.1275705636365</v>
      </c>
      <c r="S356" s="122">
        <v>1308.7846560233168</v>
      </c>
      <c r="T356" s="122">
        <v>1228.3062646627266</v>
      </c>
      <c r="U356" s="122">
        <v>1296.4901170105823</v>
      </c>
      <c r="V356" s="122">
        <v>1201.1496600305557</v>
      </c>
      <c r="W356" s="122">
        <v>1278.3243005207387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1833.4632802001217</v>
      </c>
      <c r="D361" s="101">
        <v>1792.7645763375633</v>
      </c>
      <c r="E361" s="101">
        <v>1760.723247638786</v>
      </c>
      <c r="F361" s="101">
        <v>1730.0474559795675</v>
      </c>
      <c r="G361" s="101">
        <v>1695.7759781762811</v>
      </c>
      <c r="H361" s="101">
        <v>1713.3247866943063</v>
      </c>
      <c r="I361" s="101">
        <v>1642.6072517810833</v>
      </c>
      <c r="J361" s="101">
        <v>1592.6982505968042</v>
      </c>
      <c r="K361" s="101">
        <v>1514.1176953473203</v>
      </c>
      <c r="L361" s="101">
        <v>1591.3203880908798</v>
      </c>
      <c r="M361" s="101">
        <v>1451.346395438585</v>
      </c>
      <c r="N361" s="101">
        <v>1484.6735945459191</v>
      </c>
      <c r="O361" s="101">
        <v>1407.4230972897724</v>
      </c>
      <c r="P361" s="101">
        <v>1268.6455219469597</v>
      </c>
      <c r="Q361" s="101">
        <v>1243.1534966602769</v>
      </c>
      <c r="R361" s="101">
        <v>1334.1275705636365</v>
      </c>
      <c r="S361" s="101">
        <v>1308.7846560233168</v>
      </c>
      <c r="T361" s="101">
        <v>1228.3062646627266</v>
      </c>
      <c r="U361" s="101">
        <v>1296.4901170105823</v>
      </c>
      <c r="V361" s="101">
        <v>1201.1496600305557</v>
      </c>
      <c r="W361" s="101">
        <v>1278.3243005207387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1070.1807394596849</v>
      </c>
      <c r="D365" s="122">
        <v>939.64440006861355</v>
      </c>
      <c r="E365" s="122">
        <v>911.62598613469004</v>
      </c>
      <c r="F365" s="122">
        <v>911.46858862713714</v>
      </c>
      <c r="G365" s="122">
        <v>836.06670247190311</v>
      </c>
      <c r="H365" s="122">
        <v>884.36522539362943</v>
      </c>
      <c r="I365" s="122">
        <v>753.55041711950798</v>
      </c>
      <c r="J365" s="122">
        <v>748.09542658695989</v>
      </c>
      <c r="K365" s="122">
        <v>682.77491482855407</v>
      </c>
      <c r="L365" s="122">
        <v>754.48165446571147</v>
      </c>
      <c r="M365" s="122">
        <v>702.30058409769208</v>
      </c>
      <c r="N365" s="122">
        <v>687.1425896313159</v>
      </c>
      <c r="O365" s="122">
        <v>663.30684247196882</v>
      </c>
      <c r="P365" s="122">
        <v>671.93337581600895</v>
      </c>
      <c r="Q365" s="122">
        <v>697.62469020271612</v>
      </c>
      <c r="R365" s="122">
        <v>782.47877543804941</v>
      </c>
      <c r="S365" s="122">
        <v>719.23399974941219</v>
      </c>
      <c r="T365" s="122">
        <v>663.49986340567</v>
      </c>
      <c r="U365" s="122">
        <v>683.30448238159784</v>
      </c>
      <c r="V365" s="122">
        <v>606.03334389310874</v>
      </c>
      <c r="W365" s="122">
        <v>653.32736935374419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1609.1098477854223</v>
      </c>
      <c r="D366" s="98">
        <v>0</v>
      </c>
      <c r="E366" s="98">
        <v>1177.4106718344788</v>
      </c>
      <c r="F366" s="98">
        <v>1255.4528681024337</v>
      </c>
      <c r="G366" s="98">
        <v>1018.3000873717758</v>
      </c>
      <c r="H366" s="98">
        <v>1091.2721383331784</v>
      </c>
      <c r="I366" s="98">
        <v>732.67432597203481</v>
      </c>
      <c r="J366" s="98">
        <v>970.10048957319646</v>
      </c>
      <c r="K366" s="98">
        <v>842.98324164723192</v>
      </c>
      <c r="L366" s="98">
        <v>1000.7607177432154</v>
      </c>
      <c r="M366" s="98">
        <v>978.52390075576079</v>
      </c>
      <c r="N366" s="98">
        <v>771.95397909969745</v>
      </c>
      <c r="O366" s="98">
        <v>727.46528084764122</v>
      </c>
      <c r="P366" s="98">
        <v>812.97323397030198</v>
      </c>
      <c r="Q366" s="98">
        <v>848.0150382214664</v>
      </c>
      <c r="R366" s="98">
        <v>1059.1541769929377</v>
      </c>
      <c r="S366" s="98">
        <v>1045.4020095414139</v>
      </c>
      <c r="T366" s="98">
        <v>903.00831003358724</v>
      </c>
      <c r="U366" s="98">
        <v>1069.1396044562241</v>
      </c>
      <c r="V366" s="98">
        <v>795.90557990759385</v>
      </c>
      <c r="W366" s="98">
        <v>843.43966473336479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1035.2860489925508</v>
      </c>
      <c r="D367" s="33">
        <v>939.64440006861355</v>
      </c>
      <c r="E367" s="33">
        <v>881.29785809840712</v>
      </c>
      <c r="F367" s="33">
        <v>874.03292782181722</v>
      </c>
      <c r="G367" s="33">
        <v>815.47094080224667</v>
      </c>
      <c r="H367" s="33">
        <v>862.07722759044645</v>
      </c>
      <c r="I367" s="33">
        <v>756.07496767687689</v>
      </c>
      <c r="J367" s="33">
        <v>708.31256442275969</v>
      </c>
      <c r="K367" s="33">
        <v>650.80846464172873</v>
      </c>
      <c r="L367" s="33">
        <v>708.82992566305211</v>
      </c>
      <c r="M367" s="33">
        <v>663.53239930357722</v>
      </c>
      <c r="N367" s="33">
        <v>679.45833622310681</v>
      </c>
      <c r="O367" s="33">
        <v>650.88908020570966</v>
      </c>
      <c r="P367" s="33">
        <v>603.73827956558148</v>
      </c>
      <c r="Q367" s="33">
        <v>623.87557723198256</v>
      </c>
      <c r="R367" s="33">
        <v>685.52156594119435</v>
      </c>
      <c r="S367" s="33">
        <v>665.64750751801796</v>
      </c>
      <c r="T367" s="33">
        <v>627.00733300877198</v>
      </c>
      <c r="U367" s="33">
        <v>658.94422009175389</v>
      </c>
      <c r="V367" s="33">
        <v>604.9933551199465</v>
      </c>
      <c r="W367" s="33">
        <v>652.46164851868218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12157.914901398108</v>
      </c>
      <c r="D369" s="117">
        <f t="shared" si="179"/>
        <v>11075.608131400542</v>
      </c>
      <c r="E369" s="117">
        <f t="shared" si="179"/>
        <v>10704.424689066987</v>
      </c>
      <c r="F369" s="117">
        <f t="shared" si="179"/>
        <v>10454.739349249146</v>
      </c>
      <c r="G369" s="117">
        <f t="shared" si="179"/>
        <v>10081.935900387498</v>
      </c>
      <c r="H369" s="117">
        <f t="shared" si="179"/>
        <v>9342.2593075816058</v>
      </c>
      <c r="I369" s="117">
        <f t="shared" si="179"/>
        <v>10983.188594011877</v>
      </c>
      <c r="J369" s="117">
        <f t="shared" si="179"/>
        <v>10700.411298172856</v>
      </c>
      <c r="K369" s="117">
        <f t="shared" si="179"/>
        <v>10511.956180690268</v>
      </c>
      <c r="L369" s="117">
        <f t="shared" si="179"/>
        <v>12168.20926292038</v>
      </c>
      <c r="M369" s="117">
        <f t="shared" si="179"/>
        <v>10227.619267125932</v>
      </c>
      <c r="N369" s="117">
        <f t="shared" si="179"/>
        <v>10202.031048463508</v>
      </c>
      <c r="O369" s="117">
        <f t="shared" si="179"/>
        <v>9745.5863366966078</v>
      </c>
      <c r="P369" s="117">
        <f t="shared" si="179"/>
        <v>8985.5437487084582</v>
      </c>
      <c r="Q369" s="117">
        <f t="shared" si="179"/>
        <v>8466.7493267099071</v>
      </c>
      <c r="R369" s="117">
        <f t="shared" ref="R369:V369" si="180">R370+R372+R374+R383</f>
        <v>8789.8635878975201</v>
      </c>
      <c r="S369" s="117">
        <f t="shared" si="180"/>
        <v>8273.5332978352544</v>
      </c>
      <c r="T369" s="117">
        <f t="shared" si="180"/>
        <v>9485.7257905316128</v>
      </c>
      <c r="U369" s="117">
        <f t="shared" si="180"/>
        <v>7738.9475545166461</v>
      </c>
      <c r="V369" s="117">
        <f t="shared" si="180"/>
        <v>6944.3259124390688</v>
      </c>
      <c r="W369" s="117">
        <f t="shared" ref="W369" si="181">W370+W372+W374+W383</f>
        <v>6790.8509511806797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10216.042092290121</v>
      </c>
      <c r="D370" s="122">
        <f t="shared" si="182"/>
        <v>9235.1792124304757</v>
      </c>
      <c r="E370" s="122">
        <f t="shared" si="182"/>
        <v>8920.4764714459598</v>
      </c>
      <c r="F370" s="122">
        <f t="shared" si="182"/>
        <v>8685.9072938618392</v>
      </c>
      <c r="G370" s="122">
        <f t="shared" si="182"/>
        <v>8382.5294790002499</v>
      </c>
      <c r="H370" s="122">
        <f t="shared" si="182"/>
        <v>7590.3599705301385</v>
      </c>
      <c r="I370" s="122">
        <f t="shared" si="182"/>
        <v>9364.6241625180301</v>
      </c>
      <c r="J370" s="122">
        <f t="shared" si="182"/>
        <v>9124.2230765133099</v>
      </c>
      <c r="K370" s="122">
        <f t="shared" si="182"/>
        <v>9028.7906599846774</v>
      </c>
      <c r="L370" s="122">
        <f t="shared" si="182"/>
        <v>10573.273157833362</v>
      </c>
      <c r="M370" s="122">
        <f t="shared" si="182"/>
        <v>8750.2463403177644</v>
      </c>
      <c r="N370" s="122">
        <f t="shared" si="182"/>
        <v>8685.9741513279296</v>
      </c>
      <c r="O370" s="122">
        <f t="shared" si="182"/>
        <v>8285.4139040963855</v>
      </c>
      <c r="P370" s="122">
        <f t="shared" si="182"/>
        <v>7613.0379346176005</v>
      </c>
      <c r="Q370" s="122">
        <f t="shared" si="182"/>
        <v>7067.7865927710036</v>
      </c>
      <c r="R370" s="122">
        <f t="shared" si="182"/>
        <v>7231.2083203842139</v>
      </c>
      <c r="S370" s="122">
        <f t="shared" si="182"/>
        <v>6728.9757568606119</v>
      </c>
      <c r="T370" s="122">
        <f t="shared" si="182"/>
        <v>8011.5409136369444</v>
      </c>
      <c r="U370" s="122">
        <f t="shared" si="182"/>
        <v>6159.9737568265027</v>
      </c>
      <c r="V370" s="122">
        <f t="shared" si="182"/>
        <v>5468.0156769088553</v>
      </c>
      <c r="W370" s="122">
        <f t="shared" si="182"/>
        <v>5190.4496176189223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10216.042092290121</v>
      </c>
      <c r="D371" s="98">
        <v>9235.1792124304757</v>
      </c>
      <c r="E371" s="98">
        <v>8920.4764714459598</v>
      </c>
      <c r="F371" s="98">
        <v>8685.9072938618392</v>
      </c>
      <c r="G371" s="98">
        <v>8382.5294790002499</v>
      </c>
      <c r="H371" s="98">
        <v>7590.3599705301385</v>
      </c>
      <c r="I371" s="98">
        <v>9364.6241625180301</v>
      </c>
      <c r="J371" s="98">
        <v>9124.2230765133099</v>
      </c>
      <c r="K371" s="98">
        <v>9028.7906599846774</v>
      </c>
      <c r="L371" s="98">
        <v>10573.273157833362</v>
      </c>
      <c r="M371" s="98">
        <v>8750.2463403177644</v>
      </c>
      <c r="N371" s="98">
        <v>8685.9741513279296</v>
      </c>
      <c r="O371" s="98">
        <v>8285.4139040963855</v>
      </c>
      <c r="P371" s="98">
        <v>7613.0379346176005</v>
      </c>
      <c r="Q371" s="98">
        <v>7067.7865927710036</v>
      </c>
      <c r="R371" s="98">
        <v>7231.2083203842139</v>
      </c>
      <c r="S371" s="98">
        <v>6728.9757568606119</v>
      </c>
      <c r="T371" s="98">
        <v>8011.5409136369444</v>
      </c>
      <c r="U371" s="98">
        <v>6159.9737568265027</v>
      </c>
      <c r="V371" s="98">
        <v>5468.0156769088553</v>
      </c>
      <c r="W371" s="98">
        <v>5190.4496176189223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0.35886599938801572</v>
      </c>
      <c r="D372" s="122">
        <f t="shared" si="183"/>
        <v>0.34193391554620706</v>
      </c>
      <c r="E372" s="122">
        <f t="shared" si="183"/>
        <v>0.57469174583053084</v>
      </c>
      <c r="F372" s="122">
        <f t="shared" si="183"/>
        <v>0.85885790506011717</v>
      </c>
      <c r="G372" s="122">
        <f t="shared" si="183"/>
        <v>1.3920854122732498</v>
      </c>
      <c r="H372" s="122">
        <f t="shared" si="183"/>
        <v>1.7755660585393305</v>
      </c>
      <c r="I372" s="122">
        <f t="shared" si="183"/>
        <v>2.2849219794452922</v>
      </c>
      <c r="J372" s="122">
        <f t="shared" si="183"/>
        <v>2.711106085786315</v>
      </c>
      <c r="K372" s="122">
        <f t="shared" si="183"/>
        <v>3.0126769507831694</v>
      </c>
      <c r="L372" s="122">
        <f t="shared" si="183"/>
        <v>6.3006196995325228</v>
      </c>
      <c r="M372" s="122">
        <f t="shared" si="183"/>
        <v>3.237634126852901</v>
      </c>
      <c r="N372" s="122">
        <f t="shared" si="183"/>
        <v>4.3036632657998677</v>
      </c>
      <c r="O372" s="122">
        <f t="shared" si="183"/>
        <v>4.6080926173662586</v>
      </c>
      <c r="P372" s="122">
        <f t="shared" si="183"/>
        <v>5.9931518856656147</v>
      </c>
      <c r="Q372" s="122">
        <f t="shared" si="183"/>
        <v>5.9526261947576886</v>
      </c>
      <c r="R372" s="122">
        <f t="shared" si="183"/>
        <v>7.0170433956725171</v>
      </c>
      <c r="S372" s="122">
        <f t="shared" si="183"/>
        <v>7.8477149873987644</v>
      </c>
      <c r="T372" s="122">
        <f t="shared" si="183"/>
        <v>11.405518110547133</v>
      </c>
      <c r="U372" s="122">
        <f t="shared" si="183"/>
        <v>8.3652131216603358</v>
      </c>
      <c r="V372" s="122">
        <f t="shared" si="183"/>
        <v>9.6374172934511488</v>
      </c>
      <c r="W372" s="122">
        <f t="shared" si="183"/>
        <v>14.762077989838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0.35886599938801572</v>
      </c>
      <c r="D373" s="98">
        <f>RES_hhdet_in_tesh!D165</f>
        <v>0.34193391554620706</v>
      </c>
      <c r="E373" s="98">
        <f>RES_hhdet_in_tesh!E165</f>
        <v>0.57469174583053084</v>
      </c>
      <c r="F373" s="98">
        <f>RES_hhdet_in_tesh!F165</f>
        <v>0.85885790506011717</v>
      </c>
      <c r="G373" s="98">
        <f>RES_hhdet_in_tesh!G165</f>
        <v>1.3920854122732498</v>
      </c>
      <c r="H373" s="98">
        <f>RES_hhdet_in_tesh!H165</f>
        <v>1.7755660585393305</v>
      </c>
      <c r="I373" s="98">
        <f>RES_hhdet_in_tesh!I165</f>
        <v>2.2849219794452922</v>
      </c>
      <c r="J373" s="98">
        <f>RES_hhdet_in_tesh!J165</f>
        <v>2.711106085786315</v>
      </c>
      <c r="K373" s="98">
        <f>RES_hhdet_in_tesh!K165</f>
        <v>3.0126769507831694</v>
      </c>
      <c r="L373" s="98">
        <f>RES_hhdet_in_tesh!L165</f>
        <v>6.3006196995325228</v>
      </c>
      <c r="M373" s="98">
        <f>RES_hhdet_in_tesh!M165</f>
        <v>3.237634126852901</v>
      </c>
      <c r="N373" s="98">
        <f>RES_hhdet_in_tesh!N165</f>
        <v>4.3036632657998677</v>
      </c>
      <c r="O373" s="98">
        <f>RES_hhdet_in_tesh!O165</f>
        <v>4.6080926173662586</v>
      </c>
      <c r="P373" s="98">
        <f>RES_hhdet_in_tesh!P165</f>
        <v>5.9931518856656147</v>
      </c>
      <c r="Q373" s="98">
        <f>RES_hhdet_in_tesh!Q165</f>
        <v>5.9526261947576886</v>
      </c>
      <c r="R373" s="98">
        <f>RES_hhdet_in_tesh!R165</f>
        <v>7.0170433956725171</v>
      </c>
      <c r="S373" s="98">
        <f>RES_hhdet_in_tesh!S165</f>
        <v>7.8477149873987644</v>
      </c>
      <c r="T373" s="98">
        <f>RES_hhdet_in_tesh!T165</f>
        <v>11.405518110547133</v>
      </c>
      <c r="U373" s="98">
        <f>RES_hhdet_in_tesh!U165</f>
        <v>8.3652131216603358</v>
      </c>
      <c r="V373" s="98">
        <f>RES_hhdet_in_tesh!V165</f>
        <v>9.6374172934511488</v>
      </c>
      <c r="W373" s="98">
        <f>RES_hhdet_in_tesh!W165</f>
        <v>14.762077989838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1165.5439084040866</v>
      </c>
      <c r="D374" s="122">
        <v>1142.8765997273979</v>
      </c>
      <c r="E374" s="122">
        <v>1125.8403829319907</v>
      </c>
      <c r="F374" s="122">
        <v>1109.5885630947776</v>
      </c>
      <c r="G374" s="122">
        <v>1091.1209737530787</v>
      </c>
      <c r="H374" s="122">
        <v>1106.1595869314524</v>
      </c>
      <c r="I374" s="122">
        <v>1064.3317012278123</v>
      </c>
      <c r="J374" s="122">
        <v>1036.1162334414091</v>
      </c>
      <c r="K374" s="122">
        <v>989.45930351598781</v>
      </c>
      <c r="L374" s="122">
        <v>1045.228072241202</v>
      </c>
      <c r="M374" s="122">
        <v>962.07128244073749</v>
      </c>
      <c r="N374" s="122">
        <v>998.68067814013898</v>
      </c>
      <c r="O374" s="122">
        <v>967.56101007902384</v>
      </c>
      <c r="P374" s="122">
        <v>896.59688842878177</v>
      </c>
      <c r="Q374" s="122">
        <v>902.08163803538912</v>
      </c>
      <c r="R374" s="122">
        <v>986.17562294623281</v>
      </c>
      <c r="S374" s="122">
        <v>985.00364715906733</v>
      </c>
      <c r="T374" s="122">
        <v>940.40659656217179</v>
      </c>
      <c r="U374" s="122">
        <v>1008.4452544319847</v>
      </c>
      <c r="V374" s="122">
        <v>947.32350700067605</v>
      </c>
      <c r="W374" s="122">
        <v>1019.111382071466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1165.5439084040866</v>
      </c>
      <c r="D379" s="101">
        <v>1142.8765997273979</v>
      </c>
      <c r="E379" s="101">
        <v>1125.8403829319907</v>
      </c>
      <c r="F379" s="101">
        <v>1109.5885630947776</v>
      </c>
      <c r="G379" s="101">
        <v>1091.1209737530787</v>
      </c>
      <c r="H379" s="101">
        <v>1106.1595869314524</v>
      </c>
      <c r="I379" s="101">
        <v>1064.3317012278123</v>
      </c>
      <c r="J379" s="101">
        <v>1036.1162334414091</v>
      </c>
      <c r="K379" s="101">
        <v>989.45930351598781</v>
      </c>
      <c r="L379" s="101">
        <v>1045.228072241202</v>
      </c>
      <c r="M379" s="101">
        <v>962.07128244073749</v>
      </c>
      <c r="N379" s="101">
        <v>998.68067814013898</v>
      </c>
      <c r="O379" s="101">
        <v>967.56101007902384</v>
      </c>
      <c r="P379" s="101">
        <v>896.59688842878177</v>
      </c>
      <c r="Q379" s="101">
        <v>902.08163803538912</v>
      </c>
      <c r="R379" s="101">
        <v>986.17562294623281</v>
      </c>
      <c r="S379" s="101">
        <v>985.00364715906733</v>
      </c>
      <c r="T379" s="101">
        <v>940.40659656217179</v>
      </c>
      <c r="U379" s="101">
        <v>1008.4452544319847</v>
      </c>
      <c r="V379" s="101">
        <v>947.32350700067605</v>
      </c>
      <c r="W379" s="101">
        <v>1019.111382071466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775.97003470451364</v>
      </c>
      <c r="D383" s="122">
        <v>697.21038532712146</v>
      </c>
      <c r="E383" s="122">
        <v>657.53314294320558</v>
      </c>
      <c r="F383" s="122">
        <v>658.38463438747056</v>
      </c>
      <c r="G383" s="122">
        <v>606.89336222189604</v>
      </c>
      <c r="H383" s="122">
        <v>643.964184061477</v>
      </c>
      <c r="I383" s="122">
        <v>551.94780828658861</v>
      </c>
      <c r="J383" s="122">
        <v>537.36088213235041</v>
      </c>
      <c r="K383" s="122">
        <v>490.69354023881971</v>
      </c>
      <c r="L383" s="122">
        <v>543.40741314628451</v>
      </c>
      <c r="M383" s="122">
        <v>512.06401024057516</v>
      </c>
      <c r="N383" s="122">
        <v>513.07255572963868</v>
      </c>
      <c r="O383" s="122">
        <v>488.00332990383407</v>
      </c>
      <c r="P383" s="122">
        <v>469.91577377641005</v>
      </c>
      <c r="Q383" s="122">
        <v>490.92846970875621</v>
      </c>
      <c r="R383" s="122">
        <v>565.46260117140139</v>
      </c>
      <c r="S383" s="122">
        <v>551.70617882817692</v>
      </c>
      <c r="T383" s="122">
        <v>522.37276222195078</v>
      </c>
      <c r="U383" s="122">
        <v>562.16333013649808</v>
      </c>
      <c r="V383" s="122">
        <v>519.34931123608624</v>
      </c>
      <c r="W383" s="122">
        <v>566.52787350045287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921.56686616385196</v>
      </c>
      <c r="D384" s="98">
        <v>0</v>
      </c>
      <c r="E384" s="98">
        <v>676.58548605685326</v>
      </c>
      <c r="F384" s="98">
        <v>722.6259117015976</v>
      </c>
      <c r="G384" s="98">
        <v>587.07915465992426</v>
      </c>
      <c r="H384" s="98">
        <v>630.16183549236075</v>
      </c>
      <c r="I384" s="98">
        <v>423.75673018900335</v>
      </c>
      <c r="J384" s="98">
        <v>561.93925970247778</v>
      </c>
      <c r="K384" s="98">
        <v>489.02631952677012</v>
      </c>
      <c r="L384" s="98">
        <v>581.37464581139864</v>
      </c>
      <c r="M384" s="98">
        <v>568.88770697632617</v>
      </c>
      <c r="N384" s="98">
        <v>448.79346199116554</v>
      </c>
      <c r="O384" s="98">
        <v>422.92891896321646</v>
      </c>
      <c r="P384" s="98">
        <v>472.64096313773206</v>
      </c>
      <c r="Q384" s="98">
        <v>493.01333386200514</v>
      </c>
      <c r="R384" s="98">
        <v>618.71236191290905</v>
      </c>
      <c r="S384" s="98">
        <v>615.43757707939903</v>
      </c>
      <c r="T384" s="98">
        <v>536.40467035771064</v>
      </c>
      <c r="U384" s="98">
        <v>640.97050972369061</v>
      </c>
      <c r="V384" s="98">
        <v>481.23707143728319</v>
      </c>
      <c r="W384" s="98">
        <v>513.97740858418047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766.5429017323263</v>
      </c>
      <c r="D385" s="33">
        <v>697.21038532712146</v>
      </c>
      <c r="E385" s="33">
        <v>655.35912038874369</v>
      </c>
      <c r="F385" s="33">
        <v>651.39328387895171</v>
      </c>
      <c r="G385" s="33">
        <v>609.13273618097446</v>
      </c>
      <c r="H385" s="33">
        <v>645.45097205815</v>
      </c>
      <c r="I385" s="33">
        <v>567.44998517280817</v>
      </c>
      <c r="J385" s="33">
        <v>532.95648615173855</v>
      </c>
      <c r="K385" s="33">
        <v>491.02620164850094</v>
      </c>
      <c r="L385" s="33">
        <v>536.36958465226348</v>
      </c>
      <c r="M385" s="33">
        <v>504.0887545583646</v>
      </c>
      <c r="N385" s="33">
        <v>518.89650046433269</v>
      </c>
      <c r="O385" s="33">
        <v>500.59837718266328</v>
      </c>
      <c r="P385" s="33">
        <v>468.598099799507</v>
      </c>
      <c r="Q385" s="33">
        <v>489.90608440283603</v>
      </c>
      <c r="R385" s="33">
        <v>546.80193174124418</v>
      </c>
      <c r="S385" s="33">
        <v>541.23567904046683</v>
      </c>
      <c r="T385" s="33">
        <v>520.23480073716769</v>
      </c>
      <c r="U385" s="33">
        <v>557.18772409331473</v>
      </c>
      <c r="V385" s="33">
        <v>519.55806372324707</v>
      </c>
      <c r="W385" s="33">
        <v>566.76717434251236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22.227895521665062</v>
      </c>
      <c r="D387" s="117">
        <f t="shared" si="184"/>
        <v>0</v>
      </c>
      <c r="E387" s="117">
        <f t="shared" si="184"/>
        <v>27.39354460291548</v>
      </c>
      <c r="F387" s="117">
        <f t="shared" si="184"/>
        <v>27.990740178633136</v>
      </c>
      <c r="G387" s="117">
        <f t="shared" si="184"/>
        <v>23.48849200506741</v>
      </c>
      <c r="H387" s="117">
        <f t="shared" si="184"/>
        <v>24.106325342991727</v>
      </c>
      <c r="I387" s="117">
        <f t="shared" si="184"/>
        <v>17.955567622751008</v>
      </c>
      <c r="J387" s="117">
        <f t="shared" si="184"/>
        <v>33.488446218105182</v>
      </c>
      <c r="K387" s="117">
        <f t="shared" si="184"/>
        <v>31.852888883893833</v>
      </c>
      <c r="L387" s="117">
        <f t="shared" si="184"/>
        <v>35.549985911180478</v>
      </c>
      <c r="M387" s="117">
        <f t="shared" si="184"/>
        <v>27.357721759468141</v>
      </c>
      <c r="N387" s="117">
        <f t="shared" si="184"/>
        <v>14.568125474128484</v>
      </c>
      <c r="O387" s="117">
        <f t="shared" si="184"/>
        <v>26.797461599570305</v>
      </c>
      <c r="P387" s="117">
        <f t="shared" si="184"/>
        <v>60.190370314537248</v>
      </c>
      <c r="Q387" s="117">
        <f t="shared" si="184"/>
        <v>63.38316064646326</v>
      </c>
      <c r="R387" s="117">
        <f t="shared" ref="R387:V387" si="185">R388+R390+R392+R401</f>
        <v>62.434749857295692</v>
      </c>
      <c r="S387" s="117">
        <f t="shared" si="185"/>
        <v>33.50947228527491</v>
      </c>
      <c r="T387" s="117">
        <f t="shared" si="185"/>
        <v>27.121703633022769</v>
      </c>
      <c r="U387" s="117">
        <f t="shared" si="185"/>
        <v>14.423061932943591</v>
      </c>
      <c r="V387" s="117">
        <f t="shared" si="185"/>
        <v>0.98489134686588586</v>
      </c>
      <c r="W387" s="117">
        <f t="shared" ref="W387" si="186">W388+W390+W392+W401</f>
        <v>0.86852109809986922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22.227895521665062</v>
      </c>
      <c r="D401" s="122">
        <v>0</v>
      </c>
      <c r="E401" s="122">
        <v>27.39354460291548</v>
      </c>
      <c r="F401" s="122">
        <v>27.990740178633136</v>
      </c>
      <c r="G401" s="122">
        <v>23.48849200506741</v>
      </c>
      <c r="H401" s="122">
        <v>24.106325342991727</v>
      </c>
      <c r="I401" s="122">
        <v>17.955567622751008</v>
      </c>
      <c r="J401" s="122">
        <v>33.488446218105182</v>
      </c>
      <c r="K401" s="122">
        <v>31.852888883893833</v>
      </c>
      <c r="L401" s="122">
        <v>35.549985911180478</v>
      </c>
      <c r="M401" s="122">
        <v>27.357721759468141</v>
      </c>
      <c r="N401" s="122">
        <v>14.568125474128484</v>
      </c>
      <c r="O401" s="122">
        <v>26.797461599570305</v>
      </c>
      <c r="P401" s="122">
        <v>60.190370314537248</v>
      </c>
      <c r="Q401" s="122">
        <v>63.38316064646326</v>
      </c>
      <c r="R401" s="122">
        <v>62.434749857295692</v>
      </c>
      <c r="S401" s="122">
        <v>33.50947228527491</v>
      </c>
      <c r="T401" s="122">
        <v>27.121703633022769</v>
      </c>
      <c r="U401" s="122">
        <v>14.423061932943591</v>
      </c>
      <c r="V401" s="122">
        <v>0.98489134686588586</v>
      </c>
      <c r="W401" s="122">
        <v>0.86852109809986922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365.52539302293656</v>
      </c>
      <c r="D402" s="98">
        <v>0</v>
      </c>
      <c r="E402" s="98">
        <v>267.46060821392024</v>
      </c>
      <c r="F402" s="98">
        <v>285.1886735181489</v>
      </c>
      <c r="G402" s="98">
        <v>231.31704784737272</v>
      </c>
      <c r="H402" s="98">
        <v>247.89337894376493</v>
      </c>
      <c r="I402" s="98">
        <v>166.43429988780744</v>
      </c>
      <c r="J402" s="98">
        <v>220.36802721144738</v>
      </c>
      <c r="K402" s="98">
        <v>191.49207317258529</v>
      </c>
      <c r="L402" s="98">
        <v>227.33280464254887</v>
      </c>
      <c r="M402" s="98">
        <v>222.28148929567865</v>
      </c>
      <c r="N402" s="98">
        <v>175.35706589228732</v>
      </c>
      <c r="O402" s="98">
        <v>165.2510131973502</v>
      </c>
      <c r="P402" s="98">
        <v>184.67499982869384</v>
      </c>
      <c r="Q402" s="98">
        <v>192.63509608238834</v>
      </c>
      <c r="R402" s="98">
        <v>240.5974628457158</v>
      </c>
      <c r="S402" s="98">
        <v>237.47352048742769</v>
      </c>
      <c r="T402" s="98">
        <v>205.12736770722969</v>
      </c>
      <c r="U402" s="98">
        <v>242.86575254827594</v>
      </c>
      <c r="V402" s="98">
        <v>180.79791153180904</v>
      </c>
      <c r="W402" s="98">
        <v>191.59575424083113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283.92492363878762</v>
      </c>
      <c r="D405" s="118">
        <f t="shared" si="189"/>
        <v>256.88602703483889</v>
      </c>
      <c r="E405" s="118">
        <f t="shared" si="189"/>
        <v>247.10651630167783</v>
      </c>
      <c r="F405" s="118">
        <f t="shared" si="189"/>
        <v>239.74277364556895</v>
      </c>
      <c r="G405" s="118">
        <f t="shared" si="189"/>
        <v>229.6729555297803</v>
      </c>
      <c r="H405" s="118">
        <f t="shared" si="189"/>
        <v>211.34000498880422</v>
      </c>
      <c r="I405" s="118">
        <f t="shared" si="189"/>
        <v>245.93860222495991</v>
      </c>
      <c r="J405" s="118">
        <f t="shared" si="189"/>
        <v>237.85970056509584</v>
      </c>
      <c r="K405" s="118">
        <f t="shared" si="189"/>
        <v>230.97823392445781</v>
      </c>
      <c r="L405" s="118">
        <f t="shared" si="189"/>
        <v>263.39537135542457</v>
      </c>
      <c r="M405" s="118">
        <f t="shared" si="189"/>
        <v>217.62684914768369</v>
      </c>
      <c r="N405" s="118">
        <f t="shared" si="189"/>
        <v>212.62718016635878</v>
      </c>
      <c r="O405" s="118">
        <f t="shared" si="189"/>
        <v>199.11924353392479</v>
      </c>
      <c r="P405" s="118">
        <f t="shared" si="189"/>
        <v>180.11975252230343</v>
      </c>
      <c r="Q405" s="118">
        <f t="shared" si="189"/>
        <v>166.11126680311082</v>
      </c>
      <c r="R405" s="118">
        <f t="shared" ref="R405:V405" si="190">R406+R408+R410+R419</f>
        <v>168.32580877024699</v>
      </c>
      <c r="S405" s="118">
        <f t="shared" si="190"/>
        <v>154.22250326094036</v>
      </c>
      <c r="T405" s="118">
        <f t="shared" si="190"/>
        <v>171.31848393243521</v>
      </c>
      <c r="U405" s="118">
        <f t="shared" si="190"/>
        <v>137.07778150209998</v>
      </c>
      <c r="V405" s="118">
        <f t="shared" si="190"/>
        <v>121.01064451327049</v>
      </c>
      <c r="W405" s="118">
        <f t="shared" ref="W405" si="191">W406+W408+W410+W419</f>
        <v>116.57991285570374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237.0966775027575</v>
      </c>
      <c r="D406" s="123">
        <f t="shared" si="192"/>
        <v>212.83719483274655</v>
      </c>
      <c r="E406" s="123">
        <f t="shared" si="192"/>
        <v>204.05644915492519</v>
      </c>
      <c r="F406" s="123">
        <f t="shared" si="192"/>
        <v>197.21920036426096</v>
      </c>
      <c r="G406" s="123">
        <f t="shared" si="192"/>
        <v>188.93476734717498</v>
      </c>
      <c r="H406" s="123">
        <f t="shared" si="192"/>
        <v>169.61257875801846</v>
      </c>
      <c r="I406" s="123">
        <f t="shared" si="192"/>
        <v>207.50055046731416</v>
      </c>
      <c r="J406" s="123">
        <f t="shared" si="192"/>
        <v>200.37151913950837</v>
      </c>
      <c r="K406" s="123">
        <f t="shared" si="192"/>
        <v>195.94170640195136</v>
      </c>
      <c r="L406" s="123">
        <f t="shared" si="192"/>
        <v>226.20653812973441</v>
      </c>
      <c r="M406" s="123">
        <f t="shared" si="192"/>
        <v>183.7685599528636</v>
      </c>
      <c r="N406" s="123">
        <f t="shared" si="192"/>
        <v>178.71539830673322</v>
      </c>
      <c r="O406" s="123">
        <f t="shared" si="192"/>
        <v>166.90678990673337</v>
      </c>
      <c r="P406" s="123">
        <f t="shared" si="192"/>
        <v>149.98369759057823</v>
      </c>
      <c r="Q406" s="123">
        <f t="shared" si="192"/>
        <v>136.03547905310847</v>
      </c>
      <c r="R406" s="123">
        <f t="shared" si="192"/>
        <v>135.63764239828984</v>
      </c>
      <c r="S406" s="123">
        <f t="shared" si="192"/>
        <v>122.93071197160924</v>
      </c>
      <c r="T406" s="123">
        <f t="shared" si="192"/>
        <v>142.22225336963939</v>
      </c>
      <c r="U406" s="123">
        <f t="shared" si="192"/>
        <v>106.72261635772425</v>
      </c>
      <c r="V406" s="123">
        <f t="shared" si="192"/>
        <v>93.294534555226861</v>
      </c>
      <c r="W406" s="123">
        <f t="shared" si="192"/>
        <v>87.179694223880105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237.0966775027575</v>
      </c>
      <c r="D407" s="99">
        <v>212.83719483274655</v>
      </c>
      <c r="E407" s="99">
        <v>204.05644915492519</v>
      </c>
      <c r="F407" s="99">
        <v>197.21920036426096</v>
      </c>
      <c r="G407" s="99">
        <v>188.93476734717498</v>
      </c>
      <c r="H407" s="99">
        <v>169.61257875801846</v>
      </c>
      <c r="I407" s="99">
        <v>207.50055046731416</v>
      </c>
      <c r="J407" s="99">
        <v>200.37151913950837</v>
      </c>
      <c r="K407" s="99">
        <v>195.94170640195136</v>
      </c>
      <c r="L407" s="99">
        <v>226.20653812973441</v>
      </c>
      <c r="M407" s="99">
        <v>183.7685599528636</v>
      </c>
      <c r="N407" s="99">
        <v>178.71539830673322</v>
      </c>
      <c r="O407" s="99">
        <v>166.90678990673337</v>
      </c>
      <c r="P407" s="99">
        <v>149.98369759057823</v>
      </c>
      <c r="Q407" s="99">
        <v>136.03547905310847</v>
      </c>
      <c r="R407" s="99">
        <v>135.63764239828984</v>
      </c>
      <c r="S407" s="99">
        <v>122.93071197160924</v>
      </c>
      <c r="T407" s="99">
        <v>142.22225336963939</v>
      </c>
      <c r="U407" s="99">
        <v>106.72261635772425</v>
      </c>
      <c r="V407" s="99">
        <v>93.294534555226861</v>
      </c>
      <c r="W407" s="99">
        <v>87.179694223880105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2.1154892359483428E-3</v>
      </c>
      <c r="D408" s="123">
        <f t="shared" si="193"/>
        <v>1.9425987302793739E-3</v>
      </c>
      <c r="E408" s="123">
        <f t="shared" si="193"/>
        <v>3.1484240909170394E-3</v>
      </c>
      <c r="F408" s="123">
        <f t="shared" si="193"/>
        <v>4.5427068316919892E-3</v>
      </c>
      <c r="G408" s="123">
        <f t="shared" si="193"/>
        <v>7.1159757793171083E-3</v>
      </c>
      <c r="H408" s="123">
        <f t="shared" si="193"/>
        <v>8.7686671815490804E-3</v>
      </c>
      <c r="I408" s="123">
        <f t="shared" si="193"/>
        <v>1.0912753259840003E-2</v>
      </c>
      <c r="J408" s="123">
        <f t="shared" si="193"/>
        <v>1.2524151535191963E-2</v>
      </c>
      <c r="K408" s="123">
        <f t="shared" si="193"/>
        <v>1.3430303451795831E-2</v>
      </c>
      <c r="L408" s="123">
        <f t="shared" si="193"/>
        <v>2.70537365992892E-2</v>
      </c>
      <c r="M408" s="123">
        <f t="shared" si="193"/>
        <v>1.3302673666359536E-2</v>
      </c>
      <c r="N408" s="123">
        <f t="shared" si="193"/>
        <v>1.6840101230600677E-2</v>
      </c>
      <c r="O408" s="123">
        <f t="shared" si="193"/>
        <v>1.7124147753140587E-2</v>
      </c>
      <c r="P408" s="123">
        <f t="shared" si="193"/>
        <v>2.1157382447632416E-2</v>
      </c>
      <c r="Q408" s="123">
        <f t="shared" si="193"/>
        <v>2.013643888393286E-2</v>
      </c>
      <c r="R408" s="123">
        <f t="shared" si="193"/>
        <v>2.3078857250425428E-2</v>
      </c>
      <c r="S408" s="123">
        <f t="shared" si="193"/>
        <v>2.5294673988697908E-2</v>
      </c>
      <c r="T408" s="123">
        <f t="shared" si="193"/>
        <v>3.6055318209454609E-2</v>
      </c>
      <c r="U408" s="123">
        <f t="shared" si="193"/>
        <v>2.6002205768403234E-2</v>
      </c>
      <c r="V408" s="123">
        <f t="shared" si="193"/>
        <v>2.953578611937227E-2</v>
      </c>
      <c r="W408" s="123">
        <f t="shared" si="193"/>
        <v>4.4266670071768294E-2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2.1154892359483428E-3</v>
      </c>
      <c r="D409" s="99">
        <f>RES_hhdet_in_fecs!D165</f>
        <v>1.9425987302793739E-3</v>
      </c>
      <c r="E409" s="99">
        <f>RES_hhdet_in_fecs!E165</f>
        <v>3.1484240909170394E-3</v>
      </c>
      <c r="F409" s="99">
        <f>RES_hhdet_in_fecs!F165</f>
        <v>4.5427068316919892E-3</v>
      </c>
      <c r="G409" s="99">
        <f>RES_hhdet_in_fecs!G165</f>
        <v>7.1159757793171083E-3</v>
      </c>
      <c r="H409" s="99">
        <f>RES_hhdet_in_fecs!H165</f>
        <v>8.7686671815490804E-3</v>
      </c>
      <c r="I409" s="99">
        <f>RES_hhdet_in_fecs!I165</f>
        <v>1.0912753259840003E-2</v>
      </c>
      <c r="J409" s="99">
        <f>RES_hhdet_in_fecs!J165</f>
        <v>1.2524151535191963E-2</v>
      </c>
      <c r="K409" s="99">
        <f>RES_hhdet_in_fecs!K165</f>
        <v>1.3430303451795831E-2</v>
      </c>
      <c r="L409" s="99">
        <f>RES_hhdet_in_fecs!L165</f>
        <v>2.70537365992892E-2</v>
      </c>
      <c r="M409" s="99">
        <f>RES_hhdet_in_fecs!M165</f>
        <v>1.3302673666359536E-2</v>
      </c>
      <c r="N409" s="99">
        <f>RES_hhdet_in_fecs!N165</f>
        <v>1.6840101230600677E-2</v>
      </c>
      <c r="O409" s="99">
        <f>RES_hhdet_in_fecs!O165</f>
        <v>1.7124147753140587E-2</v>
      </c>
      <c r="P409" s="99">
        <f>RES_hhdet_in_fecs!P165</f>
        <v>2.1157382447632416E-2</v>
      </c>
      <c r="Q409" s="99">
        <f>RES_hhdet_in_fecs!Q165</f>
        <v>2.013643888393286E-2</v>
      </c>
      <c r="R409" s="99">
        <f>RES_hhdet_in_fecs!R165</f>
        <v>2.3078857250425428E-2</v>
      </c>
      <c r="S409" s="99">
        <f>RES_hhdet_in_fecs!S165</f>
        <v>2.5294673988697908E-2</v>
      </c>
      <c r="T409" s="99">
        <f>RES_hhdet_in_fecs!T165</f>
        <v>3.6055318209454609E-2</v>
      </c>
      <c r="U409" s="99">
        <f>RES_hhdet_in_fecs!U165</f>
        <v>2.6002205768403234E-2</v>
      </c>
      <c r="V409" s="99">
        <f>RES_hhdet_in_fecs!V165</f>
        <v>2.953578611937227E-2</v>
      </c>
      <c r="W409" s="99">
        <f>RES_hhdet_in_fecs!W165</f>
        <v>4.4266670071768294E-2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29.567671007002232</v>
      </c>
      <c r="D410" s="123">
        <v>28.899664750267032</v>
      </c>
      <c r="E410" s="123">
        <v>28.362202655370648</v>
      </c>
      <c r="F410" s="123">
        <v>27.847622135886919</v>
      </c>
      <c r="G410" s="123">
        <v>27.280831602070965</v>
      </c>
      <c r="H410" s="123">
        <v>27.51583512225297</v>
      </c>
      <c r="I410" s="123">
        <v>26.342464026069344</v>
      </c>
      <c r="J410" s="123">
        <v>25.498793149577825</v>
      </c>
      <c r="K410" s="123">
        <v>24.138226420177585</v>
      </c>
      <c r="L410" s="123">
        <v>25.209415068237231</v>
      </c>
      <c r="M410" s="123">
        <v>22.808194498859148</v>
      </c>
      <c r="N410" s="123">
        <v>23.170895117178176</v>
      </c>
      <c r="O410" s="123">
        <v>21.882356295784934</v>
      </c>
      <c r="P410" s="123">
        <v>19.687491172775299</v>
      </c>
      <c r="Q410" s="123">
        <v>19.251962060750717</v>
      </c>
      <c r="R410" s="123">
        <v>20.589276759264482</v>
      </c>
      <c r="S410" s="123">
        <v>20.177877013746254</v>
      </c>
      <c r="T410" s="123">
        <v>18.86810428168334</v>
      </c>
      <c r="U410" s="123">
        <v>19.861383609784649</v>
      </c>
      <c r="V410" s="123">
        <v>18.40196542453889</v>
      </c>
      <c r="W410" s="123">
        <v>19.42711894845166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29.567671007002232</v>
      </c>
      <c r="D415" s="102">
        <v>28.899664750267032</v>
      </c>
      <c r="E415" s="102">
        <v>28.362202655370648</v>
      </c>
      <c r="F415" s="102">
        <v>27.847622135886919</v>
      </c>
      <c r="G415" s="102">
        <v>27.280831602070965</v>
      </c>
      <c r="H415" s="102">
        <v>27.51583512225297</v>
      </c>
      <c r="I415" s="102">
        <v>26.342464026069344</v>
      </c>
      <c r="J415" s="102">
        <v>25.498793149577825</v>
      </c>
      <c r="K415" s="102">
        <v>24.138226420177585</v>
      </c>
      <c r="L415" s="102">
        <v>25.209415068237231</v>
      </c>
      <c r="M415" s="102">
        <v>22.808194498859148</v>
      </c>
      <c r="N415" s="102">
        <v>23.170895117178176</v>
      </c>
      <c r="O415" s="102">
        <v>21.882356295784934</v>
      </c>
      <c r="P415" s="102">
        <v>19.687491172775299</v>
      </c>
      <c r="Q415" s="102">
        <v>19.251962060750717</v>
      </c>
      <c r="R415" s="102">
        <v>20.589276759264482</v>
      </c>
      <c r="S415" s="102">
        <v>20.177877013746254</v>
      </c>
      <c r="T415" s="102">
        <v>18.86810428168334</v>
      </c>
      <c r="U415" s="102">
        <v>19.861383609784649</v>
      </c>
      <c r="V415" s="102">
        <v>18.40196542453889</v>
      </c>
      <c r="W415" s="102">
        <v>19.42711894845166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17.258459639791937</v>
      </c>
      <c r="D419" s="123">
        <v>15.147224853095031</v>
      </c>
      <c r="E419" s="123">
        <v>14.684716067291069</v>
      </c>
      <c r="F419" s="123">
        <v>14.671408438589355</v>
      </c>
      <c r="G419" s="123">
        <v>13.450240604755006</v>
      </c>
      <c r="H419" s="123">
        <v>14.202822441351223</v>
      </c>
      <c r="I419" s="123">
        <v>12.08467497831656</v>
      </c>
      <c r="J419" s="123">
        <v>11.976864124474446</v>
      </c>
      <c r="K419" s="123">
        <v>10.884870798877078</v>
      </c>
      <c r="L419" s="123">
        <v>11.952364420853655</v>
      </c>
      <c r="M419" s="123">
        <v>11.036792022294563</v>
      </c>
      <c r="N419" s="123">
        <v>10.724046641216793</v>
      </c>
      <c r="O419" s="123">
        <v>10.312973183653314</v>
      </c>
      <c r="P419" s="123">
        <v>10.427406376502274</v>
      </c>
      <c r="Q419" s="123">
        <v>10.803689250367707</v>
      </c>
      <c r="R419" s="123">
        <v>12.075810755442221</v>
      </c>
      <c r="S419" s="123">
        <v>11.088619601596164</v>
      </c>
      <c r="T419" s="123">
        <v>10.192070962903008</v>
      </c>
      <c r="U419" s="123">
        <v>10.467779328822663</v>
      </c>
      <c r="V419" s="123">
        <v>9.2846087473853824</v>
      </c>
      <c r="W419" s="123">
        <v>9.9288330133002027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25.949595558986996</v>
      </c>
      <c r="D420" s="99">
        <v>0</v>
      </c>
      <c r="E420" s="99">
        <v>18.9660471217998</v>
      </c>
      <c r="F420" s="99">
        <v>20.20833414684375</v>
      </c>
      <c r="G420" s="99">
        <v>16.381924004985368</v>
      </c>
      <c r="H420" s="99">
        <v>17.525728026043947</v>
      </c>
      <c r="I420" s="99">
        <v>11.749885466422608</v>
      </c>
      <c r="J420" s="99">
        <v>15.531122551721317</v>
      </c>
      <c r="K420" s="99">
        <v>13.43892909898827</v>
      </c>
      <c r="L420" s="99">
        <v>15.85387361739434</v>
      </c>
      <c r="M420" s="99">
        <v>15.377695855630186</v>
      </c>
      <c r="N420" s="99">
        <v>12.04767482274652</v>
      </c>
      <c r="O420" s="99">
        <v>11.310496821442932</v>
      </c>
      <c r="P420" s="99">
        <v>12.616135154073456</v>
      </c>
      <c r="Q420" s="99">
        <v>13.132693095941327</v>
      </c>
      <c r="R420" s="99">
        <v>16.34567710164746</v>
      </c>
      <c r="S420" s="99">
        <v>16.117237531300976</v>
      </c>
      <c r="T420" s="99">
        <v>13.871178102001087</v>
      </c>
      <c r="U420" s="99">
        <v>16.378521932338934</v>
      </c>
      <c r="V420" s="99">
        <v>12.193507145716161</v>
      </c>
      <c r="W420" s="99">
        <v>12.81803270574018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16.695724220563481</v>
      </c>
      <c r="D421" s="110">
        <v>15.147224853095031</v>
      </c>
      <c r="E421" s="110">
        <v>14.196182440739243</v>
      </c>
      <c r="F421" s="110">
        <v>14.06882720134606</v>
      </c>
      <c r="G421" s="110">
        <v>13.118905857089489</v>
      </c>
      <c r="H421" s="110">
        <v>13.844879290396891</v>
      </c>
      <c r="I421" s="110">
        <v>12.125161151847923</v>
      </c>
      <c r="J421" s="110">
        <v>11.339948140644493</v>
      </c>
      <c r="K421" s="110">
        <v>10.375258227258648</v>
      </c>
      <c r="L421" s="110">
        <v>11.229157838080258</v>
      </c>
      <c r="M421" s="110">
        <v>10.427542361475529</v>
      </c>
      <c r="N421" s="110">
        <v>10.60412059792383</v>
      </c>
      <c r="O421" s="110">
        <v>10.119904092468227</v>
      </c>
      <c r="P421" s="110">
        <v>9.3691199345997234</v>
      </c>
      <c r="Q421" s="110">
        <v>9.6615815953267941</v>
      </c>
      <c r="R421" s="110">
        <v>10.579492963813527</v>
      </c>
      <c r="S421" s="110">
        <v>10.262462567383594</v>
      </c>
      <c r="T421" s="110">
        <v>9.6315064776113584</v>
      </c>
      <c r="U421" s="110">
        <v>10.094595987256465</v>
      </c>
      <c r="V421" s="110">
        <v>9.2686758140611918</v>
      </c>
      <c r="W421" s="110">
        <v>9.9156763662490199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196.06677254885196</v>
      </c>
      <c r="D423" s="118">
        <f t="shared" si="194"/>
        <v>178.54065510191023</v>
      </c>
      <c r="E423" s="118">
        <f t="shared" si="194"/>
        <v>172.42974598513104</v>
      </c>
      <c r="F423" s="118">
        <f t="shared" si="194"/>
        <v>168.28418776653314</v>
      </c>
      <c r="G423" s="118">
        <f t="shared" si="194"/>
        <v>162.19335517250346</v>
      </c>
      <c r="H423" s="118">
        <f t="shared" si="194"/>
        <v>150.03580685523212</v>
      </c>
      <c r="I423" s="118">
        <f t="shared" si="194"/>
        <v>176.13720511435585</v>
      </c>
      <c r="J423" s="118">
        <f t="shared" si="194"/>
        <v>171.3115301063938</v>
      </c>
      <c r="K423" s="118">
        <f t="shared" si="194"/>
        <v>167.58273097804462</v>
      </c>
      <c r="L423" s="118">
        <f t="shared" si="194"/>
        <v>192.76661082319416</v>
      </c>
      <c r="M423" s="118">
        <f t="shared" si="194"/>
        <v>160.72905147802027</v>
      </c>
      <c r="N423" s="118">
        <f t="shared" si="194"/>
        <v>159.22031096568546</v>
      </c>
      <c r="O423" s="118">
        <f t="shared" si="194"/>
        <v>151.52258971846447</v>
      </c>
      <c r="P423" s="118">
        <f t="shared" si="194"/>
        <v>139.44227144221935</v>
      </c>
      <c r="Q423" s="118">
        <f t="shared" si="194"/>
        <v>131.11939696393748</v>
      </c>
      <c r="R423" s="118">
        <f t="shared" ref="R423:V423" si="195">R424+R426+R428+R437</f>
        <v>135.65189572609248</v>
      </c>
      <c r="S423" s="118">
        <f t="shared" si="195"/>
        <v>127.55523728410832</v>
      </c>
      <c r="T423" s="118">
        <f t="shared" si="195"/>
        <v>145.71094241902938</v>
      </c>
      <c r="U423" s="118">
        <f t="shared" si="195"/>
        <v>118.5556327036817</v>
      </c>
      <c r="V423" s="118">
        <f t="shared" si="195"/>
        <v>106.38911169003073</v>
      </c>
      <c r="W423" s="118">
        <f t="shared" ref="W423" si="196">W424+W426+W428+W437</f>
        <v>103.20281726323397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164.75081603246008</v>
      </c>
      <c r="D424" s="123">
        <f t="shared" si="197"/>
        <v>148.87263317814572</v>
      </c>
      <c r="E424" s="123">
        <f t="shared" si="197"/>
        <v>143.69342927964797</v>
      </c>
      <c r="F424" s="123">
        <f t="shared" si="197"/>
        <v>139.81227127082073</v>
      </c>
      <c r="G424" s="123">
        <f t="shared" si="197"/>
        <v>134.85411873916121</v>
      </c>
      <c r="H424" s="123">
        <f t="shared" si="197"/>
        <v>121.90046807798876</v>
      </c>
      <c r="I424" s="123">
        <f t="shared" si="197"/>
        <v>150.18031538050701</v>
      </c>
      <c r="J424" s="123">
        <f t="shared" si="197"/>
        <v>146.07705934971554</v>
      </c>
      <c r="K424" s="123">
        <f t="shared" si="197"/>
        <v>143.93794744014414</v>
      </c>
      <c r="L424" s="123">
        <f t="shared" si="197"/>
        <v>167.49991620823138</v>
      </c>
      <c r="M424" s="123">
        <f t="shared" si="197"/>
        <v>137.51184491183264</v>
      </c>
      <c r="N424" s="123">
        <f t="shared" si="197"/>
        <v>135.55962522017859</v>
      </c>
      <c r="O424" s="123">
        <f t="shared" si="197"/>
        <v>128.82009642773332</v>
      </c>
      <c r="P424" s="123">
        <f t="shared" si="197"/>
        <v>118.14302304537188</v>
      </c>
      <c r="Q424" s="123">
        <f t="shared" si="197"/>
        <v>109.45451201565831</v>
      </c>
      <c r="R424" s="123">
        <f t="shared" si="197"/>
        <v>111.59753587086593</v>
      </c>
      <c r="S424" s="123">
        <f t="shared" si="197"/>
        <v>103.74238773776899</v>
      </c>
      <c r="T424" s="123">
        <f t="shared" si="197"/>
        <v>123.06587840857536</v>
      </c>
      <c r="U424" s="123">
        <f t="shared" si="197"/>
        <v>94.366783213619243</v>
      </c>
      <c r="V424" s="123">
        <f t="shared" si="197"/>
        <v>83.77160546734342</v>
      </c>
      <c r="W424" s="123">
        <f t="shared" si="197"/>
        <v>78.880986676347987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164.75081603246008</v>
      </c>
      <c r="D425" s="99">
        <v>148.87263317814572</v>
      </c>
      <c r="E425" s="99">
        <v>143.69342927964797</v>
      </c>
      <c r="F425" s="99">
        <v>139.81227127082073</v>
      </c>
      <c r="G425" s="99">
        <v>134.85411873916121</v>
      </c>
      <c r="H425" s="99">
        <v>121.90046807798876</v>
      </c>
      <c r="I425" s="99">
        <v>150.18031538050701</v>
      </c>
      <c r="J425" s="99">
        <v>146.07705934971554</v>
      </c>
      <c r="K425" s="99">
        <v>143.93794744014414</v>
      </c>
      <c r="L425" s="99">
        <v>167.49991620823138</v>
      </c>
      <c r="M425" s="99">
        <v>137.51184491183264</v>
      </c>
      <c r="N425" s="99">
        <v>135.55962522017859</v>
      </c>
      <c r="O425" s="99">
        <v>128.82009642773332</v>
      </c>
      <c r="P425" s="99">
        <v>118.14302304537188</v>
      </c>
      <c r="Q425" s="99">
        <v>109.45451201565831</v>
      </c>
      <c r="R425" s="99">
        <v>111.59753587086593</v>
      </c>
      <c r="S425" s="99">
        <v>103.74238773776899</v>
      </c>
      <c r="T425" s="99">
        <v>123.06587840857536</v>
      </c>
      <c r="U425" s="99">
        <v>94.366783213619243</v>
      </c>
      <c r="V425" s="99">
        <v>83.77160546734342</v>
      </c>
      <c r="W425" s="99">
        <v>78.880986676347987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5.7873162337593945E-3</v>
      </c>
      <c r="D426" s="123">
        <f t="shared" si="198"/>
        <v>5.512031895576034E-3</v>
      </c>
      <c r="E426" s="123">
        <f t="shared" si="198"/>
        <v>9.2572888905015117E-3</v>
      </c>
      <c r="F426" s="123">
        <f t="shared" si="198"/>
        <v>1.3824563208291585E-2</v>
      </c>
      <c r="G426" s="123">
        <f t="shared" si="198"/>
        <v>2.2395203256015347E-2</v>
      </c>
      <c r="H426" s="123">
        <f t="shared" si="198"/>
        <v>2.851542410105444E-2</v>
      </c>
      <c r="I426" s="123">
        <f t="shared" si="198"/>
        <v>3.6643254180601041E-2</v>
      </c>
      <c r="J426" s="123">
        <f t="shared" si="198"/>
        <v>4.3404287825470379E-2</v>
      </c>
      <c r="K426" s="123">
        <f t="shared" si="198"/>
        <v>4.8028418525399443E-2</v>
      </c>
      <c r="L426" s="123">
        <f t="shared" si="198"/>
        <v>9.9813298680338725E-2</v>
      </c>
      <c r="M426" s="123">
        <f t="shared" si="198"/>
        <v>5.0880058071243385E-2</v>
      </c>
      <c r="N426" s="123">
        <f t="shared" si="198"/>
        <v>6.7166096654396337E-2</v>
      </c>
      <c r="O426" s="123">
        <f t="shared" si="198"/>
        <v>7.1645779219739247E-2</v>
      </c>
      <c r="P426" s="123">
        <f t="shared" si="198"/>
        <v>9.3004801424015446E-2</v>
      </c>
      <c r="Q426" s="123">
        <f t="shared" si="198"/>
        <v>9.2184701222477586E-2</v>
      </c>
      <c r="R426" s="123">
        <f t="shared" si="198"/>
        <v>0.10829237899958317</v>
      </c>
      <c r="S426" s="123">
        <f t="shared" si="198"/>
        <v>0.12099028447949989</v>
      </c>
      <c r="T426" s="123">
        <f t="shared" si="198"/>
        <v>0.17520101564858653</v>
      </c>
      <c r="U426" s="123">
        <f t="shared" si="198"/>
        <v>0.12814961302596953</v>
      </c>
      <c r="V426" s="123">
        <f t="shared" si="198"/>
        <v>0.14764806228345412</v>
      </c>
      <c r="W426" s="123">
        <f t="shared" si="198"/>
        <v>0.22434420195100593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5.7873162337593945E-3</v>
      </c>
      <c r="D427" s="99">
        <f>RES_hhdet_in_tess!D165</f>
        <v>5.512031895576034E-3</v>
      </c>
      <c r="E427" s="99">
        <f>RES_hhdet_in_tess!E165</f>
        <v>9.2572888905015117E-3</v>
      </c>
      <c r="F427" s="99">
        <f>RES_hhdet_in_tess!F165</f>
        <v>1.3824563208291585E-2</v>
      </c>
      <c r="G427" s="99">
        <f>RES_hhdet_in_tess!G165</f>
        <v>2.2395203256015347E-2</v>
      </c>
      <c r="H427" s="99">
        <f>RES_hhdet_in_tess!H165</f>
        <v>2.851542410105444E-2</v>
      </c>
      <c r="I427" s="99">
        <f>RES_hhdet_in_tess!I165</f>
        <v>3.6643254180601041E-2</v>
      </c>
      <c r="J427" s="99">
        <f>RES_hhdet_in_tess!J165</f>
        <v>4.3404287825470379E-2</v>
      </c>
      <c r="K427" s="99">
        <f>RES_hhdet_in_tess!K165</f>
        <v>4.8028418525399443E-2</v>
      </c>
      <c r="L427" s="99">
        <f>RES_hhdet_in_tess!L165</f>
        <v>9.9813298680338725E-2</v>
      </c>
      <c r="M427" s="99">
        <f>RES_hhdet_in_tess!M165</f>
        <v>5.0880058071243385E-2</v>
      </c>
      <c r="N427" s="99">
        <f>RES_hhdet_in_tess!N165</f>
        <v>6.7166096654396337E-2</v>
      </c>
      <c r="O427" s="99">
        <f>RES_hhdet_in_tess!O165</f>
        <v>7.1645779219739247E-2</v>
      </c>
      <c r="P427" s="99">
        <f>RES_hhdet_in_tess!P165</f>
        <v>9.3004801424015446E-2</v>
      </c>
      <c r="Q427" s="99">
        <f>RES_hhdet_in_tess!Q165</f>
        <v>9.2184701222477586E-2</v>
      </c>
      <c r="R427" s="99">
        <f>RES_hhdet_in_tess!R165</f>
        <v>0.10829237899958317</v>
      </c>
      <c r="S427" s="99">
        <f>RES_hhdet_in_tess!S165</f>
        <v>0.12099028447949989</v>
      </c>
      <c r="T427" s="99">
        <f>RES_hhdet_in_tess!T165</f>
        <v>0.17520101564858653</v>
      </c>
      <c r="U427" s="99">
        <f>RES_hhdet_in_tess!U165</f>
        <v>0.12814961302596953</v>
      </c>
      <c r="V427" s="99">
        <f>RES_hhdet_in_tess!V165</f>
        <v>0.14764806228345412</v>
      </c>
      <c r="W427" s="99">
        <f>RES_hhdet_in_tess!W165</f>
        <v>0.22434420195100593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18.796350709650437</v>
      </c>
      <c r="D428" s="123">
        <v>18.423361895359022</v>
      </c>
      <c r="E428" s="123">
        <v>18.135339066567465</v>
      </c>
      <c r="F428" s="123">
        <v>17.860436674478148</v>
      </c>
      <c r="G428" s="123">
        <v>17.553431541386708</v>
      </c>
      <c r="H428" s="123">
        <v>17.764819051985086</v>
      </c>
      <c r="I428" s="123">
        <v>17.068669044896833</v>
      </c>
      <c r="J428" s="123">
        <v>16.588021934187708</v>
      </c>
      <c r="K428" s="123">
        <v>15.774066160914575</v>
      </c>
      <c r="L428" s="123">
        <v>16.558317552704601</v>
      </c>
      <c r="M428" s="123">
        <v>15.119139717878422</v>
      </c>
      <c r="N428" s="123">
        <v>15.58613646376253</v>
      </c>
      <c r="O428" s="123">
        <v>15.043461203123609</v>
      </c>
      <c r="P428" s="123">
        <v>13.91384986673798</v>
      </c>
      <c r="Q428" s="123">
        <v>13.96998964151496</v>
      </c>
      <c r="R428" s="123">
        <v>15.219416255299953</v>
      </c>
      <c r="S428" s="123">
        <v>15.186060104690807</v>
      </c>
      <c r="T428" s="123">
        <v>14.445655974888401</v>
      </c>
      <c r="U428" s="123">
        <v>15.448724047294105</v>
      </c>
      <c r="V428" s="123">
        <v>14.513274241975729</v>
      </c>
      <c r="W428" s="123">
        <v>15.487774137719398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18.796350709650437</v>
      </c>
      <c r="D433" s="102">
        <v>18.423361895359022</v>
      </c>
      <c r="E433" s="102">
        <v>18.135339066567465</v>
      </c>
      <c r="F433" s="102">
        <v>17.860436674478148</v>
      </c>
      <c r="G433" s="102">
        <v>17.553431541386708</v>
      </c>
      <c r="H433" s="102">
        <v>17.764819051985086</v>
      </c>
      <c r="I433" s="102">
        <v>17.068669044896833</v>
      </c>
      <c r="J433" s="102">
        <v>16.588021934187708</v>
      </c>
      <c r="K433" s="102">
        <v>15.774066160914575</v>
      </c>
      <c r="L433" s="102">
        <v>16.558317552704601</v>
      </c>
      <c r="M433" s="102">
        <v>15.119139717878422</v>
      </c>
      <c r="N433" s="102">
        <v>15.58613646376253</v>
      </c>
      <c r="O433" s="102">
        <v>15.043461203123609</v>
      </c>
      <c r="P433" s="102">
        <v>13.91384986673798</v>
      </c>
      <c r="Q433" s="102">
        <v>13.96998964151496</v>
      </c>
      <c r="R433" s="102">
        <v>15.219416255299953</v>
      </c>
      <c r="S433" s="102">
        <v>15.186060104690807</v>
      </c>
      <c r="T433" s="102">
        <v>14.445655974888401</v>
      </c>
      <c r="U433" s="102">
        <v>15.448724047294105</v>
      </c>
      <c r="V433" s="102">
        <v>14.513274241975729</v>
      </c>
      <c r="W433" s="102">
        <v>15.487774137719398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12.51381849050769</v>
      </c>
      <c r="D437" s="123">
        <v>11.239147996509935</v>
      </c>
      <c r="E437" s="123">
        <v>10.591720350025088</v>
      </c>
      <c r="F437" s="123">
        <v>10.597655258025984</v>
      </c>
      <c r="G437" s="123">
        <v>9.7634096886995163</v>
      </c>
      <c r="H437" s="123">
        <v>10.342004301157203</v>
      </c>
      <c r="I437" s="123">
        <v>8.8515774347713876</v>
      </c>
      <c r="J437" s="123">
        <v>8.6030445346650826</v>
      </c>
      <c r="K437" s="123">
        <v>7.8226889584605068</v>
      </c>
      <c r="L437" s="123">
        <v>8.6085637635778305</v>
      </c>
      <c r="M437" s="123">
        <v>8.0471867902379461</v>
      </c>
      <c r="N437" s="123">
        <v>8.0073831850899282</v>
      </c>
      <c r="O437" s="123">
        <v>7.5873863083878037</v>
      </c>
      <c r="P437" s="123">
        <v>7.2923937286854965</v>
      </c>
      <c r="Q437" s="123">
        <v>7.6027106055417368</v>
      </c>
      <c r="R437" s="123">
        <v>8.7266512209270335</v>
      </c>
      <c r="S437" s="123">
        <v>8.5057991571690028</v>
      </c>
      <c r="T437" s="123">
        <v>8.0242070199170517</v>
      </c>
      <c r="U437" s="123">
        <v>8.6119758297423754</v>
      </c>
      <c r="V437" s="123">
        <v>7.9565839184281399</v>
      </c>
      <c r="W437" s="123">
        <v>8.6097122472155636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14.861811634816412</v>
      </c>
      <c r="D438" s="99">
        <v>0</v>
      </c>
      <c r="E438" s="99">
        <v>10.898620606594989</v>
      </c>
      <c r="F438" s="99">
        <v>11.631711757451663</v>
      </c>
      <c r="G438" s="99">
        <v>9.4446482091272177</v>
      </c>
      <c r="H438" s="99">
        <v>10.120339879748569</v>
      </c>
      <c r="I438" s="99">
        <v>6.7957793372120721</v>
      </c>
      <c r="J438" s="99">
        <v>8.9965396398289528</v>
      </c>
      <c r="K438" s="99">
        <v>7.7961099473548794</v>
      </c>
      <c r="L438" s="99">
        <v>9.2100339228305987</v>
      </c>
      <c r="M438" s="99">
        <v>8.9401823778981502</v>
      </c>
      <c r="N438" s="99">
        <v>7.0041969327628948</v>
      </c>
      <c r="O438" s="99">
        <v>6.5756212970823666</v>
      </c>
      <c r="P438" s="99">
        <v>7.3346846133865506</v>
      </c>
      <c r="Q438" s="99">
        <v>7.6349976285746912</v>
      </c>
      <c r="R438" s="99">
        <v>9.5484422441110652</v>
      </c>
      <c r="S438" s="99">
        <v>9.4883628737506047</v>
      </c>
      <c r="T438" s="99">
        <v>8.2397522089251165</v>
      </c>
      <c r="U438" s="99">
        <v>9.8192504587194716</v>
      </c>
      <c r="V438" s="99">
        <v>7.3726932157396279</v>
      </c>
      <c r="W438" s="99">
        <v>7.811085378971736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12.361790157422952</v>
      </c>
      <c r="D439" s="110">
        <v>11.239147996509935</v>
      </c>
      <c r="E439" s="110">
        <v>10.556700611204871</v>
      </c>
      <c r="F439" s="110">
        <v>10.485119335090543</v>
      </c>
      <c r="G439" s="110">
        <v>9.7994356642162721</v>
      </c>
      <c r="H439" s="110">
        <v>10.365881976712888</v>
      </c>
      <c r="I439" s="110">
        <v>9.1001855768018149</v>
      </c>
      <c r="J439" s="110">
        <v>8.532531000782333</v>
      </c>
      <c r="K439" s="110">
        <v>7.8279922822726622</v>
      </c>
      <c r="L439" s="110">
        <v>8.4970717340578084</v>
      </c>
      <c r="M439" s="110">
        <v>7.9218540761803755</v>
      </c>
      <c r="N439" s="110">
        <v>8.0982758992269428</v>
      </c>
      <c r="O439" s="110">
        <v>7.7832117944469204</v>
      </c>
      <c r="P439" s="110">
        <v>7.2719453888300398</v>
      </c>
      <c r="Q439" s="110">
        <v>7.5868775461698075</v>
      </c>
      <c r="R439" s="110">
        <v>8.4386655021038077</v>
      </c>
      <c r="S439" s="110">
        <v>8.3443727101087113</v>
      </c>
      <c r="T439" s="110">
        <v>7.9913656338510233</v>
      </c>
      <c r="U439" s="110">
        <v>8.5357527879943298</v>
      </c>
      <c r="V439" s="110">
        <v>7.9597820678168869</v>
      </c>
      <c r="W439" s="110">
        <v>8.613348981588258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0.3584621023284823</v>
      </c>
      <c r="D441" s="118">
        <f t="shared" si="199"/>
        <v>0</v>
      </c>
      <c r="E441" s="118">
        <f t="shared" si="199"/>
        <v>0.44126256895780702</v>
      </c>
      <c r="F441" s="118">
        <f t="shared" si="199"/>
        <v>0.45055154591526381</v>
      </c>
      <c r="G441" s="118">
        <f t="shared" si="199"/>
        <v>0.37787160758460903</v>
      </c>
      <c r="H441" s="118">
        <f t="shared" si="199"/>
        <v>0.38714532042750194</v>
      </c>
      <c r="I441" s="118">
        <f t="shared" si="199"/>
        <v>0.28795312674840889</v>
      </c>
      <c r="J441" s="118">
        <f t="shared" si="199"/>
        <v>0.53614359323635419</v>
      </c>
      <c r="K441" s="118">
        <f t="shared" si="199"/>
        <v>0.50780216516775933</v>
      </c>
      <c r="L441" s="118">
        <f t="shared" si="199"/>
        <v>0.56317656533019489</v>
      </c>
      <c r="M441" s="118">
        <f t="shared" si="199"/>
        <v>0.42993198653107118</v>
      </c>
      <c r="N441" s="118">
        <f t="shared" si="199"/>
        <v>0.22736075367337755</v>
      </c>
      <c r="O441" s="118">
        <f t="shared" si="199"/>
        <v>0.41664202020956381</v>
      </c>
      <c r="P441" s="118">
        <f t="shared" si="199"/>
        <v>0.93406500378052137</v>
      </c>
      <c r="Q441" s="118">
        <f t="shared" si="199"/>
        <v>0.98157645643468172</v>
      </c>
      <c r="R441" s="118">
        <f t="shared" ref="R441:V441" si="200">R442+R444+R446+R455</f>
        <v>0.96354079817436267</v>
      </c>
      <c r="S441" s="118">
        <f t="shared" si="200"/>
        <v>0.5166243411060969</v>
      </c>
      <c r="T441" s="118">
        <f t="shared" si="200"/>
        <v>0.41661851540364636</v>
      </c>
      <c r="U441" s="118">
        <f t="shared" si="200"/>
        <v>0.22095190863343586</v>
      </c>
      <c r="V441" s="118">
        <f t="shared" si="200"/>
        <v>1.5088824577856954E-2</v>
      </c>
      <c r="W441" s="118">
        <f t="shared" ref="W441" si="201">W442+W444+W446+W455</f>
        <v>1.31992035785854E-2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0.3584621023284823</v>
      </c>
      <c r="D455" s="123">
        <v>0</v>
      </c>
      <c r="E455" s="123">
        <v>0.44126256895780702</v>
      </c>
      <c r="F455" s="123">
        <v>0.45055154591526381</v>
      </c>
      <c r="G455" s="123">
        <v>0.37787160758460903</v>
      </c>
      <c r="H455" s="123">
        <v>0.38714532042750194</v>
      </c>
      <c r="I455" s="123">
        <v>0.28795312674840889</v>
      </c>
      <c r="J455" s="123">
        <v>0.53614359323635419</v>
      </c>
      <c r="K455" s="123">
        <v>0.50780216516775933</v>
      </c>
      <c r="L455" s="123">
        <v>0.56317656533019489</v>
      </c>
      <c r="M455" s="123">
        <v>0.42993198653107118</v>
      </c>
      <c r="N455" s="123">
        <v>0.22736075367337755</v>
      </c>
      <c r="O455" s="123">
        <v>0.41664202020956381</v>
      </c>
      <c r="P455" s="123">
        <v>0.93406500378052137</v>
      </c>
      <c r="Q455" s="123">
        <v>0.98157645643468172</v>
      </c>
      <c r="R455" s="123">
        <v>0.96354079817436267</v>
      </c>
      <c r="S455" s="123">
        <v>0.5166243411060969</v>
      </c>
      <c r="T455" s="123">
        <v>0.41661851540364636</v>
      </c>
      <c r="U455" s="123">
        <v>0.22095190863343586</v>
      </c>
      <c r="V455" s="123">
        <v>1.5088824577856954E-2</v>
      </c>
      <c r="W455" s="123">
        <v>1.31992035785854E-2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5.8947101271794864</v>
      </c>
      <c r="D456" s="99">
        <v>0</v>
      </c>
      <c r="E456" s="99">
        <v>4.3083272641880432</v>
      </c>
      <c r="F456" s="99">
        <v>4.590525184797027</v>
      </c>
      <c r="G456" s="99">
        <v>3.7213178569724783</v>
      </c>
      <c r="H456" s="99">
        <v>3.9811443783961451</v>
      </c>
      <c r="I456" s="99">
        <v>2.6691039825525595</v>
      </c>
      <c r="J456" s="99">
        <v>3.5280497988490156</v>
      </c>
      <c r="K456" s="99">
        <v>3.0527871341261772</v>
      </c>
      <c r="L456" s="99">
        <v>3.6013659309272992</v>
      </c>
      <c r="M456" s="99">
        <v>3.4931973905649536</v>
      </c>
      <c r="N456" s="99">
        <v>2.7367498127351002</v>
      </c>
      <c r="O456" s="99">
        <v>2.5692924579589764</v>
      </c>
      <c r="P456" s="99">
        <v>2.865881261599327</v>
      </c>
      <c r="Q456" s="99">
        <v>2.9832225636740328</v>
      </c>
      <c r="R456" s="99">
        <v>3.7130840104102383</v>
      </c>
      <c r="S456" s="99">
        <v>3.661191677610331</v>
      </c>
      <c r="T456" s="99">
        <v>3.1509768176505673</v>
      </c>
      <c r="U456" s="99">
        <v>3.7205450421501132</v>
      </c>
      <c r="V456" s="99">
        <v>2.7698770832208832</v>
      </c>
      <c r="W456" s="99">
        <v>2.9117443094359392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2024-05-20T16:48:50Z</dcterms:created>
  <dcterms:modified xsi:type="dcterms:W3CDTF">2024-05-20T16:48:50Z</dcterms:modified>
</cp:coreProperties>
</file>